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0" windowWidth="11055" windowHeight="5685"/>
  </bookViews>
  <sheets>
    <sheet name="Vstup" sheetId="13" r:id="rId1"/>
    <sheet name="Výsledné hodnocení" sheetId="11" r:id="rId2"/>
    <sheet name="PP" sheetId="1" r:id="rId3"/>
    <sheet name="KŽP" sheetId="4" r:id="rId4"/>
    <sheet name="IŽP" sheetId="5" r:id="rId5"/>
    <sheet name="Stavební spoření" sheetId="6" r:id="rId6"/>
    <sheet name="Spořící účet" sheetId="7" r:id="rId7"/>
    <sheet name="PF - peněžního trhu" sheetId="8" r:id="rId8"/>
    <sheet name="PF - akciové" sheetId="10" r:id="rId9"/>
  </sheets>
  <calcPr calcId="125725"/>
</workbook>
</file>

<file path=xl/calcChain.xml><?xml version="1.0" encoding="utf-8"?>
<calcChain xmlns="http://schemas.openxmlformats.org/spreadsheetml/2006/main">
  <c r="L26" i="10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8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7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6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5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4"/>
  <c r="K26"/>
  <c r="J26"/>
  <c r="I26"/>
  <c r="H26"/>
  <c r="G26"/>
  <c r="F26"/>
  <c r="F27"/>
  <c r="F28"/>
  <c r="F29"/>
  <c r="E26"/>
  <c r="E27"/>
  <c r="E28"/>
  <c r="D26"/>
  <c r="C26"/>
  <c r="C27"/>
  <c r="C28"/>
  <c r="D25"/>
  <c r="E25"/>
  <c r="F25"/>
  <c r="G25"/>
  <c r="H25"/>
  <c r="I25"/>
  <c r="J25"/>
  <c r="K25"/>
  <c r="L25"/>
  <c r="C25"/>
  <c r="L26" i="1"/>
  <c r="K26"/>
  <c r="J26"/>
  <c r="I26"/>
  <c r="H26"/>
  <c r="G26"/>
  <c r="F26"/>
  <c r="F27"/>
  <c r="F28"/>
  <c r="F29"/>
  <c r="E26"/>
  <c r="E27"/>
  <c r="E28"/>
  <c r="D26"/>
  <c r="D25"/>
  <c r="E25"/>
  <c r="F25"/>
  <c r="G25"/>
  <c r="H25"/>
  <c r="I25"/>
  <c r="J25"/>
  <c r="K25"/>
  <c r="L25"/>
  <c r="C26"/>
  <c r="C27"/>
  <c r="C28"/>
  <c r="C25"/>
  <c r="L35" i="10" l="1"/>
  <c r="K35"/>
  <c r="J35"/>
  <c r="I35"/>
  <c r="H35"/>
  <c r="F35"/>
  <c r="E35"/>
  <c r="E36"/>
  <c r="E37"/>
  <c r="D35"/>
  <c r="C35"/>
  <c r="C36"/>
  <c r="C37"/>
  <c r="D34"/>
  <c r="G34"/>
  <c r="J34"/>
  <c r="K34"/>
  <c r="C34"/>
  <c r="F38"/>
  <c r="F37"/>
  <c r="F36"/>
  <c r="G35"/>
  <c r="L34"/>
  <c r="I34"/>
  <c r="H34"/>
  <c r="F34"/>
  <c r="E34"/>
  <c r="L20"/>
  <c r="K20"/>
  <c r="J20"/>
  <c r="I20"/>
  <c r="H20"/>
  <c r="G20"/>
  <c r="F20"/>
  <c r="E20"/>
  <c r="D20"/>
  <c r="C20"/>
  <c r="G41" l="1"/>
  <c r="G42" s="1"/>
  <c r="I41"/>
  <c r="I42" s="1"/>
  <c r="F41"/>
  <c r="F42" s="1"/>
  <c r="L41"/>
  <c r="L42" s="1"/>
  <c r="J41"/>
  <c r="J42" s="1"/>
  <c r="K41"/>
  <c r="K42" s="1"/>
  <c r="H41"/>
  <c r="H42" s="1"/>
  <c r="D41"/>
  <c r="D42" s="1"/>
  <c r="C41"/>
  <c r="C42" s="1"/>
  <c r="M20"/>
  <c r="E41"/>
  <c r="E42" s="1"/>
  <c r="I35" i="8"/>
  <c r="H35"/>
  <c r="G35"/>
  <c r="K35"/>
  <c r="F36"/>
  <c r="F38"/>
  <c r="E35"/>
  <c r="E36"/>
  <c r="C36"/>
  <c r="C37"/>
  <c r="H35" i="7"/>
  <c r="I35"/>
  <c r="J35"/>
  <c r="K35"/>
  <c r="F35"/>
  <c r="F36"/>
  <c r="F37"/>
  <c r="F38"/>
  <c r="E35"/>
  <c r="D35"/>
  <c r="C35"/>
  <c r="C36"/>
  <c r="C37"/>
  <c r="E34"/>
  <c r="F34"/>
  <c r="G34"/>
  <c r="I34"/>
  <c r="J34"/>
  <c r="K34"/>
  <c r="H35" i="6"/>
  <c r="I35"/>
  <c r="J35"/>
  <c r="L35"/>
  <c r="F36"/>
  <c r="F38"/>
  <c r="E36"/>
  <c r="E37"/>
  <c r="D35"/>
  <c r="C35"/>
  <c r="C36"/>
  <c r="C37"/>
  <c r="D34"/>
  <c r="F34"/>
  <c r="H34"/>
  <c r="J34"/>
  <c r="L34"/>
  <c r="G35" i="5"/>
  <c r="H35"/>
  <c r="I35"/>
  <c r="L35"/>
  <c r="I34"/>
  <c r="K34"/>
  <c r="F35"/>
  <c r="F36"/>
  <c r="F38"/>
  <c r="E35"/>
  <c r="E36"/>
  <c r="E37"/>
  <c r="D35"/>
  <c r="C36"/>
  <c r="C37"/>
  <c r="D34"/>
  <c r="F34"/>
  <c r="G34"/>
  <c r="H34"/>
  <c r="L34"/>
  <c r="C34" i="8"/>
  <c r="C34" i="6"/>
  <c r="J35" i="4"/>
  <c r="I35"/>
  <c r="H35"/>
  <c r="L35"/>
  <c r="K35"/>
  <c r="G35"/>
  <c r="F35"/>
  <c r="F38"/>
  <c r="E35"/>
  <c r="E36"/>
  <c r="E37"/>
  <c r="D35"/>
  <c r="D34"/>
  <c r="E34"/>
  <c r="G34"/>
  <c r="H34"/>
  <c r="I34"/>
  <c r="J34"/>
  <c r="K34"/>
  <c r="C35"/>
  <c r="C36"/>
  <c r="C37"/>
  <c r="F37" i="8"/>
  <c r="E37"/>
  <c r="L35"/>
  <c r="J35"/>
  <c r="F35"/>
  <c r="D35"/>
  <c r="C35"/>
  <c r="L34"/>
  <c r="K34"/>
  <c r="J34"/>
  <c r="J41" s="1"/>
  <c r="J42" s="1"/>
  <c r="I34"/>
  <c r="H34"/>
  <c r="G34"/>
  <c r="F34"/>
  <c r="E34"/>
  <c r="D34"/>
  <c r="L20"/>
  <c r="K20"/>
  <c r="J20"/>
  <c r="I20"/>
  <c r="H20"/>
  <c r="G20"/>
  <c r="F20"/>
  <c r="E20"/>
  <c r="D20"/>
  <c r="C20"/>
  <c r="E37" i="7"/>
  <c r="E36"/>
  <c r="L35"/>
  <c r="G35"/>
  <c r="L34"/>
  <c r="H34"/>
  <c r="D34"/>
  <c r="C34"/>
  <c r="L20"/>
  <c r="K20"/>
  <c r="J20"/>
  <c r="I20"/>
  <c r="H20"/>
  <c r="G20"/>
  <c r="F20"/>
  <c r="E20"/>
  <c r="D20"/>
  <c r="C20"/>
  <c r="F37" i="6"/>
  <c r="K35"/>
  <c r="G35"/>
  <c r="F35"/>
  <c r="E35"/>
  <c r="K34"/>
  <c r="I34"/>
  <c r="G34"/>
  <c r="E34"/>
  <c r="L20"/>
  <c r="K20"/>
  <c r="J20"/>
  <c r="I20"/>
  <c r="H20"/>
  <c r="G20"/>
  <c r="F20"/>
  <c r="E20"/>
  <c r="D20"/>
  <c r="C20"/>
  <c r="F37" i="5"/>
  <c r="K35"/>
  <c r="J35"/>
  <c r="C35"/>
  <c r="J34"/>
  <c r="E34"/>
  <c r="C34"/>
  <c r="L20"/>
  <c r="K20"/>
  <c r="J20"/>
  <c r="I20"/>
  <c r="H20"/>
  <c r="G20"/>
  <c r="F20"/>
  <c r="E20"/>
  <c r="D20"/>
  <c r="C20"/>
  <c r="F37" i="4"/>
  <c r="F36"/>
  <c r="L34"/>
  <c r="F34"/>
  <c r="C34"/>
  <c r="L20"/>
  <c r="K20"/>
  <c r="J20"/>
  <c r="I20"/>
  <c r="H20"/>
  <c r="G20"/>
  <c r="F20"/>
  <c r="E20"/>
  <c r="D20"/>
  <c r="C20"/>
  <c r="L35" i="1"/>
  <c r="K35"/>
  <c r="J35"/>
  <c r="I35"/>
  <c r="H35"/>
  <c r="G35"/>
  <c r="F35"/>
  <c r="F36"/>
  <c r="F37"/>
  <c r="F38"/>
  <c r="E35"/>
  <c r="E36"/>
  <c r="E37"/>
  <c r="D35"/>
  <c r="E34"/>
  <c r="F34"/>
  <c r="G34"/>
  <c r="H34"/>
  <c r="I34"/>
  <c r="J34"/>
  <c r="K34"/>
  <c r="L34"/>
  <c r="D34"/>
  <c r="C35"/>
  <c r="C36"/>
  <c r="C37"/>
  <c r="C34"/>
  <c r="D20"/>
  <c r="E20"/>
  <c r="F20"/>
  <c r="G20"/>
  <c r="H20"/>
  <c r="I20"/>
  <c r="J20"/>
  <c r="K20"/>
  <c r="L20"/>
  <c r="C20"/>
  <c r="D41" i="8" l="1"/>
  <c r="D42" s="1"/>
  <c r="L41"/>
  <c r="L42" s="1"/>
  <c r="I41" i="5"/>
  <c r="I42" s="1"/>
  <c r="I41" i="7"/>
  <c r="I42" s="1"/>
  <c r="G41"/>
  <c r="G42" s="1"/>
  <c r="M42" i="10"/>
  <c r="D51" s="1"/>
  <c r="I5" i="11" s="1"/>
  <c r="H41" i="8"/>
  <c r="H42" s="1"/>
  <c r="D41" i="7"/>
  <c r="D42" s="1"/>
  <c r="H41" i="5"/>
  <c r="H42" s="1"/>
  <c r="C41" i="8"/>
  <c r="C42" s="1"/>
  <c r="D41" i="5"/>
  <c r="D42" s="1"/>
  <c r="L41" i="4"/>
  <c r="L42" s="1"/>
  <c r="C41" i="5"/>
  <c r="C42" s="1"/>
  <c r="C41" i="7"/>
  <c r="C42" s="1"/>
  <c r="J41" i="5"/>
  <c r="J42" s="1"/>
  <c r="L41"/>
  <c r="L42" s="1"/>
  <c r="J41" i="7"/>
  <c r="J42" s="1"/>
  <c r="L41"/>
  <c r="L42" s="1"/>
  <c r="G41" i="8"/>
  <c r="G42" s="1"/>
  <c r="I41"/>
  <c r="I42" s="1"/>
  <c r="H41" i="7"/>
  <c r="H42" s="1"/>
  <c r="G41" i="6"/>
  <c r="G42" s="1"/>
  <c r="H41"/>
  <c r="H42" s="1"/>
  <c r="I41"/>
  <c r="I42" s="1"/>
  <c r="J41"/>
  <c r="J42" s="1"/>
  <c r="L41"/>
  <c r="L42" s="1"/>
  <c r="D41"/>
  <c r="D42" s="1"/>
  <c r="C41"/>
  <c r="C42" s="1"/>
  <c r="G41" i="5"/>
  <c r="G42" s="1"/>
  <c r="K41" i="8"/>
  <c r="K42" s="1"/>
  <c r="F41"/>
  <c r="F42" s="1"/>
  <c r="E41"/>
  <c r="E42" s="1"/>
  <c r="K41" i="7"/>
  <c r="K42" s="1"/>
  <c r="E41"/>
  <c r="E42" s="1"/>
  <c r="K41" i="6"/>
  <c r="K42" s="1"/>
  <c r="E41"/>
  <c r="E42" s="1"/>
  <c r="K41" i="5"/>
  <c r="K42" s="1"/>
  <c r="F41"/>
  <c r="F42" s="1"/>
  <c r="I41" i="4"/>
  <c r="I42" s="1"/>
  <c r="J41"/>
  <c r="J42" s="1"/>
  <c r="F41" i="6"/>
  <c r="F42" s="1"/>
  <c r="M20" i="8"/>
  <c r="M20" i="7"/>
  <c r="F41"/>
  <c r="F42" s="1"/>
  <c r="D41" i="4"/>
  <c r="D42" s="1"/>
  <c r="M20" i="6"/>
  <c r="E41" i="5"/>
  <c r="E42" s="1"/>
  <c r="M20"/>
  <c r="K41" i="4"/>
  <c r="K42" s="1"/>
  <c r="G41"/>
  <c r="G42" s="1"/>
  <c r="H41"/>
  <c r="H42" s="1"/>
  <c r="C41"/>
  <c r="C42" s="1"/>
  <c r="F41"/>
  <c r="F42" s="1"/>
  <c r="E41"/>
  <c r="E42" s="1"/>
  <c r="M20"/>
  <c r="L41" i="1"/>
  <c r="L42" s="1"/>
  <c r="K41"/>
  <c r="K42" s="1"/>
  <c r="J41"/>
  <c r="J42" s="1"/>
  <c r="I41"/>
  <c r="I42" s="1"/>
  <c r="H41"/>
  <c r="H42" s="1"/>
  <c r="G41"/>
  <c r="G42" s="1"/>
  <c r="F41"/>
  <c r="F42" s="1"/>
  <c r="D41"/>
  <c r="D42" s="1"/>
  <c r="E41"/>
  <c r="E42" s="1"/>
  <c r="C41"/>
  <c r="C42" s="1"/>
  <c r="M20"/>
  <c r="D52" i="10" l="1"/>
  <c r="I6" i="11" s="1"/>
  <c r="M42" i="8"/>
  <c r="D51" s="1"/>
  <c r="M42" i="7"/>
  <c r="D51" s="1"/>
  <c r="M42" i="5"/>
  <c r="D51" s="1"/>
  <c r="M42" i="6"/>
  <c r="D51" s="1"/>
  <c r="M42" i="4"/>
  <c r="D51" s="1"/>
  <c r="M42" i="1"/>
  <c r="D51" s="1"/>
  <c r="D52" i="4" l="1"/>
  <c r="D6" i="11" s="1"/>
  <c r="D5"/>
  <c r="D52" i="8"/>
  <c r="H6" i="11" s="1"/>
  <c r="H5"/>
  <c r="D52" i="5"/>
  <c r="E6" i="11" s="1"/>
  <c r="E5"/>
  <c r="D52" i="1"/>
  <c r="C6" i="11" s="1"/>
  <c r="C5"/>
  <c r="D52" i="6"/>
  <c r="F6" i="11" s="1"/>
  <c r="F5"/>
  <c r="D52" i="7"/>
  <c r="G6" i="11" s="1"/>
  <c r="G5"/>
</calcChain>
</file>

<file path=xl/sharedStrings.xml><?xml version="1.0" encoding="utf-8"?>
<sst xmlns="http://schemas.openxmlformats.org/spreadsheetml/2006/main" count="662" uniqueCount="64">
  <si>
    <t>Penzijní připojištění</t>
  </si>
  <si>
    <t>Vstupní stavová matice - popis</t>
  </si>
  <si>
    <t>Doba spoření</t>
  </si>
  <si>
    <t>ano</t>
  </si>
  <si>
    <t>ne</t>
  </si>
  <si>
    <t>Vztah k riziku</t>
  </si>
  <si>
    <t>0 - 4 roky</t>
  </si>
  <si>
    <t>5 - 8 let</t>
  </si>
  <si>
    <t>9 - 15 let</t>
  </si>
  <si>
    <t>15 a více let</t>
  </si>
  <si>
    <t>Pojištění vkladů</t>
  </si>
  <si>
    <t>kladný</t>
  </si>
  <si>
    <t>spíše záporný</t>
  </si>
  <si>
    <t>záporný</t>
  </si>
  <si>
    <t>spíše kladný</t>
  </si>
  <si>
    <t>Likvidita</t>
  </si>
  <si>
    <t>okamžitě</t>
  </si>
  <si>
    <t>Vklad</t>
  </si>
  <si>
    <t>jednorázový</t>
  </si>
  <si>
    <t>pravidelný</t>
  </si>
  <si>
    <t>Možnost podpory od zaměstnavatele</t>
  </si>
  <si>
    <t>Zdanění výnosů</t>
  </si>
  <si>
    <t>pojištěny</t>
  </si>
  <si>
    <t>nepojištěny</t>
  </si>
  <si>
    <t>do 2 týdnů</t>
  </si>
  <si>
    <t>2 - 4 týdny</t>
  </si>
  <si>
    <t>4 - 10 týdnů</t>
  </si>
  <si>
    <t>více než 10 týdnů</t>
  </si>
  <si>
    <t>osvobozeno</t>
  </si>
  <si>
    <t>Navazující úvěr</t>
  </si>
  <si>
    <t>max</t>
  </si>
  <si>
    <t>Transformační matice</t>
  </si>
  <si>
    <t>Vstupní stavová matice (A;N)</t>
  </si>
  <si>
    <t>Vstupní stavová matice (0;1)</t>
  </si>
  <si>
    <t>Retransformační matice</t>
  </si>
  <si>
    <t>Zavrhnout</t>
  </si>
  <si>
    <t>Přijmout</t>
  </si>
  <si>
    <t>Zatím nezavrhovat</t>
  </si>
  <si>
    <t>Výpočet</t>
  </si>
  <si>
    <t>Výsledné hodnocení</t>
  </si>
  <si>
    <t>Kapitálové životní pojištění</t>
  </si>
  <si>
    <t>Investiční životní pojištění</t>
  </si>
  <si>
    <t>Stavební spoření</t>
  </si>
  <si>
    <t>Spořící účet</t>
  </si>
  <si>
    <t>16 a více let</t>
  </si>
  <si>
    <t>Snížení základu daně</t>
  </si>
  <si>
    <t>Kombinace s pojištěním</t>
  </si>
  <si>
    <t>N</t>
  </si>
  <si>
    <t>Podílové fondy - akciové</t>
  </si>
  <si>
    <t>Body</t>
  </si>
  <si>
    <t>Hodnocení</t>
  </si>
  <si>
    <t>Produkt</t>
  </si>
  <si>
    <t>Podílové fondy peněžního trhu</t>
  </si>
  <si>
    <t>Podílové fondy akciové</t>
  </si>
  <si>
    <t>15 % z výnosů</t>
  </si>
  <si>
    <t>Podílové fondy - peněžního trhu</t>
  </si>
  <si>
    <t>požaduje</t>
  </si>
  <si>
    <t>nepožaduje</t>
  </si>
  <si>
    <t xml:space="preserve">0 - 70 </t>
  </si>
  <si>
    <t xml:space="preserve">71 - 80 </t>
  </si>
  <si>
    <t xml:space="preserve">81 - 100 </t>
  </si>
  <si>
    <t>Parametry</t>
  </si>
  <si>
    <t>Vstupní data</t>
  </si>
  <si>
    <t>Vstup</t>
  </si>
</sst>
</file>

<file path=xl/styles.xml><?xml version="1.0" encoding="utf-8"?>
<styleSheet xmlns="http://schemas.openxmlformats.org/spreadsheetml/2006/main">
  <numFmts count="1">
    <numFmt numFmtId="6" formatCode="#,##0\ &quot;Kč&quot;;[Red]\-#,##0\ &quot;Kč&quot;"/>
  </numFmts>
  <fonts count="8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</fonts>
  <fills count="3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degree="270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degree="270">
        <stop position="0">
          <color theme="0"/>
        </stop>
        <stop position="1">
          <color rgb="FFFF0000"/>
        </stop>
      </gradient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00B050"/>
        </stop>
        <stop position="1">
          <color theme="0"/>
        </stop>
      </gradientFill>
    </fill>
    <fill>
      <gradientFill degree="270">
        <stop position="0">
          <color theme="0"/>
        </stop>
        <stop position="1">
          <color rgb="FF7030A0"/>
        </stop>
      </gradientFill>
    </fill>
    <fill>
      <patternFill patternType="solid">
        <fgColor theme="7" tint="0.79998168889431442"/>
        <bgColor indexed="64"/>
      </patternFill>
    </fill>
    <fill>
      <gradientFill degree="90">
        <stop position="0">
          <color theme="0"/>
        </stop>
        <stop position="0.5">
          <color rgb="FF7030A0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7030A0"/>
        </stop>
      </gradientFill>
    </fill>
    <fill>
      <gradientFill degree="270">
        <stop position="0">
          <color theme="0"/>
        </stop>
        <stop position="1">
          <color rgb="FFFFC000"/>
        </stop>
      </gradientFill>
    </fill>
    <fill>
      <patternFill patternType="solid">
        <fgColor rgb="FFFFFF99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rgb="FFEC20B7"/>
        </stop>
      </gradientFill>
    </fill>
    <fill>
      <gradientFill degree="90">
        <stop position="0">
          <color theme="0"/>
        </stop>
        <stop position="0.5">
          <color rgb="FFEC20B7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EC20B7"/>
        </stop>
      </gradientFill>
    </fill>
    <fill>
      <patternFill patternType="solid">
        <fgColor rgb="FFFFCCFF"/>
        <bgColor indexed="64"/>
      </patternFill>
    </fill>
    <fill>
      <gradientFill degree="270">
        <stop position="0">
          <color theme="0"/>
        </stop>
        <stop position="1">
          <color rgb="FF0070C0"/>
        </stop>
      </gradientFill>
    </fill>
    <fill>
      <gradientFill degree="270">
        <stop position="0">
          <color theme="0"/>
        </stop>
        <stop position="1">
          <color rgb="FF21DA08"/>
        </stop>
      </gradientFill>
    </fill>
    <fill>
      <patternFill patternType="solid">
        <fgColor rgb="FFDDFBDD"/>
        <bgColor indexed="64"/>
      </patternFill>
    </fill>
    <fill>
      <gradientFill degree="90">
        <stop position="0">
          <color theme="0"/>
        </stop>
        <stop position="0.5">
          <color rgb="FF21DA08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21DA08"/>
        </stop>
      </gradient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4">
    <xf numFmtId="0" fontId="0" fillId="0" borderId="0" xfId="0"/>
    <xf numFmtId="0" fontId="1" fillId="0" borderId="0" xfId="0" applyFont="1"/>
    <xf numFmtId="0" fontId="1" fillId="0" borderId="17" xfId="0" applyFont="1" applyBorder="1"/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/>
    <xf numFmtId="0" fontId="2" fillId="0" borderId="23" xfId="0" applyFont="1" applyBorder="1" applyAlignment="1">
      <alignment horizontal="center" vertical="center"/>
    </xf>
    <xf numFmtId="0" fontId="7" fillId="0" borderId="0" xfId="0" applyFont="1"/>
    <xf numFmtId="0" fontId="1" fillId="2" borderId="10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right" vertical="center"/>
    </xf>
    <xf numFmtId="0" fontId="1" fillId="2" borderId="8" xfId="0" applyNumberFormat="1" applyFont="1" applyFill="1" applyBorder="1" applyAlignment="1">
      <alignment horizontal="right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left" vertical="center" indent="1"/>
    </xf>
    <xf numFmtId="0" fontId="1" fillId="2" borderId="29" xfId="0" applyFont="1" applyFill="1" applyBorder="1" applyAlignment="1">
      <alignment horizontal="left" vertical="center" indent="1"/>
    </xf>
    <xf numFmtId="0" fontId="1" fillId="2" borderId="25" xfId="0" applyFont="1" applyFill="1" applyBorder="1" applyAlignment="1">
      <alignment horizontal="left" vertical="center" indent="1"/>
    </xf>
    <xf numFmtId="0" fontId="6" fillId="5" borderId="37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6" xfId="0" applyNumberFormat="1" applyFont="1" applyFill="1" applyBorder="1" applyAlignment="1">
      <alignment horizontal="right" vertical="center"/>
    </xf>
    <xf numFmtId="0" fontId="1" fillId="9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25" xfId="0" applyFont="1" applyFill="1" applyBorder="1" applyAlignment="1">
      <alignment horizontal="center"/>
    </xf>
    <xf numFmtId="0" fontId="1" fillId="9" borderId="26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left" vertical="center" indent="1"/>
    </xf>
    <xf numFmtId="0" fontId="1" fillId="9" borderId="29" xfId="0" applyFont="1" applyFill="1" applyBorder="1" applyAlignment="1">
      <alignment horizontal="left" vertical="center" indent="1"/>
    </xf>
    <xf numFmtId="0" fontId="1" fillId="9" borderId="25" xfId="0" applyFont="1" applyFill="1" applyBorder="1" applyAlignment="1">
      <alignment horizontal="left" vertical="center" indent="1"/>
    </xf>
    <xf numFmtId="0" fontId="2" fillId="9" borderId="11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 wrapText="1"/>
    </xf>
    <xf numFmtId="0" fontId="2" fillId="13" borderId="20" xfId="0" applyFont="1" applyFill="1" applyBorder="1" applyAlignment="1">
      <alignment horizontal="center" vertical="center" wrapText="1"/>
    </xf>
    <xf numFmtId="0" fontId="1" fillId="14" borderId="10" xfId="0" applyFont="1" applyFill="1" applyBorder="1" applyAlignment="1">
      <alignment vertical="center"/>
    </xf>
    <xf numFmtId="0" fontId="1" fillId="14" borderId="5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6" xfId="0" applyNumberFormat="1" applyFont="1" applyFill="1" applyBorder="1" applyAlignment="1">
      <alignment horizontal="right" vertical="center"/>
    </xf>
    <xf numFmtId="0" fontId="1" fillId="14" borderId="8" xfId="0" applyNumberFormat="1" applyFont="1" applyFill="1" applyBorder="1" applyAlignment="1">
      <alignment horizontal="right" vertical="center"/>
    </xf>
    <xf numFmtId="0" fontId="1" fillId="14" borderId="10" xfId="0" applyFont="1" applyFill="1" applyBorder="1"/>
    <xf numFmtId="0" fontId="1" fillId="14" borderId="4" xfId="0" applyFont="1" applyFill="1" applyBorder="1"/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4" borderId="25" xfId="0" applyFont="1" applyFill="1" applyBorder="1" applyAlignment="1">
      <alignment horizontal="center"/>
    </xf>
    <xf numFmtId="0" fontId="1" fillId="14" borderId="26" xfId="0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0" fontId="1" fillId="14" borderId="10" xfId="0" applyFont="1" applyFill="1" applyBorder="1" applyAlignment="1">
      <alignment horizontal="center"/>
    </xf>
    <xf numFmtId="0" fontId="1" fillId="14" borderId="5" xfId="0" applyFont="1" applyFill="1" applyBorder="1" applyAlignment="1">
      <alignment horizontal="center"/>
    </xf>
    <xf numFmtId="0" fontId="1" fillId="14" borderId="14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" fillId="14" borderId="8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1" fillId="14" borderId="28" xfId="0" applyFont="1" applyFill="1" applyBorder="1" applyAlignment="1">
      <alignment horizontal="left" vertical="center" indent="1"/>
    </xf>
    <xf numFmtId="0" fontId="1" fillId="14" borderId="29" xfId="0" applyFont="1" applyFill="1" applyBorder="1" applyAlignment="1">
      <alignment horizontal="left" vertical="center" indent="1"/>
    </xf>
    <xf numFmtId="0" fontId="1" fillId="14" borderId="25" xfId="0" applyFont="1" applyFill="1" applyBorder="1" applyAlignment="1">
      <alignment horizontal="left" vertical="center" indent="1"/>
    </xf>
    <xf numFmtId="0" fontId="2" fillId="14" borderId="11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 wrapText="1"/>
    </xf>
    <xf numFmtId="0" fontId="2" fillId="17" borderId="18" xfId="0" applyFont="1" applyFill="1" applyBorder="1" applyAlignment="1">
      <alignment horizontal="center" vertical="center"/>
    </xf>
    <xf numFmtId="0" fontId="2" fillId="17" borderId="19" xfId="0" applyFont="1" applyFill="1" applyBorder="1" applyAlignment="1">
      <alignment horizontal="center" vertical="center"/>
    </xf>
    <xf numFmtId="0" fontId="2" fillId="17" borderId="19" xfId="0" applyFont="1" applyFill="1" applyBorder="1" applyAlignment="1">
      <alignment horizontal="center" vertical="center" wrapText="1"/>
    </xf>
    <xf numFmtId="0" fontId="2" fillId="17" borderId="20" xfId="0" applyFont="1" applyFill="1" applyBorder="1" applyAlignment="1">
      <alignment horizontal="center" vertical="center" wrapText="1"/>
    </xf>
    <xf numFmtId="0" fontId="1" fillId="18" borderId="10" xfId="0" applyFont="1" applyFill="1" applyBorder="1" applyAlignment="1">
      <alignment vertical="center"/>
    </xf>
    <xf numFmtId="0" fontId="1" fillId="18" borderId="5" xfId="0" applyFont="1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 vertical="center"/>
    </xf>
    <xf numFmtId="0" fontId="1" fillId="18" borderId="6" xfId="0" applyNumberFormat="1" applyFont="1" applyFill="1" applyBorder="1" applyAlignment="1">
      <alignment horizontal="right" vertical="center"/>
    </xf>
    <xf numFmtId="0" fontId="1" fillId="18" borderId="8" xfId="0" applyNumberFormat="1" applyFont="1" applyFill="1" applyBorder="1" applyAlignment="1">
      <alignment horizontal="right" vertical="center"/>
    </xf>
    <xf numFmtId="0" fontId="1" fillId="18" borderId="2" xfId="0" applyFont="1" applyFill="1" applyBorder="1" applyAlignment="1">
      <alignment horizontal="center"/>
    </xf>
    <xf numFmtId="0" fontId="1" fillId="18" borderId="3" xfId="0" applyFont="1" applyFill="1" applyBorder="1" applyAlignment="1">
      <alignment horizontal="center"/>
    </xf>
    <xf numFmtId="0" fontId="1" fillId="18" borderId="4" xfId="0" applyFont="1" applyFill="1" applyBorder="1" applyAlignment="1">
      <alignment horizontal="center"/>
    </xf>
    <xf numFmtId="0" fontId="1" fillId="18" borderId="25" xfId="0" applyFont="1" applyFill="1" applyBorder="1" applyAlignment="1">
      <alignment horizontal="center"/>
    </xf>
    <xf numFmtId="0" fontId="1" fillId="18" borderId="26" xfId="0" applyFont="1" applyFill="1" applyBorder="1" applyAlignment="1">
      <alignment horizontal="center"/>
    </xf>
    <xf numFmtId="0" fontId="1" fillId="18" borderId="7" xfId="0" applyFont="1" applyFill="1" applyBorder="1" applyAlignment="1">
      <alignment horizontal="center"/>
    </xf>
    <xf numFmtId="0" fontId="1" fillId="18" borderId="10" xfId="0" applyFont="1" applyFill="1" applyBorder="1" applyAlignment="1">
      <alignment horizontal="center"/>
    </xf>
    <xf numFmtId="0" fontId="1" fillId="18" borderId="5" xfId="0" applyFont="1" applyFill="1" applyBorder="1" applyAlignment="1">
      <alignment horizontal="center"/>
    </xf>
    <xf numFmtId="0" fontId="1" fillId="18" borderId="14" xfId="0" applyFont="1" applyFill="1" applyBorder="1" applyAlignment="1">
      <alignment horizontal="center"/>
    </xf>
    <xf numFmtId="0" fontId="1" fillId="18" borderId="6" xfId="0" applyFont="1" applyFill="1" applyBorder="1" applyAlignment="1">
      <alignment horizontal="center"/>
    </xf>
    <xf numFmtId="0" fontId="1" fillId="18" borderId="8" xfId="0" applyFont="1" applyFill="1" applyBorder="1" applyAlignment="1">
      <alignment horizontal="center"/>
    </xf>
    <xf numFmtId="0" fontId="1" fillId="18" borderId="9" xfId="0" applyFont="1" applyFill="1" applyBorder="1" applyAlignment="1">
      <alignment horizontal="center"/>
    </xf>
    <xf numFmtId="0" fontId="1" fillId="18" borderId="28" xfId="0" applyFont="1" applyFill="1" applyBorder="1" applyAlignment="1">
      <alignment horizontal="left" vertical="center" indent="1"/>
    </xf>
    <xf numFmtId="0" fontId="1" fillId="18" borderId="29" xfId="0" applyFont="1" applyFill="1" applyBorder="1" applyAlignment="1">
      <alignment horizontal="left" vertical="center" indent="1"/>
    </xf>
    <xf numFmtId="0" fontId="1" fillId="18" borderId="25" xfId="0" applyFont="1" applyFill="1" applyBorder="1" applyAlignment="1">
      <alignment horizontal="left" vertical="center" indent="1"/>
    </xf>
    <xf numFmtId="0" fontId="0" fillId="0" borderId="0" xfId="0" applyFill="1"/>
    <xf numFmtId="0" fontId="2" fillId="18" borderId="11" xfId="0" applyFont="1" applyFill="1" applyBorder="1" applyAlignment="1">
      <alignment horizontal="center" vertical="center"/>
    </xf>
    <xf numFmtId="0" fontId="2" fillId="18" borderId="23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/>
    </xf>
    <xf numFmtId="0" fontId="1" fillId="20" borderId="7" xfId="0" applyFont="1" applyFill="1" applyBorder="1" applyAlignment="1">
      <alignment horizontal="center" vertical="center" wrapText="1"/>
    </xf>
    <xf numFmtId="0" fontId="2" fillId="21" borderId="38" xfId="0" applyFont="1" applyFill="1" applyBorder="1" applyAlignment="1">
      <alignment horizontal="center" vertical="center"/>
    </xf>
    <xf numFmtId="0" fontId="2" fillId="21" borderId="21" xfId="0" applyFont="1" applyFill="1" applyBorder="1" applyAlignment="1">
      <alignment horizontal="center" vertical="center"/>
    </xf>
    <xf numFmtId="0" fontId="2" fillId="21" borderId="23" xfId="0" applyFont="1" applyFill="1" applyBorder="1" applyAlignment="1">
      <alignment horizontal="center" vertical="center"/>
    </xf>
    <xf numFmtId="0" fontId="2" fillId="22" borderId="18" xfId="0" applyFont="1" applyFill="1" applyBorder="1" applyAlignment="1">
      <alignment horizontal="center" vertical="center"/>
    </xf>
    <xf numFmtId="0" fontId="2" fillId="22" borderId="19" xfId="0" applyFont="1" applyFill="1" applyBorder="1" applyAlignment="1">
      <alignment horizontal="center" vertical="center"/>
    </xf>
    <xf numFmtId="0" fontId="2" fillId="22" borderId="19" xfId="0" applyFont="1" applyFill="1" applyBorder="1" applyAlignment="1">
      <alignment horizontal="center" vertical="center" wrapText="1"/>
    </xf>
    <xf numFmtId="0" fontId="2" fillId="22" borderId="20" xfId="0" applyFont="1" applyFill="1" applyBorder="1" applyAlignment="1">
      <alignment horizontal="center" vertical="center" wrapText="1"/>
    </xf>
    <xf numFmtId="0" fontId="6" fillId="24" borderId="3" xfId="0" applyFont="1" applyFill="1" applyBorder="1" applyAlignment="1">
      <alignment horizontal="center" vertical="center" wrapText="1"/>
    </xf>
    <xf numFmtId="0" fontId="1" fillId="24" borderId="5" xfId="0" applyFont="1" applyFill="1" applyBorder="1" applyAlignment="1">
      <alignment horizontal="center" vertical="center"/>
    </xf>
    <xf numFmtId="0" fontId="1" fillId="24" borderId="7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vertical="center"/>
    </xf>
    <xf numFmtId="0" fontId="1" fillId="25" borderId="5" xfId="0" applyFont="1" applyFill="1" applyBorder="1" applyAlignment="1">
      <alignment horizontal="center" vertical="center"/>
    </xf>
    <xf numFmtId="0" fontId="1" fillId="25" borderId="7" xfId="0" applyFont="1" applyFill="1" applyBorder="1" applyAlignment="1">
      <alignment horizontal="center" vertical="center"/>
    </xf>
    <xf numFmtId="0" fontId="1" fillId="25" borderId="6" xfId="0" applyNumberFormat="1" applyFont="1" applyFill="1" applyBorder="1" applyAlignment="1">
      <alignment horizontal="right" vertical="center"/>
    </xf>
    <xf numFmtId="0" fontId="1" fillId="25" borderId="8" xfId="0" applyNumberFormat="1" applyFont="1" applyFill="1" applyBorder="1" applyAlignment="1">
      <alignment horizontal="right" vertical="center"/>
    </xf>
    <xf numFmtId="0" fontId="1" fillId="25" borderId="2" xfId="0" applyFont="1" applyFill="1" applyBorder="1" applyAlignment="1">
      <alignment horizontal="center"/>
    </xf>
    <xf numFmtId="0" fontId="1" fillId="25" borderId="3" xfId="0" applyFont="1" applyFill="1" applyBorder="1" applyAlignment="1">
      <alignment horizontal="center"/>
    </xf>
    <xf numFmtId="0" fontId="1" fillId="25" borderId="4" xfId="0" applyFont="1" applyFill="1" applyBorder="1" applyAlignment="1">
      <alignment horizontal="center"/>
    </xf>
    <xf numFmtId="0" fontId="1" fillId="25" borderId="25" xfId="0" applyFont="1" applyFill="1" applyBorder="1" applyAlignment="1">
      <alignment horizontal="center"/>
    </xf>
    <xf numFmtId="0" fontId="1" fillId="25" borderId="26" xfId="0" applyFont="1" applyFill="1" applyBorder="1" applyAlignment="1">
      <alignment horizontal="center"/>
    </xf>
    <xf numFmtId="0" fontId="1" fillId="25" borderId="7" xfId="0" applyFont="1" applyFill="1" applyBorder="1" applyAlignment="1">
      <alignment horizontal="center"/>
    </xf>
    <xf numFmtId="0" fontId="1" fillId="25" borderId="10" xfId="0" applyFont="1" applyFill="1" applyBorder="1" applyAlignment="1">
      <alignment horizontal="center"/>
    </xf>
    <xf numFmtId="0" fontId="1" fillId="25" borderId="5" xfId="0" applyFont="1" applyFill="1" applyBorder="1" applyAlignment="1">
      <alignment horizontal="center"/>
    </xf>
    <xf numFmtId="0" fontId="1" fillId="25" borderId="14" xfId="0" applyFont="1" applyFill="1" applyBorder="1" applyAlignment="1">
      <alignment horizontal="center"/>
    </xf>
    <xf numFmtId="0" fontId="1" fillId="25" borderId="6" xfId="0" applyFont="1" applyFill="1" applyBorder="1" applyAlignment="1">
      <alignment horizontal="center"/>
    </xf>
    <xf numFmtId="0" fontId="1" fillId="25" borderId="8" xfId="0" applyFont="1" applyFill="1" applyBorder="1" applyAlignment="1">
      <alignment horizontal="center"/>
    </xf>
    <xf numFmtId="0" fontId="1" fillId="25" borderId="9" xfId="0" applyFont="1" applyFill="1" applyBorder="1" applyAlignment="1">
      <alignment horizontal="center"/>
    </xf>
    <xf numFmtId="0" fontId="1" fillId="25" borderId="28" xfId="0" applyFont="1" applyFill="1" applyBorder="1" applyAlignment="1">
      <alignment horizontal="left" vertical="center" indent="1"/>
    </xf>
    <xf numFmtId="0" fontId="1" fillId="25" borderId="29" xfId="0" applyFont="1" applyFill="1" applyBorder="1" applyAlignment="1">
      <alignment horizontal="left" vertical="center" indent="1"/>
    </xf>
    <xf numFmtId="0" fontId="1" fillId="25" borderId="25" xfId="0" applyFont="1" applyFill="1" applyBorder="1" applyAlignment="1">
      <alignment horizontal="left" vertical="center" indent="1"/>
    </xf>
    <xf numFmtId="0" fontId="2" fillId="25" borderId="11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 wrapText="1"/>
    </xf>
    <xf numFmtId="0" fontId="2" fillId="26" borderId="18" xfId="0" applyFont="1" applyFill="1" applyBorder="1" applyAlignment="1">
      <alignment horizontal="center" vertical="center"/>
    </xf>
    <xf numFmtId="0" fontId="2" fillId="26" borderId="19" xfId="0" applyFont="1" applyFill="1" applyBorder="1" applyAlignment="1">
      <alignment horizontal="center" vertical="center"/>
    </xf>
    <xf numFmtId="0" fontId="2" fillId="26" borderId="19" xfId="0" applyFont="1" applyFill="1" applyBorder="1" applyAlignment="1">
      <alignment horizontal="center" vertical="center" wrapText="1"/>
    </xf>
    <xf numFmtId="0" fontId="2" fillId="26" borderId="20" xfId="0" applyFont="1" applyFill="1" applyBorder="1" applyAlignment="1">
      <alignment horizontal="center" vertical="center" wrapText="1"/>
    </xf>
    <xf numFmtId="0" fontId="2" fillId="27" borderId="18" xfId="0" applyFont="1" applyFill="1" applyBorder="1" applyAlignment="1">
      <alignment horizontal="center" vertical="center"/>
    </xf>
    <xf numFmtId="0" fontId="2" fillId="27" borderId="19" xfId="0" applyFont="1" applyFill="1" applyBorder="1" applyAlignment="1">
      <alignment horizontal="center" vertical="center"/>
    </xf>
    <xf numFmtId="0" fontId="2" fillId="27" borderId="19" xfId="0" applyFont="1" applyFill="1" applyBorder="1" applyAlignment="1">
      <alignment horizontal="center" vertical="center" wrapText="1"/>
    </xf>
    <xf numFmtId="0" fontId="2" fillId="27" borderId="20" xfId="0" applyFont="1" applyFill="1" applyBorder="1" applyAlignment="1">
      <alignment horizontal="center" vertical="center" wrapText="1"/>
    </xf>
    <xf numFmtId="0" fontId="1" fillId="28" borderId="10" xfId="0" applyFont="1" applyFill="1" applyBorder="1" applyAlignment="1">
      <alignment vertical="center"/>
    </xf>
    <xf numFmtId="0" fontId="1" fillId="28" borderId="5" xfId="0" applyFont="1" applyFill="1" applyBorder="1" applyAlignment="1">
      <alignment horizontal="center" vertical="center"/>
    </xf>
    <xf numFmtId="0" fontId="1" fillId="28" borderId="7" xfId="0" applyFont="1" applyFill="1" applyBorder="1" applyAlignment="1">
      <alignment horizontal="center" vertical="center"/>
    </xf>
    <xf numFmtId="0" fontId="1" fillId="28" borderId="6" xfId="0" applyNumberFormat="1" applyFont="1" applyFill="1" applyBorder="1" applyAlignment="1">
      <alignment horizontal="right" vertical="center"/>
    </xf>
    <xf numFmtId="0" fontId="1" fillId="28" borderId="8" xfId="0" applyNumberFormat="1" applyFont="1" applyFill="1" applyBorder="1" applyAlignment="1">
      <alignment horizontal="right" vertical="center"/>
    </xf>
    <xf numFmtId="0" fontId="1" fillId="28" borderId="2" xfId="0" applyFont="1" applyFill="1" applyBorder="1" applyAlignment="1">
      <alignment horizontal="center"/>
    </xf>
    <xf numFmtId="0" fontId="1" fillId="28" borderId="3" xfId="0" applyFont="1" applyFill="1" applyBorder="1" applyAlignment="1">
      <alignment horizontal="center"/>
    </xf>
    <xf numFmtId="0" fontId="1" fillId="28" borderId="4" xfId="0" applyFont="1" applyFill="1" applyBorder="1" applyAlignment="1">
      <alignment horizontal="center"/>
    </xf>
    <xf numFmtId="0" fontId="1" fillId="28" borderId="25" xfId="0" applyFont="1" applyFill="1" applyBorder="1" applyAlignment="1">
      <alignment horizontal="center"/>
    </xf>
    <xf numFmtId="0" fontId="1" fillId="28" borderId="26" xfId="0" applyFont="1" applyFill="1" applyBorder="1" applyAlignment="1">
      <alignment horizontal="center"/>
    </xf>
    <xf numFmtId="0" fontId="1" fillId="28" borderId="7" xfId="0" applyFont="1" applyFill="1" applyBorder="1" applyAlignment="1">
      <alignment horizontal="center"/>
    </xf>
    <xf numFmtId="0" fontId="1" fillId="28" borderId="10" xfId="0" applyFont="1" applyFill="1" applyBorder="1" applyAlignment="1">
      <alignment horizontal="center"/>
    </xf>
    <xf numFmtId="0" fontId="1" fillId="28" borderId="5" xfId="0" applyFont="1" applyFill="1" applyBorder="1" applyAlignment="1">
      <alignment horizontal="center"/>
    </xf>
    <xf numFmtId="0" fontId="1" fillId="28" borderId="14" xfId="0" applyFont="1" applyFill="1" applyBorder="1" applyAlignment="1">
      <alignment horizontal="center"/>
    </xf>
    <xf numFmtId="0" fontId="1" fillId="28" borderId="6" xfId="0" applyFont="1" applyFill="1" applyBorder="1" applyAlignment="1">
      <alignment horizontal="center"/>
    </xf>
    <xf numFmtId="0" fontId="1" fillId="28" borderId="8" xfId="0" applyFont="1" applyFill="1" applyBorder="1" applyAlignment="1">
      <alignment horizontal="center"/>
    </xf>
    <xf numFmtId="0" fontId="1" fillId="28" borderId="9" xfId="0" applyFont="1" applyFill="1" applyBorder="1" applyAlignment="1">
      <alignment horizontal="center"/>
    </xf>
    <xf numFmtId="0" fontId="1" fillId="28" borderId="28" xfId="0" applyFont="1" applyFill="1" applyBorder="1" applyAlignment="1">
      <alignment horizontal="left" vertical="center" indent="1"/>
    </xf>
    <xf numFmtId="0" fontId="1" fillId="28" borderId="29" xfId="0" applyFont="1" applyFill="1" applyBorder="1" applyAlignment="1">
      <alignment horizontal="left" vertical="center" indent="1"/>
    </xf>
    <xf numFmtId="0" fontId="1" fillId="28" borderId="25" xfId="0" applyFont="1" applyFill="1" applyBorder="1" applyAlignment="1">
      <alignment horizontal="left" vertical="center" indent="1"/>
    </xf>
    <xf numFmtId="0" fontId="2" fillId="28" borderId="11" xfId="0" applyFont="1" applyFill="1" applyBorder="1" applyAlignment="1">
      <alignment horizontal="center" vertical="center"/>
    </xf>
    <xf numFmtId="0" fontId="2" fillId="28" borderId="23" xfId="0" applyFont="1" applyFill="1" applyBorder="1" applyAlignment="1">
      <alignment horizontal="center" vertical="center" wrapText="1"/>
    </xf>
    <xf numFmtId="0" fontId="6" fillId="30" borderId="4" xfId="0" applyFont="1" applyFill="1" applyBorder="1" applyAlignment="1">
      <alignment horizontal="center" vertical="center" wrapText="1"/>
    </xf>
    <xf numFmtId="0" fontId="1" fillId="30" borderId="6" xfId="0" applyFont="1" applyFill="1" applyBorder="1" applyAlignment="1">
      <alignment horizontal="center" vertical="center"/>
    </xf>
    <xf numFmtId="0" fontId="1" fillId="30" borderId="8" xfId="0" applyFont="1" applyFill="1" applyBorder="1" applyAlignment="1">
      <alignment horizontal="center" vertical="center" wrapText="1"/>
    </xf>
    <xf numFmtId="0" fontId="1" fillId="31" borderId="10" xfId="0" applyFont="1" applyFill="1" applyBorder="1" applyAlignment="1">
      <alignment vertical="center"/>
    </xf>
    <xf numFmtId="0" fontId="1" fillId="31" borderId="5" xfId="0" applyFont="1" applyFill="1" applyBorder="1" applyAlignment="1">
      <alignment horizontal="center" vertical="center"/>
    </xf>
    <xf numFmtId="0" fontId="1" fillId="31" borderId="7" xfId="0" applyFont="1" applyFill="1" applyBorder="1" applyAlignment="1">
      <alignment horizontal="center" vertical="center"/>
    </xf>
    <xf numFmtId="0" fontId="1" fillId="31" borderId="6" xfId="0" applyNumberFormat="1" applyFont="1" applyFill="1" applyBorder="1" applyAlignment="1">
      <alignment horizontal="right" vertical="center"/>
    </xf>
    <xf numFmtId="0" fontId="1" fillId="31" borderId="8" xfId="0" applyNumberFormat="1" applyFont="1" applyFill="1" applyBorder="1" applyAlignment="1">
      <alignment horizontal="right" vertical="center"/>
    </xf>
    <xf numFmtId="0" fontId="1" fillId="31" borderId="9" xfId="0" applyFont="1" applyFill="1" applyBorder="1" applyAlignment="1">
      <alignment horizontal="center"/>
    </xf>
    <xf numFmtId="0" fontId="1" fillId="31" borderId="5" xfId="0" applyFont="1" applyFill="1" applyBorder="1" applyAlignment="1">
      <alignment horizontal="center"/>
    </xf>
    <xf numFmtId="0" fontId="1" fillId="31" borderId="6" xfId="0" applyFont="1" applyFill="1" applyBorder="1" applyAlignment="1">
      <alignment horizontal="center"/>
    </xf>
    <xf numFmtId="0" fontId="1" fillId="31" borderId="7" xfId="0" applyFont="1" applyFill="1" applyBorder="1" applyAlignment="1">
      <alignment horizontal="center"/>
    </xf>
    <xf numFmtId="0" fontId="1" fillId="31" borderId="14" xfId="0" applyFont="1" applyFill="1" applyBorder="1" applyAlignment="1">
      <alignment horizontal="center"/>
    </xf>
    <xf numFmtId="0" fontId="1" fillId="31" borderId="8" xfId="0" applyFont="1" applyFill="1" applyBorder="1" applyAlignment="1">
      <alignment horizontal="center"/>
    </xf>
    <xf numFmtId="0" fontId="1" fillId="31" borderId="10" xfId="0" applyFont="1" applyFill="1" applyBorder="1" applyAlignment="1">
      <alignment horizontal="center"/>
    </xf>
    <xf numFmtId="0" fontId="1" fillId="31" borderId="2" xfId="0" applyFont="1" applyFill="1" applyBorder="1" applyAlignment="1">
      <alignment horizontal="center"/>
    </xf>
    <xf numFmtId="0" fontId="1" fillId="31" borderId="3" xfId="0" applyFont="1" applyFill="1" applyBorder="1" applyAlignment="1">
      <alignment horizontal="center"/>
    </xf>
    <xf numFmtId="0" fontId="1" fillId="31" borderId="4" xfId="0" applyFont="1" applyFill="1" applyBorder="1" applyAlignment="1">
      <alignment horizontal="center"/>
    </xf>
    <xf numFmtId="0" fontId="1" fillId="31" borderId="25" xfId="0" applyFont="1" applyFill="1" applyBorder="1" applyAlignment="1">
      <alignment horizontal="center"/>
    </xf>
    <xf numFmtId="0" fontId="1" fillId="31" borderId="26" xfId="0" applyFont="1" applyFill="1" applyBorder="1" applyAlignment="1">
      <alignment horizontal="center"/>
    </xf>
    <xf numFmtId="0" fontId="1" fillId="31" borderId="28" xfId="0" applyFont="1" applyFill="1" applyBorder="1" applyAlignment="1">
      <alignment horizontal="left" vertical="center" indent="1"/>
    </xf>
    <xf numFmtId="0" fontId="1" fillId="31" borderId="29" xfId="0" applyFont="1" applyFill="1" applyBorder="1" applyAlignment="1">
      <alignment horizontal="left" vertical="center" indent="1"/>
    </xf>
    <xf numFmtId="0" fontId="1" fillId="31" borderId="25" xfId="0" applyFont="1" applyFill="1" applyBorder="1" applyAlignment="1">
      <alignment horizontal="left" vertical="center" indent="1"/>
    </xf>
    <xf numFmtId="0" fontId="2" fillId="31" borderId="11" xfId="0" applyFont="1" applyFill="1" applyBorder="1" applyAlignment="1">
      <alignment horizontal="center" vertical="center"/>
    </xf>
    <xf numFmtId="0" fontId="2" fillId="31" borderId="23" xfId="0" applyFont="1" applyFill="1" applyBorder="1" applyAlignment="1">
      <alignment horizontal="center" vertical="center" wrapText="1"/>
    </xf>
    <xf numFmtId="6" fontId="1" fillId="0" borderId="16" xfId="0" applyNumberFormat="1" applyFont="1" applyBorder="1" applyAlignment="1">
      <alignment horizontal="center" vertical="center"/>
    </xf>
    <xf numFmtId="6" fontId="1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0" fillId="0" borderId="0" xfId="0" applyAlignment="1"/>
    <xf numFmtId="0" fontId="1" fillId="2" borderId="39" xfId="0" applyFont="1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1" fillId="2" borderId="30" xfId="0" applyFont="1" applyFill="1" applyBorder="1" applyAlignment="1">
      <alignment horizontal="left" vertical="center" indent="3"/>
    </xf>
    <xf numFmtId="0" fontId="1" fillId="2" borderId="4" xfId="0" applyFont="1" applyFill="1" applyBorder="1" applyAlignment="1">
      <alignment horizontal="left" vertical="center" indent="3"/>
    </xf>
    <xf numFmtId="0" fontId="1" fillId="2" borderId="31" xfId="0" applyFont="1" applyFill="1" applyBorder="1" applyAlignment="1">
      <alignment horizontal="left" vertical="center" indent="3"/>
    </xf>
    <xf numFmtId="0" fontId="1" fillId="2" borderId="6" xfId="0" applyFont="1" applyFill="1" applyBorder="1" applyAlignment="1">
      <alignment horizontal="left" vertical="center" indent="3"/>
    </xf>
    <xf numFmtId="0" fontId="1" fillId="2" borderId="32" xfId="0" applyFont="1" applyFill="1" applyBorder="1" applyAlignment="1">
      <alignment horizontal="left" vertical="center" indent="3"/>
    </xf>
    <xf numFmtId="0" fontId="1" fillId="2" borderId="8" xfId="0" applyFont="1" applyFill="1" applyBorder="1" applyAlignment="1">
      <alignment horizontal="left" vertical="center" indent="3"/>
    </xf>
    <xf numFmtId="0" fontId="3" fillId="12" borderId="33" xfId="0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/>
    </xf>
    <xf numFmtId="0" fontId="3" fillId="12" borderId="36" xfId="0" applyFont="1" applyFill="1" applyBorder="1" applyAlignment="1">
      <alignment horizontal="center" vertical="center"/>
    </xf>
    <xf numFmtId="0" fontId="1" fillId="31" borderId="39" xfId="0" applyFont="1" applyFill="1" applyBorder="1" applyAlignment="1">
      <alignment horizontal="center"/>
    </xf>
    <xf numFmtId="0" fontId="0" fillId="31" borderId="40" xfId="0" applyFill="1" applyBorder="1" applyAlignment="1">
      <alignment horizontal="center"/>
    </xf>
    <xf numFmtId="0" fontId="1" fillId="31" borderId="30" xfId="0" applyFont="1" applyFill="1" applyBorder="1" applyAlignment="1">
      <alignment horizontal="left" vertical="center" indent="3"/>
    </xf>
    <xf numFmtId="0" fontId="1" fillId="31" borderId="4" xfId="0" applyFont="1" applyFill="1" applyBorder="1" applyAlignment="1">
      <alignment horizontal="left" vertical="center" indent="3"/>
    </xf>
    <xf numFmtId="0" fontId="1" fillId="31" borderId="31" xfId="0" applyFont="1" applyFill="1" applyBorder="1" applyAlignment="1">
      <alignment horizontal="left" vertical="center" indent="3"/>
    </xf>
    <xf numFmtId="0" fontId="1" fillId="31" borderId="6" xfId="0" applyFont="1" applyFill="1" applyBorder="1" applyAlignment="1">
      <alignment horizontal="left" vertical="center" indent="3"/>
    </xf>
    <xf numFmtId="0" fontId="1" fillId="31" borderId="32" xfId="0" applyFont="1" applyFill="1" applyBorder="1" applyAlignment="1">
      <alignment horizontal="left" vertical="center" indent="3"/>
    </xf>
    <xf numFmtId="0" fontId="1" fillId="31" borderId="8" xfId="0" applyFont="1" applyFill="1" applyBorder="1" applyAlignment="1">
      <alignment horizontal="left" vertical="center" indent="3"/>
    </xf>
    <xf numFmtId="0" fontId="3" fillId="11" borderId="33" xfId="0" applyFont="1" applyFill="1" applyBorder="1" applyAlignment="1">
      <alignment horizontal="center" vertical="center"/>
    </xf>
    <xf numFmtId="0" fontId="3" fillId="11" borderId="34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3" fillId="11" borderId="36" xfId="0" applyFont="1" applyFill="1" applyBorder="1" applyAlignment="1">
      <alignment horizontal="center" vertical="center"/>
    </xf>
    <xf numFmtId="0" fontId="1" fillId="9" borderId="39" xfId="0" applyFont="1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1" fillId="9" borderId="30" xfId="0" applyFont="1" applyFill="1" applyBorder="1" applyAlignment="1">
      <alignment horizontal="left" vertical="center" indent="3"/>
    </xf>
    <xf numFmtId="0" fontId="1" fillId="9" borderId="4" xfId="0" applyFont="1" applyFill="1" applyBorder="1" applyAlignment="1">
      <alignment horizontal="left" vertical="center" indent="3"/>
    </xf>
    <xf numFmtId="0" fontId="1" fillId="9" borderId="31" xfId="0" applyFont="1" applyFill="1" applyBorder="1" applyAlignment="1">
      <alignment horizontal="left" vertical="center" indent="3"/>
    </xf>
    <xf numFmtId="0" fontId="1" fillId="9" borderId="6" xfId="0" applyFont="1" applyFill="1" applyBorder="1" applyAlignment="1">
      <alignment horizontal="left" vertical="center" indent="3"/>
    </xf>
    <xf numFmtId="0" fontId="1" fillId="9" borderId="32" xfId="0" applyFont="1" applyFill="1" applyBorder="1" applyAlignment="1">
      <alignment horizontal="left" vertical="center" indent="3"/>
    </xf>
    <xf numFmtId="0" fontId="1" fillId="9" borderId="8" xfId="0" applyFont="1" applyFill="1" applyBorder="1" applyAlignment="1">
      <alignment horizontal="left" vertical="center" indent="3"/>
    </xf>
    <xf numFmtId="0" fontId="3" fillId="15" borderId="33" xfId="0" applyFont="1" applyFill="1" applyBorder="1" applyAlignment="1">
      <alignment horizontal="center" vertical="center"/>
    </xf>
    <xf numFmtId="0" fontId="3" fillId="15" borderId="34" xfId="0" applyFont="1" applyFill="1" applyBorder="1" applyAlignment="1">
      <alignment horizontal="center" vertical="center"/>
    </xf>
    <xf numFmtId="0" fontId="3" fillId="15" borderId="35" xfId="0" applyFont="1" applyFill="1" applyBorder="1" applyAlignment="1">
      <alignment horizontal="center" vertical="center"/>
    </xf>
    <xf numFmtId="0" fontId="3" fillId="15" borderId="3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14" borderId="39" xfId="0" applyFont="1" applyFill="1" applyBorder="1" applyAlignment="1">
      <alignment horizontal="center"/>
    </xf>
    <xf numFmtId="0" fontId="0" fillId="14" borderId="40" xfId="0" applyFill="1" applyBorder="1" applyAlignment="1">
      <alignment horizontal="center"/>
    </xf>
    <xf numFmtId="0" fontId="1" fillId="14" borderId="30" xfId="0" applyFont="1" applyFill="1" applyBorder="1" applyAlignment="1">
      <alignment horizontal="left" vertical="center" indent="3"/>
    </xf>
    <xf numFmtId="0" fontId="1" fillId="14" borderId="4" xfId="0" applyFont="1" applyFill="1" applyBorder="1" applyAlignment="1">
      <alignment horizontal="left" vertical="center" indent="3"/>
    </xf>
    <xf numFmtId="0" fontId="1" fillId="14" borderId="31" xfId="0" applyFont="1" applyFill="1" applyBorder="1" applyAlignment="1">
      <alignment horizontal="left" vertical="center" indent="3"/>
    </xf>
    <xf numFmtId="0" fontId="1" fillId="14" borderId="6" xfId="0" applyFont="1" applyFill="1" applyBorder="1" applyAlignment="1">
      <alignment horizontal="left" vertical="center" indent="3"/>
    </xf>
    <xf numFmtId="0" fontId="1" fillId="14" borderId="32" xfId="0" applyFont="1" applyFill="1" applyBorder="1" applyAlignment="1">
      <alignment horizontal="left" vertical="center" indent="3"/>
    </xf>
    <xf numFmtId="0" fontId="1" fillId="14" borderId="8" xfId="0" applyFont="1" applyFill="1" applyBorder="1" applyAlignment="1">
      <alignment horizontal="left" vertical="center" indent="3"/>
    </xf>
    <xf numFmtId="0" fontId="3" fillId="19" borderId="33" xfId="0" applyFont="1" applyFill="1" applyBorder="1" applyAlignment="1">
      <alignment horizontal="center" vertical="center"/>
    </xf>
    <xf numFmtId="0" fontId="3" fillId="19" borderId="34" xfId="0" applyFont="1" applyFill="1" applyBorder="1" applyAlignment="1">
      <alignment horizontal="center" vertical="center"/>
    </xf>
    <xf numFmtId="0" fontId="3" fillId="19" borderId="35" xfId="0" applyFont="1" applyFill="1" applyBorder="1" applyAlignment="1">
      <alignment horizontal="center" vertical="center"/>
    </xf>
    <xf numFmtId="0" fontId="3" fillId="19" borderId="36" xfId="0" applyFont="1" applyFill="1" applyBorder="1" applyAlignment="1">
      <alignment horizontal="center" vertical="center"/>
    </xf>
    <xf numFmtId="0" fontId="1" fillId="18" borderId="39" xfId="0" applyFont="1" applyFill="1" applyBorder="1" applyAlignment="1">
      <alignment horizontal="center"/>
    </xf>
    <xf numFmtId="0" fontId="0" fillId="18" borderId="40" xfId="0" applyFill="1" applyBorder="1" applyAlignment="1">
      <alignment horizontal="center"/>
    </xf>
    <xf numFmtId="0" fontId="1" fillId="18" borderId="30" xfId="0" applyFont="1" applyFill="1" applyBorder="1" applyAlignment="1">
      <alignment horizontal="left" vertical="center" indent="3"/>
    </xf>
    <xf numFmtId="0" fontId="1" fillId="18" borderId="4" xfId="0" applyFont="1" applyFill="1" applyBorder="1" applyAlignment="1">
      <alignment horizontal="left" vertical="center" indent="3"/>
    </xf>
    <xf numFmtId="0" fontId="1" fillId="18" borderId="31" xfId="0" applyFont="1" applyFill="1" applyBorder="1" applyAlignment="1">
      <alignment horizontal="left" vertical="center" indent="3"/>
    </xf>
    <xf numFmtId="0" fontId="1" fillId="18" borderId="6" xfId="0" applyFont="1" applyFill="1" applyBorder="1" applyAlignment="1">
      <alignment horizontal="left" vertical="center" indent="3"/>
    </xf>
    <xf numFmtId="0" fontId="1" fillId="18" borderId="32" xfId="0" applyFont="1" applyFill="1" applyBorder="1" applyAlignment="1">
      <alignment horizontal="left" vertical="center" indent="3"/>
    </xf>
    <xf numFmtId="0" fontId="1" fillId="18" borderId="8" xfId="0" applyFont="1" applyFill="1" applyBorder="1" applyAlignment="1">
      <alignment horizontal="left" vertical="center" indent="3"/>
    </xf>
    <xf numFmtId="0" fontId="3" fillId="23" borderId="33" xfId="0" applyFont="1" applyFill="1" applyBorder="1" applyAlignment="1">
      <alignment horizontal="center" vertical="center"/>
    </xf>
    <xf numFmtId="0" fontId="3" fillId="23" borderId="34" xfId="0" applyFont="1" applyFill="1" applyBorder="1" applyAlignment="1">
      <alignment horizontal="center" vertical="center"/>
    </xf>
    <xf numFmtId="0" fontId="3" fillId="23" borderId="35" xfId="0" applyFont="1" applyFill="1" applyBorder="1" applyAlignment="1">
      <alignment horizontal="center" vertical="center"/>
    </xf>
    <xf numFmtId="0" fontId="3" fillId="23" borderId="36" xfId="0" applyFont="1" applyFill="1" applyBorder="1" applyAlignment="1">
      <alignment horizontal="center" vertical="center"/>
    </xf>
    <xf numFmtId="0" fontId="1" fillId="25" borderId="39" xfId="0" applyFont="1" applyFill="1" applyBorder="1" applyAlignment="1">
      <alignment horizontal="center"/>
    </xf>
    <xf numFmtId="0" fontId="0" fillId="25" borderId="40" xfId="0" applyFill="1" applyBorder="1" applyAlignment="1">
      <alignment horizontal="center"/>
    </xf>
    <xf numFmtId="0" fontId="1" fillId="25" borderId="30" xfId="0" applyFont="1" applyFill="1" applyBorder="1" applyAlignment="1">
      <alignment horizontal="left" vertical="center" indent="3"/>
    </xf>
    <xf numFmtId="0" fontId="1" fillId="25" borderId="4" xfId="0" applyFont="1" applyFill="1" applyBorder="1" applyAlignment="1">
      <alignment horizontal="left" vertical="center" indent="3"/>
    </xf>
    <xf numFmtId="0" fontId="1" fillId="25" borderId="31" xfId="0" applyFont="1" applyFill="1" applyBorder="1" applyAlignment="1">
      <alignment horizontal="left" vertical="center" indent="3"/>
    </xf>
    <xf numFmtId="0" fontId="1" fillId="25" borderId="6" xfId="0" applyFont="1" applyFill="1" applyBorder="1" applyAlignment="1">
      <alignment horizontal="left" vertical="center" indent="3"/>
    </xf>
    <xf numFmtId="0" fontId="1" fillId="25" borderId="32" xfId="0" applyFont="1" applyFill="1" applyBorder="1" applyAlignment="1">
      <alignment horizontal="left" vertical="center" indent="3"/>
    </xf>
    <xf numFmtId="0" fontId="1" fillId="25" borderId="8" xfId="0" applyFont="1" applyFill="1" applyBorder="1" applyAlignment="1">
      <alignment horizontal="left" vertical="center" indent="3"/>
    </xf>
    <xf numFmtId="0" fontId="3" fillId="29" borderId="35" xfId="0" applyFont="1" applyFill="1" applyBorder="1" applyAlignment="1">
      <alignment horizontal="center" vertical="center"/>
    </xf>
    <xf numFmtId="0" fontId="3" fillId="29" borderId="36" xfId="0" applyFont="1" applyFill="1" applyBorder="1" applyAlignment="1">
      <alignment horizontal="center" vertical="center"/>
    </xf>
    <xf numFmtId="0" fontId="1" fillId="28" borderId="39" xfId="0" applyFont="1" applyFill="1" applyBorder="1" applyAlignment="1">
      <alignment horizontal="center"/>
    </xf>
    <xf numFmtId="0" fontId="0" fillId="28" borderId="40" xfId="0" applyFill="1" applyBorder="1" applyAlignment="1">
      <alignment horizontal="center"/>
    </xf>
    <xf numFmtId="0" fontId="1" fillId="28" borderId="30" xfId="0" applyFont="1" applyFill="1" applyBorder="1" applyAlignment="1">
      <alignment horizontal="left" vertical="center" indent="3"/>
    </xf>
    <xf numFmtId="0" fontId="1" fillId="28" borderId="4" xfId="0" applyFont="1" applyFill="1" applyBorder="1" applyAlignment="1">
      <alignment horizontal="left" vertical="center" indent="3"/>
    </xf>
    <xf numFmtId="0" fontId="1" fillId="28" borderId="31" xfId="0" applyFont="1" applyFill="1" applyBorder="1" applyAlignment="1">
      <alignment horizontal="left" vertical="center" indent="3"/>
    </xf>
    <xf numFmtId="0" fontId="1" fillId="28" borderId="6" xfId="0" applyFont="1" applyFill="1" applyBorder="1" applyAlignment="1">
      <alignment horizontal="left" vertical="center" indent="3"/>
    </xf>
    <xf numFmtId="0" fontId="1" fillId="28" borderId="32" xfId="0" applyFont="1" applyFill="1" applyBorder="1" applyAlignment="1">
      <alignment horizontal="left" vertical="center" indent="3"/>
    </xf>
    <xf numFmtId="0" fontId="1" fillId="28" borderId="8" xfId="0" applyFont="1" applyFill="1" applyBorder="1" applyAlignment="1">
      <alignment horizontal="left" vertical="center" indent="3"/>
    </xf>
    <xf numFmtId="0" fontId="3" fillId="29" borderId="33" xfId="0" applyFont="1" applyFill="1" applyBorder="1" applyAlignment="1">
      <alignment horizontal="center" vertical="center"/>
    </xf>
    <xf numFmtId="0" fontId="3" fillId="29" borderId="3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21DA08"/>
      <color rgb="FFEC20B7"/>
      <color rgb="FFDDFBDD"/>
      <color rgb="FFAAEDA5"/>
      <color rgb="FF99FF99"/>
      <color rgb="FFC5FFC5"/>
      <color rgb="FFBC0808"/>
      <color rgb="FFFFCCFF"/>
      <color rgb="FFFF99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42"/>
  <c:chart>
    <c:autoTitleDeleted val="1"/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0"/>
            <c:spPr>
              <a:solidFill>
                <a:srgbClr val="00B0F0"/>
              </a:solidFill>
              <a:effectLst>
                <a:outerShdw blurRad="40000" dist="23000" dir="5400000" rotWithShape="0">
                  <a:srgbClr val="00B0F0">
                    <a:alpha val="35000"/>
                  </a:srgbClr>
                </a:outerShdw>
              </a:effectLst>
            </c:spPr>
          </c:dPt>
          <c:dPt>
            <c:idx val="1"/>
            <c:spPr>
              <a:solidFill>
                <a:srgbClr val="00B050"/>
              </a:solidFill>
              <a:effectLst>
                <a:outerShdw blurRad="40000" dist="23000" dir="5400000" rotWithShape="0">
                  <a:srgbClr val="00B050">
                    <a:alpha val="35000"/>
                  </a:srgbClr>
                </a:outerShdw>
              </a:effectLst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rgbClr val="FFC000"/>
              </a:solidFill>
            </c:spPr>
          </c:dPt>
          <c:dPt>
            <c:idx val="5"/>
            <c:spPr>
              <a:solidFill>
                <a:srgbClr val="EC20B7"/>
              </a:solidFill>
            </c:spPr>
          </c:dPt>
          <c:dPt>
            <c:idx val="6"/>
            <c:spPr>
              <a:solidFill>
                <a:srgbClr val="21DA08"/>
              </a:solidFill>
            </c:spPr>
          </c:dPt>
          <c:cat>
            <c:strRef>
              <c:f>'Výsledné hodnocení'!$C$4:$I$4</c:f>
              <c:strCache>
                <c:ptCount val="7"/>
                <c:pt idx="0">
                  <c:v>Penzijní připojištění</c:v>
                </c:pt>
                <c:pt idx="1">
                  <c:v>Kapitálové životní pojištění</c:v>
                </c:pt>
                <c:pt idx="2">
                  <c:v>Investiční životní pojištění</c:v>
                </c:pt>
                <c:pt idx="3">
                  <c:v>Stavební spoření</c:v>
                </c:pt>
                <c:pt idx="4">
                  <c:v>Spořící účet</c:v>
                </c:pt>
                <c:pt idx="5">
                  <c:v>Podílové fondy peněžního trhu</c:v>
                </c:pt>
                <c:pt idx="6">
                  <c:v>Podílové fondy akciové</c:v>
                </c:pt>
              </c:strCache>
            </c:strRef>
          </c:cat>
          <c:val>
            <c:numRef>
              <c:f>'Výsledné hodnocení'!$C$5:$I$5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hape val="box"/>
        <c:axId val="65636992"/>
        <c:axId val="65655168"/>
        <c:axId val="0"/>
      </c:bar3DChart>
      <c:catAx>
        <c:axId val="65636992"/>
        <c:scaling>
          <c:orientation val="minMax"/>
        </c:scaling>
        <c:axPos val="b"/>
        <c:tickLblPos val="nextTo"/>
        <c:crossAx val="65655168"/>
        <c:crosses val="autoZero"/>
        <c:auto val="1"/>
        <c:lblAlgn val="ctr"/>
        <c:lblOffset val="100"/>
      </c:catAx>
      <c:valAx>
        <c:axId val="6565516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/>
                  <a:t>Výsledné hodnocení</a:t>
                </a:r>
              </a:p>
            </c:rich>
          </c:tx>
          <c:layout/>
        </c:title>
        <c:numFmt formatCode="General" sourceLinked="1"/>
        <c:tickLblPos val="nextTo"/>
        <c:crossAx val="65636992"/>
        <c:crosses val="autoZero"/>
        <c:crossBetween val="between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609597</xdr:colOff>
      <xdr:row>7</xdr:row>
      <xdr:rowOff>9526</xdr:rowOff>
    </xdr:from>
    <xdr:to>
      <xdr:col>9</xdr:col>
      <xdr:colOff>9525</xdr:colOff>
      <xdr:row>23</xdr:row>
      <xdr:rowOff>104775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A3" sqref="A3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63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61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151" t="s">
        <v>2</v>
      </c>
      <c r="D5" s="152" t="s">
        <v>10</v>
      </c>
      <c r="E5" s="153" t="s">
        <v>5</v>
      </c>
      <c r="F5" s="152" t="s">
        <v>15</v>
      </c>
      <c r="G5" s="153" t="s">
        <v>46</v>
      </c>
      <c r="H5" s="153" t="s">
        <v>29</v>
      </c>
      <c r="I5" s="152" t="s">
        <v>17</v>
      </c>
      <c r="J5" s="153" t="s">
        <v>20</v>
      </c>
      <c r="K5" s="152" t="s">
        <v>21</v>
      </c>
      <c r="L5" s="154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159"/>
      <c r="E8" s="6" t="s">
        <v>12</v>
      </c>
      <c r="F8" s="6" t="s">
        <v>25</v>
      </c>
      <c r="G8" s="159"/>
      <c r="H8" s="159"/>
      <c r="I8" s="159"/>
      <c r="J8" s="159"/>
      <c r="K8" s="159"/>
      <c r="L8" s="161"/>
    </row>
    <row r="9" spans="1:12" ht="15.75">
      <c r="A9" s="1"/>
      <c r="B9" s="9">
        <v>4</v>
      </c>
      <c r="C9" s="5" t="s">
        <v>44</v>
      </c>
      <c r="D9" s="159"/>
      <c r="E9" s="6" t="s">
        <v>13</v>
      </c>
      <c r="F9" s="6" t="s">
        <v>26</v>
      </c>
      <c r="G9" s="159"/>
      <c r="H9" s="159"/>
      <c r="I9" s="159"/>
      <c r="J9" s="159"/>
      <c r="K9" s="159"/>
      <c r="L9" s="161"/>
    </row>
    <row r="10" spans="1:12" ht="16.5" thickBot="1">
      <c r="A10" s="1"/>
      <c r="B10" s="10">
        <v>5</v>
      </c>
      <c r="C10" s="158"/>
      <c r="D10" s="160"/>
      <c r="E10" s="160"/>
      <c r="F10" s="7" t="s">
        <v>27</v>
      </c>
      <c r="G10" s="160"/>
      <c r="H10" s="160"/>
      <c r="I10" s="160"/>
      <c r="J10" s="160"/>
      <c r="K10" s="160"/>
      <c r="L10" s="162"/>
    </row>
    <row r="11" spans="1:12" ht="15.75" thickTop="1"/>
    <row r="13" spans="1:12" ht="21" thickBot="1">
      <c r="B13" s="1"/>
      <c r="C13" s="14" t="s">
        <v>62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151" t="s">
        <v>2</v>
      </c>
      <c r="D14" s="152" t="s">
        <v>10</v>
      </c>
      <c r="E14" s="153" t="s">
        <v>5</v>
      </c>
      <c r="F14" s="152" t="s">
        <v>15</v>
      </c>
      <c r="G14" s="153" t="s">
        <v>46</v>
      </c>
      <c r="H14" s="153" t="s">
        <v>29</v>
      </c>
      <c r="I14" s="152" t="s">
        <v>17</v>
      </c>
      <c r="J14" s="153" t="s">
        <v>20</v>
      </c>
      <c r="K14" s="152" t="s">
        <v>21</v>
      </c>
      <c r="L14" s="154" t="s">
        <v>45</v>
      </c>
    </row>
    <row r="15" spans="1:12" ht="15.75">
      <c r="B15" s="11">
        <v>1</v>
      </c>
      <c r="C15" s="20" t="s">
        <v>47</v>
      </c>
      <c r="D15" s="20" t="s">
        <v>47</v>
      </c>
      <c r="E15" s="20" t="s">
        <v>47</v>
      </c>
      <c r="F15" s="20" t="s">
        <v>47</v>
      </c>
      <c r="G15" s="20" t="s">
        <v>47</v>
      </c>
      <c r="H15" s="20" t="s">
        <v>47</v>
      </c>
      <c r="I15" s="20" t="s">
        <v>47</v>
      </c>
      <c r="J15" s="20" t="s">
        <v>47</v>
      </c>
      <c r="K15" s="20" t="s">
        <v>47</v>
      </c>
      <c r="L15" s="35" t="s">
        <v>47</v>
      </c>
    </row>
    <row r="16" spans="1:12" ht="15.75">
      <c r="B16" s="9">
        <v>2</v>
      </c>
      <c r="C16" s="20" t="s">
        <v>47</v>
      </c>
      <c r="D16" s="20" t="s">
        <v>47</v>
      </c>
      <c r="E16" s="20" t="s">
        <v>47</v>
      </c>
      <c r="F16" s="20" t="s">
        <v>47</v>
      </c>
      <c r="G16" s="20" t="s">
        <v>47</v>
      </c>
      <c r="H16" s="20" t="s">
        <v>47</v>
      </c>
      <c r="I16" s="20" t="s">
        <v>47</v>
      </c>
      <c r="J16" s="20" t="s">
        <v>47</v>
      </c>
      <c r="K16" s="20" t="s">
        <v>47</v>
      </c>
      <c r="L16" s="22" t="s">
        <v>47</v>
      </c>
    </row>
    <row r="17" spans="2:13" ht="15.75">
      <c r="B17" s="9">
        <v>3</v>
      </c>
      <c r="C17" s="20" t="s">
        <v>47</v>
      </c>
      <c r="D17" s="170"/>
      <c r="E17" s="20" t="s">
        <v>47</v>
      </c>
      <c r="F17" s="20" t="s">
        <v>47</v>
      </c>
      <c r="G17" s="170"/>
      <c r="H17" s="170"/>
      <c r="I17" s="170"/>
      <c r="J17" s="170"/>
      <c r="K17" s="171"/>
      <c r="L17" s="172"/>
    </row>
    <row r="18" spans="2:13" ht="15.75">
      <c r="B18" s="9">
        <v>4</v>
      </c>
      <c r="C18" s="20" t="s">
        <v>47</v>
      </c>
      <c r="D18" s="170"/>
      <c r="E18" s="20" t="s">
        <v>47</v>
      </c>
      <c r="F18" s="20" t="s">
        <v>47</v>
      </c>
      <c r="G18" s="170"/>
      <c r="H18" s="170"/>
      <c r="I18" s="170"/>
      <c r="J18" s="170"/>
      <c r="K18" s="170"/>
      <c r="L18" s="172"/>
    </row>
    <row r="19" spans="2:13" ht="16.5" thickBot="1">
      <c r="B19" s="13">
        <v>5</v>
      </c>
      <c r="C19" s="169"/>
      <c r="D19" s="168"/>
      <c r="E19" s="168"/>
      <c r="F19" s="33" t="s">
        <v>47</v>
      </c>
      <c r="G19" s="168"/>
      <c r="H19" s="168"/>
      <c r="I19" s="168"/>
      <c r="J19" s="168"/>
      <c r="K19" s="168"/>
      <c r="L19" s="173"/>
    </row>
    <row r="20" spans="2:13" ht="15.75" thickTop="1"/>
    <row r="23" spans="2:13" ht="15.7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</sheetData>
  <mergeCells count="1">
    <mergeCell ref="B1:L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I21"/>
  <sheetViews>
    <sheetView workbookViewId="0">
      <selection activeCell="K16" sqref="K16"/>
    </sheetView>
  </sheetViews>
  <sheetFormatPr defaultRowHeight="15"/>
  <cols>
    <col min="2" max="2" width="11.42578125" customWidth="1"/>
    <col min="3" max="7" width="12.85546875" customWidth="1"/>
    <col min="8" max="8" width="14.28515625" customWidth="1"/>
    <col min="9" max="9" width="12.85546875" customWidth="1"/>
  </cols>
  <sheetData>
    <row r="1" spans="2:9" ht="27">
      <c r="B1" s="237" t="s">
        <v>39</v>
      </c>
      <c r="C1" s="237"/>
      <c r="D1" s="237"/>
      <c r="E1" s="237"/>
      <c r="F1" s="237"/>
      <c r="G1" s="237"/>
      <c r="H1" s="237"/>
      <c r="I1" s="237"/>
    </row>
    <row r="3" spans="2:9" ht="15.75" thickBot="1"/>
    <row r="4" spans="2:9" ht="67.5" customHeight="1" thickTop="1">
      <c r="B4" s="148" t="s">
        <v>51</v>
      </c>
      <c r="C4" s="46" t="s">
        <v>0</v>
      </c>
      <c r="D4" s="55" t="s">
        <v>40</v>
      </c>
      <c r="E4" s="85" t="s">
        <v>41</v>
      </c>
      <c r="F4" s="115" t="s">
        <v>42</v>
      </c>
      <c r="G4" s="145" t="s">
        <v>43</v>
      </c>
      <c r="H4" s="155" t="s">
        <v>52</v>
      </c>
      <c r="I4" s="210" t="s">
        <v>53</v>
      </c>
    </row>
    <row r="5" spans="2:9" ht="22.5" customHeight="1">
      <c r="B5" s="149" t="s">
        <v>49</v>
      </c>
      <c r="C5" s="47">
        <f>PP!D51</f>
        <v>0</v>
      </c>
      <c r="D5" s="56">
        <f>KŽP!D51</f>
        <v>0</v>
      </c>
      <c r="E5" s="86">
        <f>IŽP!D51</f>
        <v>0</v>
      </c>
      <c r="F5" s="116">
        <f>'Stavební spoření'!D51</f>
        <v>0</v>
      </c>
      <c r="G5" s="146">
        <f>'Spořící účet'!D51</f>
        <v>0</v>
      </c>
      <c r="H5" s="156">
        <f>'PF - peněžního trhu'!D51</f>
        <v>0</v>
      </c>
      <c r="I5" s="211">
        <f>'PF - akciové'!D51</f>
        <v>0</v>
      </c>
    </row>
    <row r="6" spans="2:9" ht="37.5" customHeight="1" thickBot="1">
      <c r="B6" s="150" t="s">
        <v>50</v>
      </c>
      <c r="C6" s="48" t="str">
        <f>PP!D52</f>
        <v>Zavrhnout</v>
      </c>
      <c r="D6" s="57" t="str">
        <f>KŽP!D52</f>
        <v>Zavrhnout</v>
      </c>
      <c r="E6" s="87" t="str">
        <f>IŽP!D52</f>
        <v>Zavrhnout</v>
      </c>
      <c r="F6" s="117" t="str">
        <f>'Stavební spoření'!D52</f>
        <v>Zavrhnout</v>
      </c>
      <c r="G6" s="147" t="str">
        <f>'Spořící účet'!D52</f>
        <v>Zavrhnout</v>
      </c>
      <c r="H6" s="157" t="str">
        <f>'PF - peněžního trhu'!D52</f>
        <v>Zavrhnout</v>
      </c>
      <c r="I6" s="212" t="str">
        <f>'PF - akciové'!D52</f>
        <v>Zavrhnout</v>
      </c>
    </row>
    <row r="7" spans="2:9" ht="16.5" thickTop="1">
      <c r="B7" s="1"/>
      <c r="C7" s="1"/>
      <c r="D7" s="1"/>
      <c r="E7" s="1"/>
      <c r="F7" s="1"/>
      <c r="G7" s="1"/>
      <c r="H7" s="1"/>
      <c r="I7" s="1"/>
    </row>
    <row r="8" spans="2:9" ht="15.75">
      <c r="B8" s="1"/>
      <c r="C8" s="1"/>
      <c r="D8" s="1"/>
      <c r="E8" s="1"/>
      <c r="F8" s="1"/>
      <c r="G8" s="1"/>
      <c r="H8" s="1"/>
      <c r="I8" s="1"/>
    </row>
    <row r="9" spans="2:9" ht="15.75">
      <c r="B9" s="1"/>
      <c r="C9" s="1"/>
      <c r="D9" s="1"/>
      <c r="E9" s="1"/>
      <c r="F9" s="1"/>
      <c r="G9" s="1"/>
      <c r="H9" s="1"/>
      <c r="I9" s="1"/>
    </row>
    <row r="10" spans="2:9" ht="15.75">
      <c r="B10" s="1"/>
      <c r="C10" s="1"/>
      <c r="D10" s="1"/>
      <c r="E10" s="1"/>
      <c r="F10" s="1"/>
      <c r="G10" s="1"/>
      <c r="H10" s="1"/>
      <c r="I10" s="1"/>
    </row>
    <row r="11" spans="2:9" ht="15.75">
      <c r="B11" s="1"/>
      <c r="C11" s="1"/>
      <c r="D11" s="1"/>
      <c r="E11" s="1"/>
      <c r="F11" s="1"/>
      <c r="G11" s="1"/>
      <c r="H11" s="1"/>
      <c r="I11" s="1"/>
    </row>
    <row r="12" spans="2:9" ht="15.75">
      <c r="B12" s="1"/>
      <c r="C12" s="1"/>
      <c r="D12" s="1"/>
      <c r="E12" s="1"/>
      <c r="F12" s="1"/>
      <c r="G12" s="1"/>
      <c r="H12" s="1"/>
      <c r="I12" s="1"/>
    </row>
    <row r="13" spans="2:9" ht="15.75">
      <c r="B13" s="1"/>
      <c r="C13" s="1"/>
      <c r="D13" s="1"/>
      <c r="E13" s="1"/>
      <c r="F13" s="1"/>
      <c r="G13" s="1"/>
      <c r="H13" s="1"/>
      <c r="I13" s="1"/>
    </row>
    <row r="14" spans="2:9" ht="15.75">
      <c r="B14" s="1"/>
      <c r="C14" s="1"/>
      <c r="D14" s="1"/>
      <c r="E14" s="1"/>
      <c r="F14" s="1"/>
      <c r="G14" s="1"/>
      <c r="H14" s="1"/>
      <c r="I14" s="1"/>
    </row>
    <row r="15" spans="2:9" ht="15.75">
      <c r="B15" s="1"/>
      <c r="C15" s="1"/>
      <c r="D15" s="1"/>
      <c r="E15" s="1"/>
      <c r="F15" s="1"/>
      <c r="G15" s="1"/>
      <c r="H15" s="1"/>
      <c r="I15" s="1"/>
    </row>
    <row r="16" spans="2:9" ht="15.75">
      <c r="B16" s="1"/>
      <c r="C16" s="1"/>
      <c r="D16" s="1"/>
      <c r="E16" s="1"/>
      <c r="F16" s="1"/>
      <c r="G16" s="1"/>
      <c r="H16" s="1"/>
      <c r="I16" s="1"/>
    </row>
    <row r="17" spans="2:9" ht="15.75">
      <c r="B17" s="1"/>
      <c r="C17" s="1"/>
      <c r="D17" s="1"/>
      <c r="E17" s="1"/>
      <c r="F17" s="1"/>
      <c r="G17" s="1"/>
      <c r="H17" s="1"/>
      <c r="I17" s="1"/>
    </row>
    <row r="18" spans="2:9" ht="15.75">
      <c r="B18" s="1"/>
      <c r="C18" s="1"/>
      <c r="D18" s="1"/>
      <c r="E18" s="1"/>
      <c r="F18" s="1"/>
      <c r="G18" s="1"/>
      <c r="H18" s="1"/>
      <c r="I18" s="1"/>
    </row>
    <row r="19" spans="2:9" ht="15.75">
      <c r="B19" s="1"/>
      <c r="C19" s="1"/>
      <c r="D19" s="1"/>
      <c r="E19" s="1"/>
      <c r="F19" s="1"/>
      <c r="G19" s="1"/>
      <c r="H19" s="1"/>
      <c r="I19" s="1"/>
    </row>
    <row r="20" spans="2:9" ht="15.75">
      <c r="B20" s="1"/>
      <c r="C20" s="1"/>
      <c r="D20" s="1"/>
      <c r="E20" s="1"/>
      <c r="F20" s="1"/>
      <c r="G20" s="1"/>
      <c r="H20" s="1"/>
      <c r="I20" s="1"/>
    </row>
    <row r="21" spans="2:9" ht="15.75">
      <c r="B21" s="1"/>
      <c r="C21" s="1"/>
      <c r="D21" s="1"/>
      <c r="E21" s="1"/>
      <c r="F21" s="1"/>
      <c r="G21" s="1"/>
      <c r="H21" s="1"/>
      <c r="I21" s="1"/>
    </row>
  </sheetData>
  <mergeCells count="1">
    <mergeCell ref="B1:I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1"/>
  <dimension ref="A1:N53"/>
  <sheetViews>
    <sheetView topLeftCell="B1" workbookViewId="0">
      <selection activeCell="J17" sqref="J17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0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180" t="s">
        <v>2</v>
      </c>
      <c r="D5" s="181" t="s">
        <v>10</v>
      </c>
      <c r="E5" s="182" t="s">
        <v>5</v>
      </c>
      <c r="F5" s="181" t="s">
        <v>15</v>
      </c>
      <c r="G5" s="182" t="s">
        <v>46</v>
      </c>
      <c r="H5" s="182" t="s">
        <v>29</v>
      </c>
      <c r="I5" s="181" t="s">
        <v>17</v>
      </c>
      <c r="J5" s="182" t="s">
        <v>20</v>
      </c>
      <c r="K5" s="181" t="s">
        <v>21</v>
      </c>
      <c r="L5" s="183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17"/>
      <c r="E8" s="6" t="s">
        <v>12</v>
      </c>
      <c r="F8" s="6" t="s">
        <v>25</v>
      </c>
      <c r="G8" s="17"/>
      <c r="H8" s="17"/>
      <c r="I8" s="17"/>
      <c r="J8" s="17"/>
      <c r="K8" s="17"/>
      <c r="L8" s="18"/>
    </row>
    <row r="9" spans="1:12" ht="15.75">
      <c r="A9" s="1"/>
      <c r="B9" s="9">
        <v>4</v>
      </c>
      <c r="C9" s="5" t="s">
        <v>9</v>
      </c>
      <c r="D9" s="17"/>
      <c r="E9" s="6" t="s">
        <v>13</v>
      </c>
      <c r="F9" s="6" t="s">
        <v>26</v>
      </c>
      <c r="G9" s="17"/>
      <c r="H9" s="17"/>
      <c r="I9" s="17"/>
      <c r="J9" s="17"/>
      <c r="K9" s="17"/>
      <c r="L9" s="18"/>
    </row>
    <row r="10" spans="1:12" ht="16.5" thickBot="1">
      <c r="A10" s="1"/>
      <c r="B10" s="10">
        <v>5</v>
      </c>
      <c r="C10" s="15"/>
      <c r="D10" s="16"/>
      <c r="E10" s="16"/>
      <c r="F10" s="7" t="s">
        <v>27</v>
      </c>
      <c r="G10" s="16"/>
      <c r="H10" s="16"/>
      <c r="I10" s="16"/>
      <c r="J10" s="16"/>
      <c r="K10" s="16"/>
      <c r="L10" s="19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180" t="s">
        <v>2</v>
      </c>
      <c r="D14" s="181" t="s">
        <v>10</v>
      </c>
      <c r="E14" s="182" t="s">
        <v>5</v>
      </c>
      <c r="F14" s="181" t="s">
        <v>15</v>
      </c>
      <c r="G14" s="182" t="s">
        <v>46</v>
      </c>
      <c r="H14" s="182" t="s">
        <v>29</v>
      </c>
      <c r="I14" s="181" t="s">
        <v>17</v>
      </c>
      <c r="J14" s="182" t="s">
        <v>20</v>
      </c>
      <c r="K14" s="181" t="s">
        <v>21</v>
      </c>
      <c r="L14" s="183" t="s">
        <v>45</v>
      </c>
    </row>
    <row r="15" spans="1:12" ht="15.75">
      <c r="B15" s="11">
        <v>1</v>
      </c>
      <c r="C15" s="20">
        <v>3</v>
      </c>
      <c r="D15" s="21">
        <v>3</v>
      </c>
      <c r="E15" s="21">
        <v>5</v>
      </c>
      <c r="F15" s="21">
        <v>0</v>
      </c>
      <c r="G15" s="21">
        <v>0</v>
      </c>
      <c r="H15" s="21">
        <v>0</v>
      </c>
      <c r="I15" s="21">
        <v>8</v>
      </c>
      <c r="J15" s="21">
        <v>15</v>
      </c>
      <c r="K15" s="21">
        <v>2</v>
      </c>
      <c r="L15" s="22">
        <v>15</v>
      </c>
    </row>
    <row r="16" spans="1:12" ht="15.75">
      <c r="B16" s="9">
        <v>2</v>
      </c>
      <c r="C16" s="23">
        <v>8</v>
      </c>
      <c r="D16" s="24">
        <v>5</v>
      </c>
      <c r="E16" s="24">
        <v>6</v>
      </c>
      <c r="F16" s="24">
        <v>1</v>
      </c>
      <c r="G16" s="24">
        <v>5</v>
      </c>
      <c r="H16" s="24">
        <v>5</v>
      </c>
      <c r="I16" s="24">
        <v>10</v>
      </c>
      <c r="J16" s="24">
        <v>5</v>
      </c>
      <c r="K16" s="24">
        <v>5</v>
      </c>
      <c r="L16" s="25">
        <v>5</v>
      </c>
    </row>
    <row r="17" spans="2:13" ht="15.75">
      <c r="B17" s="9">
        <v>3</v>
      </c>
      <c r="C17" s="23">
        <v>22</v>
      </c>
      <c r="D17" s="26"/>
      <c r="E17" s="24">
        <v>10</v>
      </c>
      <c r="F17" s="24">
        <v>2</v>
      </c>
      <c r="G17" s="26"/>
      <c r="H17" s="26"/>
      <c r="I17" s="26"/>
      <c r="J17" s="26"/>
      <c r="K17" s="26"/>
      <c r="L17" s="27"/>
    </row>
    <row r="18" spans="2:13" ht="15.75">
      <c r="B18" s="9">
        <v>4</v>
      </c>
      <c r="C18" s="23">
        <v>17</v>
      </c>
      <c r="D18" s="26"/>
      <c r="E18" s="24">
        <v>12</v>
      </c>
      <c r="F18" s="24">
        <v>6</v>
      </c>
      <c r="G18" s="26"/>
      <c r="H18" s="26"/>
      <c r="I18" s="26"/>
      <c r="J18" s="26"/>
      <c r="K18" s="26"/>
      <c r="L18" s="27"/>
    </row>
    <row r="19" spans="2:13" ht="16.5" thickBot="1">
      <c r="B19" s="9">
        <v>5</v>
      </c>
      <c r="C19" s="28"/>
      <c r="D19" s="26"/>
      <c r="E19" s="26"/>
      <c r="F19" s="24">
        <v>6</v>
      </c>
      <c r="G19" s="26"/>
      <c r="H19" s="26"/>
      <c r="I19" s="26"/>
      <c r="J19" s="26"/>
      <c r="K19" s="26"/>
      <c r="L19" s="27"/>
    </row>
    <row r="20" spans="2:13" ht="17.25" thickTop="1" thickBot="1">
      <c r="B20" s="12" t="s">
        <v>30</v>
      </c>
      <c r="C20" s="29">
        <f>MAX(C15:C19)</f>
        <v>22</v>
      </c>
      <c r="D20" s="29">
        <f t="shared" ref="D20:L20" si="0">MAX(D15:D19)</f>
        <v>5</v>
      </c>
      <c r="E20" s="29">
        <f t="shared" si="0"/>
        <v>12</v>
      </c>
      <c r="F20" s="29">
        <f t="shared" si="0"/>
        <v>6</v>
      </c>
      <c r="G20" s="29">
        <f t="shared" si="0"/>
        <v>5</v>
      </c>
      <c r="H20" s="29">
        <f t="shared" si="0"/>
        <v>5</v>
      </c>
      <c r="I20" s="29">
        <f t="shared" si="0"/>
        <v>10</v>
      </c>
      <c r="J20" s="29">
        <f t="shared" si="0"/>
        <v>15</v>
      </c>
      <c r="K20" s="29">
        <f t="shared" si="0"/>
        <v>5</v>
      </c>
      <c r="L20" s="30">
        <f t="shared" si="0"/>
        <v>15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180" t="s">
        <v>2</v>
      </c>
      <c r="D24" s="181" t="s">
        <v>10</v>
      </c>
      <c r="E24" s="182" t="s">
        <v>5</v>
      </c>
      <c r="F24" s="181" t="s">
        <v>15</v>
      </c>
      <c r="G24" s="182" t="s">
        <v>46</v>
      </c>
      <c r="H24" s="182" t="s">
        <v>29</v>
      </c>
      <c r="I24" s="181" t="s">
        <v>17</v>
      </c>
      <c r="J24" s="182" t="s">
        <v>20</v>
      </c>
      <c r="K24" s="181" t="s">
        <v>21</v>
      </c>
      <c r="L24" s="183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2:13" ht="15.75">
      <c r="B27" s="9">
        <v>3</v>
      </c>
      <c r="C27" s="20" t="str">
        <f>Vstup!C17</f>
        <v>N</v>
      </c>
      <c r="D27" s="26"/>
      <c r="E27" s="20" t="str">
        <f>Vstup!E17</f>
        <v>N</v>
      </c>
      <c r="F27" s="20" t="str">
        <f>Vstup!F17</f>
        <v>N</v>
      </c>
      <c r="G27" s="26"/>
      <c r="H27" s="26"/>
      <c r="I27" s="26"/>
      <c r="J27" s="26"/>
      <c r="K27" s="26"/>
      <c r="L27" s="27"/>
    </row>
    <row r="28" spans="2:13" ht="15.75">
      <c r="B28" s="9">
        <v>4</v>
      </c>
      <c r="C28" s="20" t="str">
        <f>Vstup!C18</f>
        <v>N</v>
      </c>
      <c r="D28" s="26"/>
      <c r="E28" s="20" t="str">
        <f>Vstup!E18</f>
        <v>N</v>
      </c>
      <c r="F28" s="20" t="str">
        <f>Vstup!F18</f>
        <v>N</v>
      </c>
      <c r="G28" s="26"/>
      <c r="H28" s="26"/>
      <c r="I28" s="26"/>
      <c r="J28" s="26"/>
      <c r="K28" s="26"/>
      <c r="L28" s="27"/>
    </row>
    <row r="29" spans="2:13" ht="16.5" thickBot="1">
      <c r="B29" s="13">
        <v>5</v>
      </c>
      <c r="C29" s="31"/>
      <c r="D29" s="32"/>
      <c r="E29" s="32"/>
      <c r="F29" s="33" t="str">
        <f>Vstup!F19</f>
        <v>N</v>
      </c>
      <c r="G29" s="32"/>
      <c r="H29" s="32"/>
      <c r="I29" s="32"/>
      <c r="J29" s="32"/>
      <c r="K29" s="32"/>
      <c r="L29" s="34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180" t="s">
        <v>2</v>
      </c>
      <c r="D33" s="181" t="s">
        <v>10</v>
      </c>
      <c r="E33" s="182" t="s">
        <v>5</v>
      </c>
      <c r="F33" s="181" t="s">
        <v>15</v>
      </c>
      <c r="G33" s="182" t="s">
        <v>46</v>
      </c>
      <c r="H33" s="182" t="s">
        <v>29</v>
      </c>
      <c r="I33" s="181" t="s">
        <v>17</v>
      </c>
      <c r="J33" s="182" t="s">
        <v>20</v>
      </c>
      <c r="K33" s="181" t="s">
        <v>21</v>
      </c>
      <c r="L33" s="183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5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ref="E35:F35" si="3">IF(E26="A",1,0)</f>
        <v>0</v>
      </c>
      <c r="F35" s="20">
        <f t="shared" si="3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ref="K35" si="4">IF(K26="A",1,0)</f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26"/>
      <c r="E36" s="20">
        <f t="shared" ref="E36:F36" si="5">IF(E27="A",1,0)</f>
        <v>0</v>
      </c>
      <c r="F36" s="20">
        <f t="shared" si="5"/>
        <v>0</v>
      </c>
      <c r="G36" s="26"/>
      <c r="H36" s="26"/>
      <c r="I36" s="26"/>
      <c r="J36" s="26"/>
      <c r="K36" s="37"/>
      <c r="L36" s="27"/>
    </row>
    <row r="37" spans="2:14" ht="15.75">
      <c r="B37" s="9">
        <v>4</v>
      </c>
      <c r="C37" s="20">
        <f t="shared" si="2"/>
        <v>0</v>
      </c>
      <c r="D37" s="26"/>
      <c r="E37" s="20">
        <f t="shared" ref="E37:F37" si="6">IF(E28="A",1,0)</f>
        <v>0</v>
      </c>
      <c r="F37" s="20">
        <f t="shared" si="6"/>
        <v>0</v>
      </c>
      <c r="G37" s="26"/>
      <c r="H37" s="26"/>
      <c r="I37" s="26"/>
      <c r="J37" s="26"/>
      <c r="K37" s="26"/>
      <c r="L37" s="27"/>
    </row>
    <row r="38" spans="2:14" ht="16.5" thickBot="1">
      <c r="B38" s="13">
        <v>5</v>
      </c>
      <c r="C38" s="31"/>
      <c r="D38" s="32"/>
      <c r="E38" s="32"/>
      <c r="F38" s="33">
        <f t="shared" ref="F38" si="7">IF(F29="A",1,0)</f>
        <v>0</v>
      </c>
      <c r="G38" s="32"/>
      <c r="H38" s="32"/>
      <c r="I38" s="32"/>
      <c r="J38" s="32"/>
      <c r="K38" s="32"/>
      <c r="L38" s="34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38">
        <f>SUM(C34:C37)</f>
        <v>0</v>
      </c>
      <c r="D41" s="39">
        <f>SUM(D34:D35)</f>
        <v>0</v>
      </c>
      <c r="E41" s="39">
        <f>SUM(E34:E37)</f>
        <v>0</v>
      </c>
      <c r="F41" s="39">
        <f>SUM(F34:F38)</f>
        <v>0</v>
      </c>
      <c r="G41" s="39">
        <f>SUM(G34:G35)</f>
        <v>0</v>
      </c>
      <c r="H41" s="39">
        <f>SUM(H34:H35)</f>
        <v>0</v>
      </c>
      <c r="I41" s="39">
        <f>SUM(I34:I35)</f>
        <v>0</v>
      </c>
      <c r="J41" s="39">
        <f>SUM(J34:J35)</f>
        <v>0</v>
      </c>
      <c r="K41" s="39">
        <f>SUM(K34:K36)</f>
        <v>0</v>
      </c>
      <c r="L41" s="40">
        <f>SUM(L34:L35)</f>
        <v>0</v>
      </c>
      <c r="M41" s="1"/>
    </row>
    <row r="42" spans="2:14" ht="17.25" thickTop="1" thickBot="1">
      <c r="B42" s="1"/>
      <c r="C42" s="41">
        <f>IF(C41&gt;1,1,0)</f>
        <v>0</v>
      </c>
      <c r="D42" s="42">
        <f t="shared" ref="D42:L42" si="8">IF(D41&gt;1,1,0)</f>
        <v>0</v>
      </c>
      <c r="E42" s="32">
        <f t="shared" si="8"/>
        <v>0</v>
      </c>
      <c r="F42" s="32">
        <f t="shared" si="8"/>
        <v>0</v>
      </c>
      <c r="G42" s="32">
        <f t="shared" si="8"/>
        <v>0</v>
      </c>
      <c r="H42" s="32">
        <f t="shared" si="8"/>
        <v>0</v>
      </c>
      <c r="I42" s="32">
        <f t="shared" si="8"/>
        <v>0</v>
      </c>
      <c r="J42" s="32">
        <f t="shared" si="8"/>
        <v>0</v>
      </c>
      <c r="K42" s="31">
        <f t="shared" si="8"/>
        <v>0</v>
      </c>
      <c r="L42" s="31">
        <f t="shared" si="8"/>
        <v>0</v>
      </c>
      <c r="M42" s="243" t="str">
        <f>IF(SUM(C42:L42)=0,"SPRÁVNĚ","CHYBA!")</f>
        <v>SPRÁVNĚ</v>
      </c>
      <c r="N42" s="244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43" t="s">
        <v>58</v>
      </c>
      <c r="D46" s="245" t="s">
        <v>35</v>
      </c>
      <c r="E46" s="246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44" t="s">
        <v>59</v>
      </c>
      <c r="D47" s="247" t="s">
        <v>37</v>
      </c>
      <c r="E47" s="248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45" t="s">
        <v>60</v>
      </c>
      <c r="D48" s="249" t="s">
        <v>36</v>
      </c>
      <c r="E48" s="250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49" t="s">
        <v>38</v>
      </c>
      <c r="D51" s="238">
        <f>IF(M42="SPRÁVNĚ",SUMPRODUCT(C15:L19,C34:L38)/SUM(C20:L20)*100,"CHYBA!")</f>
        <v>0</v>
      </c>
      <c r="E51" s="239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50" t="s">
        <v>39</v>
      </c>
      <c r="D52" s="240" t="str">
        <f>IF(M42="SPRÁVNĚ",IF(D51&lt;=70,"Zavrhnout",IF(AND(D51&gt;70,D51&lt;=80),"Zatím nezavrhovat","Přijmout")),"CHYBA!")</f>
        <v>Zavrhnout</v>
      </c>
      <c r="E52" s="241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2"/>
  <dimension ref="A1:N53"/>
  <sheetViews>
    <sheetView topLeftCell="B1" workbookViewId="0">
      <selection activeCell="I16" sqref="I16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40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51" t="s">
        <v>2</v>
      </c>
      <c r="D5" s="52" t="s">
        <v>10</v>
      </c>
      <c r="E5" s="53" t="s">
        <v>5</v>
      </c>
      <c r="F5" s="52" t="s">
        <v>15</v>
      </c>
      <c r="G5" s="53" t="s">
        <v>46</v>
      </c>
      <c r="H5" s="53" t="s">
        <v>29</v>
      </c>
      <c r="I5" s="52" t="s">
        <v>17</v>
      </c>
      <c r="J5" s="53" t="s">
        <v>20</v>
      </c>
      <c r="K5" s="52" t="s">
        <v>21</v>
      </c>
      <c r="L5" s="54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214"/>
      <c r="E8" s="6" t="s">
        <v>12</v>
      </c>
      <c r="F8" s="6" t="s">
        <v>25</v>
      </c>
      <c r="G8" s="214"/>
      <c r="H8" s="214"/>
      <c r="I8" s="214"/>
      <c r="J8" s="214"/>
      <c r="K8" s="214"/>
      <c r="L8" s="216"/>
    </row>
    <row r="9" spans="1:12" ht="15.75">
      <c r="A9" s="1"/>
      <c r="B9" s="9">
        <v>4</v>
      </c>
      <c r="C9" s="5" t="s">
        <v>9</v>
      </c>
      <c r="D9" s="214"/>
      <c r="E9" s="6" t="s">
        <v>13</v>
      </c>
      <c r="F9" s="6" t="s">
        <v>26</v>
      </c>
      <c r="G9" s="214"/>
      <c r="H9" s="214"/>
      <c r="I9" s="214"/>
      <c r="J9" s="214"/>
      <c r="K9" s="214"/>
      <c r="L9" s="216"/>
    </row>
    <row r="10" spans="1:12" ht="16.5" thickBot="1">
      <c r="A10" s="1"/>
      <c r="B10" s="10">
        <v>5</v>
      </c>
      <c r="C10" s="213"/>
      <c r="D10" s="215"/>
      <c r="E10" s="215"/>
      <c r="F10" s="7" t="s">
        <v>27</v>
      </c>
      <c r="G10" s="215"/>
      <c r="H10" s="215"/>
      <c r="I10" s="215"/>
      <c r="J10" s="215"/>
      <c r="K10" s="215"/>
      <c r="L10" s="217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51" t="s">
        <v>2</v>
      </c>
      <c r="D14" s="52" t="s">
        <v>10</v>
      </c>
      <c r="E14" s="53" t="s">
        <v>5</v>
      </c>
      <c r="F14" s="52" t="s">
        <v>15</v>
      </c>
      <c r="G14" s="53" t="s">
        <v>46</v>
      </c>
      <c r="H14" s="53" t="s">
        <v>29</v>
      </c>
      <c r="I14" s="52" t="s">
        <v>17</v>
      </c>
      <c r="J14" s="53" t="s">
        <v>20</v>
      </c>
      <c r="K14" s="52" t="s">
        <v>21</v>
      </c>
      <c r="L14" s="54" t="s">
        <v>45</v>
      </c>
    </row>
    <row r="15" spans="1:12" ht="15.75">
      <c r="B15" s="11">
        <v>1</v>
      </c>
      <c r="C15" s="20">
        <v>3</v>
      </c>
      <c r="D15" s="21">
        <v>3</v>
      </c>
      <c r="E15" s="21">
        <v>5</v>
      </c>
      <c r="F15" s="21">
        <v>0</v>
      </c>
      <c r="G15" s="21">
        <v>10</v>
      </c>
      <c r="H15" s="21">
        <v>2</v>
      </c>
      <c r="I15" s="21">
        <v>5</v>
      </c>
      <c r="J15" s="21">
        <v>15</v>
      </c>
      <c r="K15" s="21">
        <v>2</v>
      </c>
      <c r="L15" s="22">
        <v>15</v>
      </c>
    </row>
    <row r="16" spans="1:12" ht="15.75">
      <c r="B16" s="9">
        <v>2</v>
      </c>
      <c r="C16" s="23">
        <v>5</v>
      </c>
      <c r="D16" s="24">
        <v>5</v>
      </c>
      <c r="E16" s="24">
        <v>6</v>
      </c>
      <c r="F16" s="24">
        <v>1</v>
      </c>
      <c r="G16" s="24">
        <v>2</v>
      </c>
      <c r="H16" s="24">
        <v>7</v>
      </c>
      <c r="I16" s="24">
        <v>7</v>
      </c>
      <c r="J16" s="24">
        <v>5</v>
      </c>
      <c r="K16" s="24">
        <v>5</v>
      </c>
      <c r="L16" s="25">
        <v>5</v>
      </c>
    </row>
    <row r="17" spans="2:13" ht="15.75">
      <c r="B17" s="9">
        <v>3</v>
      </c>
      <c r="C17" s="23">
        <v>12</v>
      </c>
      <c r="D17" s="219"/>
      <c r="E17" s="24">
        <v>9</v>
      </c>
      <c r="F17" s="24">
        <v>2</v>
      </c>
      <c r="G17" s="219"/>
      <c r="H17" s="219"/>
      <c r="I17" s="219"/>
      <c r="J17" s="219"/>
      <c r="K17" s="219"/>
      <c r="L17" s="220"/>
    </row>
    <row r="18" spans="2:13" ht="15.75">
      <c r="B18" s="9">
        <v>4</v>
      </c>
      <c r="C18" s="23">
        <v>20</v>
      </c>
      <c r="D18" s="219"/>
      <c r="E18" s="24">
        <v>10</v>
      </c>
      <c r="F18" s="24">
        <v>6</v>
      </c>
      <c r="G18" s="219"/>
      <c r="H18" s="219"/>
      <c r="I18" s="219"/>
      <c r="J18" s="219"/>
      <c r="K18" s="219"/>
      <c r="L18" s="220"/>
    </row>
    <row r="19" spans="2:13" ht="16.5" thickBot="1">
      <c r="B19" s="9">
        <v>5</v>
      </c>
      <c r="C19" s="218"/>
      <c r="D19" s="219"/>
      <c r="E19" s="219"/>
      <c r="F19" s="24">
        <v>6</v>
      </c>
      <c r="G19" s="219"/>
      <c r="H19" s="219"/>
      <c r="I19" s="219"/>
      <c r="J19" s="219"/>
      <c r="K19" s="219"/>
      <c r="L19" s="220"/>
    </row>
    <row r="20" spans="2:13" ht="17.25" thickTop="1" thickBot="1">
      <c r="B20" s="12" t="s">
        <v>30</v>
      </c>
      <c r="C20" s="29">
        <f>MAX(C15:C19)</f>
        <v>20</v>
      </c>
      <c r="D20" s="29">
        <f t="shared" ref="D20:L20" si="0">MAX(D15:D19)</f>
        <v>5</v>
      </c>
      <c r="E20" s="29">
        <f t="shared" si="0"/>
        <v>10</v>
      </c>
      <c r="F20" s="29">
        <f t="shared" si="0"/>
        <v>6</v>
      </c>
      <c r="G20" s="29">
        <f t="shared" si="0"/>
        <v>10</v>
      </c>
      <c r="H20" s="29">
        <f t="shared" si="0"/>
        <v>7</v>
      </c>
      <c r="I20" s="29">
        <f t="shared" si="0"/>
        <v>7</v>
      </c>
      <c r="J20" s="29">
        <f t="shared" si="0"/>
        <v>15</v>
      </c>
      <c r="K20" s="29">
        <f t="shared" si="0"/>
        <v>5</v>
      </c>
      <c r="L20" s="30">
        <f t="shared" si="0"/>
        <v>15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51" t="s">
        <v>2</v>
      </c>
      <c r="D24" s="52" t="s">
        <v>10</v>
      </c>
      <c r="E24" s="53" t="s">
        <v>5</v>
      </c>
      <c r="F24" s="52" t="s">
        <v>15</v>
      </c>
      <c r="G24" s="53" t="s">
        <v>46</v>
      </c>
      <c r="H24" s="53" t="s">
        <v>29</v>
      </c>
      <c r="I24" s="52" t="s">
        <v>17</v>
      </c>
      <c r="J24" s="53" t="s">
        <v>20</v>
      </c>
      <c r="K24" s="52" t="s">
        <v>21</v>
      </c>
      <c r="L24" s="54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2:13" ht="15.75">
      <c r="B27" s="9">
        <v>3</v>
      </c>
      <c r="C27" s="20" t="str">
        <f>Vstup!C17</f>
        <v>N</v>
      </c>
      <c r="D27" s="219"/>
      <c r="E27" s="20" t="str">
        <f>Vstup!E17</f>
        <v>N</v>
      </c>
      <c r="F27" s="20" t="str">
        <f>Vstup!F17</f>
        <v>N</v>
      </c>
      <c r="G27" s="219"/>
      <c r="H27" s="219"/>
      <c r="I27" s="219"/>
      <c r="J27" s="219"/>
      <c r="K27" s="222"/>
      <c r="L27" s="220"/>
    </row>
    <row r="28" spans="2:13" ht="15.75">
      <c r="B28" s="9">
        <v>4</v>
      </c>
      <c r="C28" s="20" t="str">
        <f>Vstup!C18</f>
        <v>N</v>
      </c>
      <c r="D28" s="219"/>
      <c r="E28" s="20" t="str">
        <f>Vstup!E18</f>
        <v>N</v>
      </c>
      <c r="F28" s="20" t="str">
        <f>Vstup!F18</f>
        <v>N</v>
      </c>
      <c r="G28" s="219"/>
      <c r="H28" s="219"/>
      <c r="I28" s="219"/>
      <c r="J28" s="219"/>
      <c r="K28" s="219"/>
      <c r="L28" s="220"/>
    </row>
    <row r="29" spans="2:13" ht="16.5" thickBot="1">
      <c r="B29" s="13">
        <v>5</v>
      </c>
      <c r="C29" s="224"/>
      <c r="D29" s="221"/>
      <c r="E29" s="221"/>
      <c r="F29" s="33" t="str">
        <f>Vstup!F19</f>
        <v>N</v>
      </c>
      <c r="G29" s="221"/>
      <c r="H29" s="221"/>
      <c r="I29" s="221"/>
      <c r="J29" s="221"/>
      <c r="K29" s="221"/>
      <c r="L29" s="223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51" t="s">
        <v>2</v>
      </c>
      <c r="D33" s="52" t="s">
        <v>10</v>
      </c>
      <c r="E33" s="53" t="s">
        <v>5</v>
      </c>
      <c r="F33" s="52" t="s">
        <v>15</v>
      </c>
      <c r="G33" s="53" t="s">
        <v>46</v>
      </c>
      <c r="H33" s="53" t="s">
        <v>29</v>
      </c>
      <c r="I33" s="52" t="s">
        <v>17</v>
      </c>
      <c r="J33" s="53" t="s">
        <v>20</v>
      </c>
      <c r="K33" s="52" t="s">
        <v>21</v>
      </c>
      <c r="L33" s="54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219"/>
      <c r="E36" s="20">
        <f t="shared" si="1"/>
        <v>0</v>
      </c>
      <c r="F36" s="20">
        <f t="shared" si="1"/>
        <v>0</v>
      </c>
      <c r="G36" s="219"/>
      <c r="H36" s="219"/>
      <c r="I36" s="219"/>
      <c r="J36" s="219"/>
      <c r="K36" s="222"/>
      <c r="L36" s="220"/>
    </row>
    <row r="37" spans="2:14" ht="15.75">
      <c r="B37" s="9">
        <v>4</v>
      </c>
      <c r="C37" s="20">
        <f t="shared" si="2"/>
        <v>0</v>
      </c>
      <c r="D37" s="219"/>
      <c r="E37" s="20">
        <f t="shared" si="1"/>
        <v>0</v>
      </c>
      <c r="F37" s="20">
        <f t="shared" si="1"/>
        <v>0</v>
      </c>
      <c r="G37" s="219"/>
      <c r="H37" s="219"/>
      <c r="I37" s="219"/>
      <c r="J37" s="219"/>
      <c r="K37" s="219"/>
      <c r="L37" s="220"/>
    </row>
    <row r="38" spans="2:14" ht="16.5" thickBot="1">
      <c r="B38" s="13">
        <v>5</v>
      </c>
      <c r="C38" s="224"/>
      <c r="D38" s="221"/>
      <c r="E38" s="221"/>
      <c r="F38" s="33">
        <f t="shared" si="1"/>
        <v>0</v>
      </c>
      <c r="G38" s="221"/>
      <c r="H38" s="221"/>
      <c r="I38" s="221"/>
      <c r="J38" s="221"/>
      <c r="K38" s="221"/>
      <c r="L38" s="223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225">
        <f>SUM(C34:C37)</f>
        <v>0</v>
      </c>
      <c r="D41" s="226">
        <f>SUM(D34:D35)</f>
        <v>0</v>
      </c>
      <c r="E41" s="226">
        <f>SUM(E34:E37)</f>
        <v>0</v>
      </c>
      <c r="F41" s="226">
        <f>SUM(F34:F38)</f>
        <v>0</v>
      </c>
      <c r="G41" s="226">
        <f>SUM(G34:G35)</f>
        <v>0</v>
      </c>
      <c r="H41" s="226">
        <f>SUM(H34:H35)</f>
        <v>0</v>
      </c>
      <c r="I41" s="226">
        <f>SUM(I34:I35)</f>
        <v>0</v>
      </c>
      <c r="J41" s="226">
        <f>SUM(J34:J35)</f>
        <v>0</v>
      </c>
      <c r="K41" s="226">
        <f>SUM(K34:K36)</f>
        <v>0</v>
      </c>
      <c r="L41" s="227">
        <f>SUM(L34:L35)</f>
        <v>0</v>
      </c>
      <c r="M41" s="1"/>
    </row>
    <row r="42" spans="2:14" ht="17.25" thickTop="1" thickBot="1">
      <c r="B42" s="1"/>
      <c r="C42" s="228">
        <f>IF(C41&gt;1,1,0)</f>
        <v>0</v>
      </c>
      <c r="D42" s="229">
        <f t="shared" ref="D42:L42" si="3">IF(D41&gt;1,1,0)</f>
        <v>0</v>
      </c>
      <c r="E42" s="221">
        <f t="shared" si="3"/>
        <v>0</v>
      </c>
      <c r="F42" s="221">
        <f t="shared" si="3"/>
        <v>0</v>
      </c>
      <c r="G42" s="221">
        <f t="shared" si="3"/>
        <v>0</v>
      </c>
      <c r="H42" s="221">
        <f t="shared" si="3"/>
        <v>0</v>
      </c>
      <c r="I42" s="221">
        <f t="shared" si="3"/>
        <v>0</v>
      </c>
      <c r="J42" s="221">
        <f t="shared" si="3"/>
        <v>0</v>
      </c>
      <c r="K42" s="224">
        <f t="shared" si="3"/>
        <v>0</v>
      </c>
      <c r="L42" s="224">
        <f t="shared" si="3"/>
        <v>0</v>
      </c>
      <c r="M42" s="255" t="str">
        <f>IF(SUM(C42:L42)=0,"SPRÁVNĚ","CHYBA!")</f>
        <v>SPRÁVNĚ</v>
      </c>
      <c r="N42" s="256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230" t="s">
        <v>58</v>
      </c>
      <c r="D46" s="257" t="s">
        <v>35</v>
      </c>
      <c r="E46" s="258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231" t="s">
        <v>59</v>
      </c>
      <c r="D47" s="259" t="s">
        <v>37</v>
      </c>
      <c r="E47" s="260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232" t="s">
        <v>60</v>
      </c>
      <c r="D48" s="261" t="s">
        <v>36</v>
      </c>
      <c r="E48" s="262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233" t="s">
        <v>38</v>
      </c>
      <c r="D51" s="251">
        <f>IF(M42="SPRÁVNĚ",SUMPRODUCT(C15:L19,C34:L38)/SUM(C20:L20)*100,"CHYBA!")</f>
        <v>0</v>
      </c>
      <c r="E51" s="252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234" t="s">
        <v>39</v>
      </c>
      <c r="D52" s="253" t="str">
        <f>IF(M42="SPRÁVNĚ",IF(D51&lt;=70,"Zavrhnout",IF(AND(D51&gt;70,D51&lt;=80),"Zatím nezavrhovat","Přijmout")),"CHYBA!")</f>
        <v>Zavrhnout</v>
      </c>
      <c r="E52" s="254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3"/>
  <dimension ref="A1:N53"/>
  <sheetViews>
    <sheetView topLeftCell="B1" workbookViewId="0">
      <selection activeCell="L17" sqref="L17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41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58" t="s">
        <v>2</v>
      </c>
      <c r="D5" s="59" t="s">
        <v>10</v>
      </c>
      <c r="E5" s="60" t="s">
        <v>5</v>
      </c>
      <c r="F5" s="59" t="s">
        <v>15</v>
      </c>
      <c r="G5" s="60" t="s">
        <v>46</v>
      </c>
      <c r="H5" s="60" t="s">
        <v>29</v>
      </c>
      <c r="I5" s="59" t="s">
        <v>17</v>
      </c>
      <c r="J5" s="60" t="s">
        <v>20</v>
      </c>
      <c r="K5" s="59" t="s">
        <v>21</v>
      </c>
      <c r="L5" s="61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63"/>
      <c r="E8" s="6" t="s">
        <v>12</v>
      </c>
      <c r="F8" s="6" t="s">
        <v>25</v>
      </c>
      <c r="G8" s="63"/>
      <c r="H8" s="63"/>
      <c r="I8" s="63"/>
      <c r="J8" s="63"/>
      <c r="K8" s="63"/>
      <c r="L8" s="65"/>
    </row>
    <row r="9" spans="1:12" ht="15.75">
      <c r="A9" s="1"/>
      <c r="B9" s="9">
        <v>4</v>
      </c>
      <c r="C9" s="5" t="s">
        <v>9</v>
      </c>
      <c r="D9" s="63"/>
      <c r="E9" s="6" t="s">
        <v>13</v>
      </c>
      <c r="F9" s="6" t="s">
        <v>26</v>
      </c>
      <c r="G9" s="63"/>
      <c r="H9" s="63"/>
      <c r="I9" s="63"/>
      <c r="J9" s="63"/>
      <c r="K9" s="63"/>
      <c r="L9" s="65"/>
    </row>
    <row r="10" spans="1:12" ht="16.5" thickBot="1">
      <c r="A10" s="1"/>
      <c r="B10" s="10">
        <v>5</v>
      </c>
      <c r="C10" s="62"/>
      <c r="D10" s="64"/>
      <c r="E10" s="64"/>
      <c r="F10" s="7" t="s">
        <v>27</v>
      </c>
      <c r="G10" s="64"/>
      <c r="H10" s="64"/>
      <c r="I10" s="64"/>
      <c r="J10" s="64"/>
      <c r="K10" s="64"/>
      <c r="L10" s="66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58" t="s">
        <v>2</v>
      </c>
      <c r="D14" s="59" t="s">
        <v>10</v>
      </c>
      <c r="E14" s="60" t="s">
        <v>5</v>
      </c>
      <c r="F14" s="59" t="s">
        <v>15</v>
      </c>
      <c r="G14" s="60" t="s">
        <v>46</v>
      </c>
      <c r="H14" s="60" t="s">
        <v>29</v>
      </c>
      <c r="I14" s="59" t="s">
        <v>17</v>
      </c>
      <c r="J14" s="60" t="s">
        <v>20</v>
      </c>
      <c r="K14" s="59" t="s">
        <v>21</v>
      </c>
      <c r="L14" s="61" t="s">
        <v>45</v>
      </c>
    </row>
    <row r="15" spans="1:12" ht="15.75">
      <c r="B15" s="11">
        <v>1</v>
      </c>
      <c r="C15" s="20">
        <v>1</v>
      </c>
      <c r="D15" s="21">
        <v>1</v>
      </c>
      <c r="E15" s="21">
        <v>15</v>
      </c>
      <c r="F15" s="21">
        <v>0</v>
      </c>
      <c r="G15" s="21">
        <v>10</v>
      </c>
      <c r="H15" s="21">
        <v>0</v>
      </c>
      <c r="I15" s="21">
        <v>3</v>
      </c>
      <c r="J15" s="21">
        <v>15</v>
      </c>
      <c r="K15" s="21">
        <v>2</v>
      </c>
      <c r="L15" s="22">
        <v>15</v>
      </c>
    </row>
    <row r="16" spans="1:12" ht="15.75">
      <c r="B16" s="9">
        <v>2</v>
      </c>
      <c r="C16" s="23">
        <v>3</v>
      </c>
      <c r="D16" s="24">
        <v>5</v>
      </c>
      <c r="E16" s="24">
        <v>12</v>
      </c>
      <c r="F16" s="24">
        <v>1</v>
      </c>
      <c r="G16" s="24">
        <v>7</v>
      </c>
      <c r="H16" s="24">
        <v>5</v>
      </c>
      <c r="I16" s="24">
        <v>4</v>
      </c>
      <c r="J16" s="24">
        <v>5</v>
      </c>
      <c r="K16" s="24">
        <v>5</v>
      </c>
      <c r="L16" s="25">
        <v>5</v>
      </c>
    </row>
    <row r="17" spans="1:13" ht="15.75">
      <c r="B17" s="9">
        <v>3</v>
      </c>
      <c r="C17" s="23">
        <v>6</v>
      </c>
      <c r="D17" s="75"/>
      <c r="E17" s="24">
        <v>5</v>
      </c>
      <c r="F17" s="24">
        <v>2</v>
      </c>
      <c r="G17" s="75"/>
      <c r="H17" s="75"/>
      <c r="I17" s="75"/>
      <c r="J17" s="75"/>
      <c r="K17" s="75"/>
      <c r="L17" s="77"/>
    </row>
    <row r="18" spans="1:13" ht="15.75">
      <c r="B18" s="9">
        <v>4</v>
      </c>
      <c r="C18" s="23">
        <v>20</v>
      </c>
      <c r="D18" s="75"/>
      <c r="E18" s="24">
        <v>2</v>
      </c>
      <c r="F18" s="24">
        <v>6</v>
      </c>
      <c r="G18" s="75"/>
      <c r="H18" s="75"/>
      <c r="I18" s="75"/>
      <c r="J18" s="75"/>
      <c r="K18" s="75"/>
      <c r="L18" s="77"/>
    </row>
    <row r="19" spans="1:13" ht="16.5" thickBot="1">
      <c r="B19" s="9">
        <v>5</v>
      </c>
      <c r="C19" s="79"/>
      <c r="D19" s="75"/>
      <c r="E19" s="75"/>
      <c r="F19" s="24">
        <v>6</v>
      </c>
      <c r="G19" s="75"/>
      <c r="H19" s="75"/>
      <c r="I19" s="75"/>
      <c r="J19" s="75"/>
      <c r="K19" s="75"/>
      <c r="L19" s="77"/>
    </row>
    <row r="20" spans="1:13" ht="17.25" thickTop="1" thickBot="1">
      <c r="B20" s="12" t="s">
        <v>30</v>
      </c>
      <c r="C20" s="29">
        <f>MAX(C15:C19)</f>
        <v>20</v>
      </c>
      <c r="D20" s="29">
        <f t="shared" ref="D20:L20" si="0">MAX(D15:D19)</f>
        <v>5</v>
      </c>
      <c r="E20" s="29">
        <f t="shared" si="0"/>
        <v>15</v>
      </c>
      <c r="F20" s="29">
        <f t="shared" si="0"/>
        <v>6</v>
      </c>
      <c r="G20" s="29">
        <f t="shared" si="0"/>
        <v>10</v>
      </c>
      <c r="H20" s="29">
        <f t="shared" si="0"/>
        <v>5</v>
      </c>
      <c r="I20" s="29">
        <f t="shared" si="0"/>
        <v>4</v>
      </c>
      <c r="J20" s="29">
        <f t="shared" si="0"/>
        <v>15</v>
      </c>
      <c r="K20" s="29">
        <f t="shared" si="0"/>
        <v>5</v>
      </c>
      <c r="L20" s="30">
        <f t="shared" si="0"/>
        <v>15</v>
      </c>
      <c r="M20" s="36">
        <f>SUM(C20:L20)</f>
        <v>100</v>
      </c>
    </row>
    <row r="21" spans="1:13" ht="15.75" thickTop="1"/>
    <row r="23" spans="1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1:13" ht="48.75" thickTop="1" thickBot="1">
      <c r="B24" s="2"/>
      <c r="C24" s="58" t="s">
        <v>2</v>
      </c>
      <c r="D24" s="59" t="s">
        <v>10</v>
      </c>
      <c r="E24" s="60" t="s">
        <v>5</v>
      </c>
      <c r="F24" s="59" t="s">
        <v>15</v>
      </c>
      <c r="G24" s="60" t="s">
        <v>46</v>
      </c>
      <c r="H24" s="60" t="s">
        <v>29</v>
      </c>
      <c r="I24" s="59" t="s">
        <v>17</v>
      </c>
      <c r="J24" s="60" t="s">
        <v>20</v>
      </c>
      <c r="K24" s="59" t="s">
        <v>21</v>
      </c>
      <c r="L24" s="61" t="s">
        <v>45</v>
      </c>
    </row>
    <row r="25" spans="1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1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1:13" ht="15.75">
      <c r="B27" s="9">
        <v>3</v>
      </c>
      <c r="C27" s="20" t="str">
        <f>Vstup!C17</f>
        <v>N</v>
      </c>
      <c r="D27" s="75"/>
      <c r="E27" s="20" t="str">
        <f>Vstup!E17</f>
        <v>N</v>
      </c>
      <c r="F27" s="20" t="str">
        <f>Vstup!F17</f>
        <v>N</v>
      </c>
      <c r="G27" s="75"/>
      <c r="H27" s="75"/>
      <c r="I27" s="75"/>
      <c r="J27" s="75"/>
      <c r="K27" s="76"/>
      <c r="L27" s="77"/>
    </row>
    <row r="28" spans="1:13" ht="15.75">
      <c r="B28" s="9">
        <v>4</v>
      </c>
      <c r="C28" s="20" t="str">
        <f>Vstup!C18</f>
        <v>N</v>
      </c>
      <c r="D28" s="75"/>
      <c r="E28" s="20" t="str">
        <f>Vstup!E18</f>
        <v>N</v>
      </c>
      <c r="F28" s="20" t="str">
        <f>Vstup!F18</f>
        <v>N</v>
      </c>
      <c r="G28" s="75"/>
      <c r="H28" s="75"/>
      <c r="I28" s="75"/>
      <c r="J28" s="75"/>
      <c r="K28" s="75"/>
      <c r="L28" s="77"/>
    </row>
    <row r="29" spans="1:13" ht="16.5" thickBot="1">
      <c r="B29" s="13">
        <v>5</v>
      </c>
      <c r="C29" s="74"/>
      <c r="D29" s="73"/>
      <c r="E29" s="73"/>
      <c r="F29" s="33" t="str">
        <f>Vstup!F19</f>
        <v>N</v>
      </c>
      <c r="G29" s="73"/>
      <c r="H29" s="73"/>
      <c r="I29" s="73"/>
      <c r="J29" s="73"/>
      <c r="K29" s="73"/>
      <c r="L29" s="78"/>
    </row>
    <row r="30" spans="1:13" ht="15.75" thickTop="1"/>
    <row r="32" spans="1:13" ht="21" thickBot="1">
      <c r="A32" s="67"/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58" t="s">
        <v>2</v>
      </c>
      <c r="D33" s="59" t="s">
        <v>10</v>
      </c>
      <c r="E33" s="60" t="s">
        <v>5</v>
      </c>
      <c r="F33" s="59" t="s">
        <v>15</v>
      </c>
      <c r="G33" s="60" t="s">
        <v>46</v>
      </c>
      <c r="H33" s="60" t="s">
        <v>29</v>
      </c>
      <c r="I33" s="59" t="s">
        <v>17</v>
      </c>
      <c r="J33" s="60" t="s">
        <v>20</v>
      </c>
      <c r="K33" s="59" t="s">
        <v>21</v>
      </c>
      <c r="L33" s="61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75"/>
      <c r="E36" s="20">
        <f t="shared" si="1"/>
        <v>0</v>
      </c>
      <c r="F36" s="20">
        <f t="shared" si="1"/>
        <v>0</v>
      </c>
      <c r="G36" s="75"/>
      <c r="H36" s="75"/>
      <c r="I36" s="75"/>
      <c r="J36" s="75"/>
      <c r="K36" s="76"/>
      <c r="L36" s="77"/>
    </row>
    <row r="37" spans="2:14" ht="15.75">
      <c r="B37" s="9">
        <v>4</v>
      </c>
      <c r="C37" s="20">
        <f t="shared" si="2"/>
        <v>0</v>
      </c>
      <c r="D37" s="75"/>
      <c r="E37" s="20">
        <f t="shared" si="1"/>
        <v>0</v>
      </c>
      <c r="F37" s="20">
        <f t="shared" si="1"/>
        <v>0</v>
      </c>
      <c r="G37" s="75"/>
      <c r="H37" s="75"/>
      <c r="I37" s="75"/>
      <c r="J37" s="75"/>
      <c r="K37" s="75"/>
      <c r="L37" s="77"/>
    </row>
    <row r="38" spans="2:14" ht="16.5" thickBot="1">
      <c r="B38" s="13">
        <v>5</v>
      </c>
      <c r="C38" s="74"/>
      <c r="D38" s="73"/>
      <c r="E38" s="73"/>
      <c r="F38" s="33">
        <f t="shared" si="1"/>
        <v>0</v>
      </c>
      <c r="G38" s="73"/>
      <c r="H38" s="73"/>
      <c r="I38" s="73"/>
      <c r="J38" s="73"/>
      <c r="K38" s="73"/>
      <c r="L38" s="78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68">
        <f>SUM(C34:C37)</f>
        <v>0</v>
      </c>
      <c r="D41" s="69">
        <f>SUM(D34:D35)</f>
        <v>0</v>
      </c>
      <c r="E41" s="69">
        <f>SUM(E34:E37)</f>
        <v>0</v>
      </c>
      <c r="F41" s="69">
        <f>SUM(F34:F38)</f>
        <v>0</v>
      </c>
      <c r="G41" s="69">
        <f>SUM(G34:G35)</f>
        <v>0</v>
      </c>
      <c r="H41" s="69">
        <f>SUM(H34:H35)</f>
        <v>0</v>
      </c>
      <c r="I41" s="69">
        <f>SUM(I34:I35)</f>
        <v>0</v>
      </c>
      <c r="J41" s="69">
        <f>SUM(J34:J35)</f>
        <v>0</v>
      </c>
      <c r="K41" s="69">
        <f>SUM(K34:K36)</f>
        <v>0</v>
      </c>
      <c r="L41" s="70">
        <f>SUM(L34:L35)</f>
        <v>0</v>
      </c>
      <c r="M41" s="1"/>
    </row>
    <row r="42" spans="2:14" ht="17.25" thickTop="1" thickBot="1">
      <c r="B42" s="1"/>
      <c r="C42" s="71">
        <f>IF(C41&gt;1,1,0)</f>
        <v>0</v>
      </c>
      <c r="D42" s="72">
        <f t="shared" ref="D42:L42" si="3">IF(D41&gt;1,1,0)</f>
        <v>0</v>
      </c>
      <c r="E42" s="73">
        <f t="shared" si="3"/>
        <v>0</v>
      </c>
      <c r="F42" s="73">
        <f t="shared" si="3"/>
        <v>0</v>
      </c>
      <c r="G42" s="73">
        <f t="shared" si="3"/>
        <v>0</v>
      </c>
      <c r="H42" s="73">
        <f t="shared" si="3"/>
        <v>0</v>
      </c>
      <c r="I42" s="73">
        <f t="shared" si="3"/>
        <v>0</v>
      </c>
      <c r="J42" s="73">
        <f t="shared" si="3"/>
        <v>0</v>
      </c>
      <c r="K42" s="74">
        <f t="shared" si="3"/>
        <v>0</v>
      </c>
      <c r="L42" s="74">
        <f t="shared" si="3"/>
        <v>0</v>
      </c>
      <c r="M42" s="267" t="str">
        <f>IF(SUM(C42:L42)=0,"SPRÁVNĚ","CHYBA!")</f>
        <v>SPRÁVNĚ</v>
      </c>
      <c r="N42" s="268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80" t="s">
        <v>58</v>
      </c>
      <c r="D46" s="269" t="s">
        <v>35</v>
      </c>
      <c r="E46" s="270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81" t="s">
        <v>59</v>
      </c>
      <c r="D47" s="271" t="s">
        <v>37</v>
      </c>
      <c r="E47" s="272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82" t="s">
        <v>60</v>
      </c>
      <c r="D48" s="273" t="s">
        <v>36</v>
      </c>
      <c r="E48" s="274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83" t="s">
        <v>38</v>
      </c>
      <c r="D51" s="263">
        <f>IF(M42="SPRÁVNĚ",SUMPRODUCT(C15:L19,C34:L38)/SUM(C20:L20)*100,"CHYBA!")</f>
        <v>0</v>
      </c>
      <c r="E51" s="264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84" t="s">
        <v>39</v>
      </c>
      <c r="D52" s="265" t="str">
        <f>IF(M42="SPRÁVNĚ",IF(D51&lt;=70,"Zavrhnout",IF(AND(D51&gt;70,D51&lt;=80),"Zatím nezavrhovat","Přijmout")),"CHYBA!")</f>
        <v>Zavrhnout</v>
      </c>
      <c r="E52" s="266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4"/>
  <dimension ref="A1:N53"/>
  <sheetViews>
    <sheetView topLeftCell="B1" workbookViewId="0">
      <selection activeCell="I16" sqref="I16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8.5">
      <c r="A1" s="1"/>
      <c r="B1" s="237" t="s">
        <v>42</v>
      </c>
      <c r="C1" s="279"/>
      <c r="D1" s="237"/>
      <c r="E1" s="237"/>
      <c r="F1" s="237"/>
      <c r="G1" s="237"/>
      <c r="H1" s="237"/>
      <c r="I1" s="237"/>
      <c r="J1" s="237"/>
      <c r="K1" s="237"/>
      <c r="L1" s="237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88" t="s">
        <v>2</v>
      </c>
      <c r="D5" s="89" t="s">
        <v>10</v>
      </c>
      <c r="E5" s="90" t="s">
        <v>5</v>
      </c>
      <c r="F5" s="89" t="s">
        <v>15</v>
      </c>
      <c r="G5" s="90" t="s">
        <v>46</v>
      </c>
      <c r="H5" s="90" t="s">
        <v>29</v>
      </c>
      <c r="I5" s="89" t="s">
        <v>17</v>
      </c>
      <c r="J5" s="90" t="s">
        <v>20</v>
      </c>
      <c r="K5" s="89" t="s">
        <v>21</v>
      </c>
      <c r="L5" s="91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93"/>
      <c r="E8" s="6" t="s">
        <v>12</v>
      </c>
      <c r="F8" s="6" t="s">
        <v>25</v>
      </c>
      <c r="G8" s="93"/>
      <c r="H8" s="93"/>
      <c r="I8" s="93"/>
      <c r="J8" s="93"/>
      <c r="K8" s="93"/>
      <c r="L8" s="95"/>
    </row>
    <row r="9" spans="1:12" ht="15.75">
      <c r="A9" s="1"/>
      <c r="B9" s="9">
        <v>4</v>
      </c>
      <c r="C9" s="5" t="s">
        <v>9</v>
      </c>
      <c r="D9" s="93"/>
      <c r="E9" s="6" t="s">
        <v>13</v>
      </c>
      <c r="F9" s="6" t="s">
        <v>26</v>
      </c>
      <c r="G9" s="93"/>
      <c r="H9" s="93"/>
      <c r="I9" s="93"/>
      <c r="J9" s="93"/>
      <c r="K9" s="93"/>
      <c r="L9" s="95"/>
    </row>
    <row r="10" spans="1:12" ht="16.5" thickBot="1">
      <c r="A10" s="1"/>
      <c r="B10" s="10">
        <v>5</v>
      </c>
      <c r="C10" s="92"/>
      <c r="D10" s="94"/>
      <c r="E10" s="94"/>
      <c r="F10" s="7" t="s">
        <v>27</v>
      </c>
      <c r="G10" s="94"/>
      <c r="H10" s="94"/>
      <c r="I10" s="94"/>
      <c r="J10" s="94"/>
      <c r="K10" s="94"/>
      <c r="L10" s="96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88" t="s">
        <v>2</v>
      </c>
      <c r="D14" s="89" t="s">
        <v>10</v>
      </c>
      <c r="E14" s="90" t="s">
        <v>5</v>
      </c>
      <c r="F14" s="89" t="s">
        <v>15</v>
      </c>
      <c r="G14" s="90" t="s">
        <v>46</v>
      </c>
      <c r="H14" s="90" t="s">
        <v>29</v>
      </c>
      <c r="I14" s="89" t="s">
        <v>17</v>
      </c>
      <c r="J14" s="90" t="s">
        <v>20</v>
      </c>
      <c r="K14" s="89" t="s">
        <v>21</v>
      </c>
      <c r="L14" s="91" t="s">
        <v>45</v>
      </c>
    </row>
    <row r="15" spans="1:12" ht="15.75">
      <c r="B15" s="11">
        <v>1</v>
      </c>
      <c r="C15" s="20">
        <v>4</v>
      </c>
      <c r="D15" s="21">
        <v>10</v>
      </c>
      <c r="E15" s="21">
        <v>5</v>
      </c>
      <c r="F15" s="21">
        <v>0</v>
      </c>
      <c r="G15" s="21">
        <v>0</v>
      </c>
      <c r="H15" s="21">
        <v>15</v>
      </c>
      <c r="I15" s="21">
        <v>4</v>
      </c>
      <c r="J15" s="21">
        <v>5</v>
      </c>
      <c r="K15" s="21">
        <v>5</v>
      </c>
      <c r="L15" s="22">
        <v>0</v>
      </c>
    </row>
    <row r="16" spans="1:12" ht="15.75">
      <c r="B16" s="9">
        <v>2</v>
      </c>
      <c r="C16" s="23">
        <v>20</v>
      </c>
      <c r="D16" s="24">
        <v>10</v>
      </c>
      <c r="E16" s="24">
        <v>7</v>
      </c>
      <c r="F16" s="24">
        <v>1</v>
      </c>
      <c r="G16" s="24">
        <v>10</v>
      </c>
      <c r="H16" s="24">
        <v>10</v>
      </c>
      <c r="I16" s="24">
        <v>5</v>
      </c>
      <c r="J16" s="24">
        <v>10</v>
      </c>
      <c r="K16" s="24">
        <v>5</v>
      </c>
      <c r="L16" s="25">
        <v>5</v>
      </c>
    </row>
    <row r="17" spans="2:13" ht="15.75">
      <c r="B17" s="9">
        <v>3</v>
      </c>
      <c r="C17" s="23">
        <v>13</v>
      </c>
      <c r="D17" s="105"/>
      <c r="E17" s="24">
        <v>12</v>
      </c>
      <c r="F17" s="24">
        <v>2</v>
      </c>
      <c r="G17" s="105"/>
      <c r="H17" s="105"/>
      <c r="I17" s="105"/>
      <c r="J17" s="105"/>
      <c r="K17" s="105"/>
      <c r="L17" s="107"/>
    </row>
    <row r="18" spans="2:13" ht="15.75">
      <c r="B18" s="9">
        <v>4</v>
      </c>
      <c r="C18" s="23">
        <v>8</v>
      </c>
      <c r="D18" s="105"/>
      <c r="E18" s="24">
        <v>14</v>
      </c>
      <c r="F18" s="24">
        <v>4</v>
      </c>
      <c r="G18" s="105"/>
      <c r="H18" s="105"/>
      <c r="I18" s="105"/>
      <c r="J18" s="105"/>
      <c r="K18" s="105"/>
      <c r="L18" s="107"/>
    </row>
    <row r="19" spans="2:13" ht="16.5" thickBot="1">
      <c r="B19" s="9">
        <v>5</v>
      </c>
      <c r="C19" s="109"/>
      <c r="D19" s="105"/>
      <c r="E19" s="105"/>
      <c r="F19" s="24">
        <v>6</v>
      </c>
      <c r="G19" s="105"/>
      <c r="H19" s="105"/>
      <c r="I19" s="105"/>
      <c r="J19" s="105"/>
      <c r="K19" s="105"/>
      <c r="L19" s="107"/>
    </row>
    <row r="20" spans="2:13" ht="17.25" thickTop="1" thickBot="1">
      <c r="B20" s="12" t="s">
        <v>30</v>
      </c>
      <c r="C20" s="29">
        <f>MAX(C15:C19)</f>
        <v>20</v>
      </c>
      <c r="D20" s="29">
        <f t="shared" ref="D20:L20" si="0">MAX(D15:D19)</f>
        <v>10</v>
      </c>
      <c r="E20" s="29">
        <f t="shared" si="0"/>
        <v>14</v>
      </c>
      <c r="F20" s="29">
        <f t="shared" si="0"/>
        <v>6</v>
      </c>
      <c r="G20" s="29">
        <f t="shared" si="0"/>
        <v>10</v>
      </c>
      <c r="H20" s="29">
        <f t="shared" si="0"/>
        <v>15</v>
      </c>
      <c r="I20" s="29">
        <f t="shared" si="0"/>
        <v>5</v>
      </c>
      <c r="J20" s="29">
        <f t="shared" si="0"/>
        <v>10</v>
      </c>
      <c r="K20" s="29">
        <f t="shared" si="0"/>
        <v>5</v>
      </c>
      <c r="L20" s="30">
        <f t="shared" si="0"/>
        <v>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88" t="s">
        <v>2</v>
      </c>
      <c r="D24" s="89" t="s">
        <v>10</v>
      </c>
      <c r="E24" s="90" t="s">
        <v>5</v>
      </c>
      <c r="F24" s="89" t="s">
        <v>15</v>
      </c>
      <c r="G24" s="90" t="s">
        <v>46</v>
      </c>
      <c r="H24" s="90" t="s">
        <v>29</v>
      </c>
      <c r="I24" s="89" t="s">
        <v>17</v>
      </c>
      <c r="J24" s="90" t="s">
        <v>20</v>
      </c>
      <c r="K24" s="89" t="s">
        <v>21</v>
      </c>
      <c r="L24" s="91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2:13" ht="15.75">
      <c r="B27" s="9">
        <v>3</v>
      </c>
      <c r="C27" s="20" t="str">
        <f>Vstup!C17</f>
        <v>N</v>
      </c>
      <c r="D27" s="105"/>
      <c r="E27" s="20" t="str">
        <f>Vstup!E17</f>
        <v>N</v>
      </c>
      <c r="F27" s="20" t="str">
        <f>Vstup!F17</f>
        <v>N</v>
      </c>
      <c r="G27" s="105"/>
      <c r="H27" s="105"/>
      <c r="I27" s="105"/>
      <c r="J27" s="105"/>
      <c r="K27" s="106"/>
      <c r="L27" s="107"/>
    </row>
    <row r="28" spans="2:13" ht="15.75">
      <c r="B28" s="9">
        <v>4</v>
      </c>
      <c r="C28" s="20" t="str">
        <f>Vstup!C18</f>
        <v>N</v>
      </c>
      <c r="D28" s="105"/>
      <c r="E28" s="20" t="str">
        <f>Vstup!E18</f>
        <v>N</v>
      </c>
      <c r="F28" s="20" t="str">
        <f>Vstup!F18</f>
        <v>N</v>
      </c>
      <c r="G28" s="105"/>
      <c r="H28" s="105"/>
      <c r="I28" s="105"/>
      <c r="J28" s="105"/>
      <c r="K28" s="105"/>
      <c r="L28" s="107"/>
    </row>
    <row r="29" spans="2:13" ht="16.5" thickBot="1">
      <c r="B29" s="13">
        <v>5</v>
      </c>
      <c r="C29" s="104"/>
      <c r="D29" s="103"/>
      <c r="E29" s="103"/>
      <c r="F29" s="33" t="str">
        <f>Vstup!F19</f>
        <v>N</v>
      </c>
      <c r="G29" s="103"/>
      <c r="H29" s="103"/>
      <c r="I29" s="103"/>
      <c r="J29" s="103"/>
      <c r="K29" s="103"/>
      <c r="L29" s="108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88" t="s">
        <v>2</v>
      </c>
      <c r="D33" s="89" t="s">
        <v>10</v>
      </c>
      <c r="E33" s="90" t="s">
        <v>5</v>
      </c>
      <c r="F33" s="89" t="s">
        <v>15</v>
      </c>
      <c r="G33" s="90" t="s">
        <v>46</v>
      </c>
      <c r="H33" s="90" t="s">
        <v>29</v>
      </c>
      <c r="I33" s="89" t="s">
        <v>17</v>
      </c>
      <c r="J33" s="90" t="s">
        <v>20</v>
      </c>
      <c r="K33" s="89" t="s">
        <v>21</v>
      </c>
      <c r="L33" s="91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105"/>
      <c r="E36" s="20">
        <f t="shared" si="1"/>
        <v>0</v>
      </c>
      <c r="F36" s="20">
        <f t="shared" si="1"/>
        <v>0</v>
      </c>
      <c r="G36" s="105"/>
      <c r="H36" s="105"/>
      <c r="I36" s="105"/>
      <c r="J36" s="105"/>
      <c r="K36" s="106"/>
      <c r="L36" s="107"/>
    </row>
    <row r="37" spans="2:14" ht="15.75">
      <c r="B37" s="9">
        <v>4</v>
      </c>
      <c r="C37" s="20">
        <f t="shared" si="2"/>
        <v>0</v>
      </c>
      <c r="D37" s="105"/>
      <c r="E37" s="20">
        <f t="shared" si="1"/>
        <v>0</v>
      </c>
      <c r="F37" s="20">
        <f t="shared" si="1"/>
        <v>0</v>
      </c>
      <c r="G37" s="105"/>
      <c r="H37" s="105"/>
      <c r="I37" s="105"/>
      <c r="J37" s="105"/>
      <c r="K37" s="105"/>
      <c r="L37" s="107"/>
    </row>
    <row r="38" spans="2:14" ht="16.5" thickBot="1">
      <c r="B38" s="13">
        <v>5</v>
      </c>
      <c r="C38" s="104"/>
      <c r="D38" s="103"/>
      <c r="E38" s="103"/>
      <c r="F38" s="33">
        <f t="shared" si="1"/>
        <v>0</v>
      </c>
      <c r="G38" s="103"/>
      <c r="H38" s="103"/>
      <c r="I38" s="103"/>
      <c r="J38" s="103"/>
      <c r="K38" s="103"/>
      <c r="L38" s="108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99">
        <f>SUM(C34:C37)</f>
        <v>0</v>
      </c>
      <c r="D41" s="100">
        <f>SUM(D34:D35)</f>
        <v>0</v>
      </c>
      <c r="E41" s="100">
        <f>SUM(E34:E37)</f>
        <v>0</v>
      </c>
      <c r="F41" s="100">
        <f>SUM(F34:F38)</f>
        <v>0</v>
      </c>
      <c r="G41" s="100">
        <f>SUM(G34:G35)</f>
        <v>0</v>
      </c>
      <c r="H41" s="100">
        <f>SUM(H34:H35)</f>
        <v>0</v>
      </c>
      <c r="I41" s="100">
        <f>SUM(I34:I35)</f>
        <v>0</v>
      </c>
      <c r="J41" s="100">
        <f>SUM(J34:J35)</f>
        <v>0</v>
      </c>
      <c r="K41" s="100">
        <f>SUM(K34:K36)</f>
        <v>0</v>
      </c>
      <c r="L41" s="98">
        <f>SUM(L34:L35)</f>
        <v>0</v>
      </c>
      <c r="M41" s="1"/>
    </row>
    <row r="42" spans="2:14" ht="17.25" thickTop="1" thickBot="1">
      <c r="B42" s="1"/>
      <c r="C42" s="101">
        <f>IF(C41&gt;1,1,0)</f>
        <v>0</v>
      </c>
      <c r="D42" s="102">
        <f t="shared" ref="D42:L42" si="3">IF(D41&gt;1,1,0)</f>
        <v>0</v>
      </c>
      <c r="E42" s="103">
        <f t="shared" si="3"/>
        <v>0</v>
      </c>
      <c r="F42" s="103">
        <f t="shared" si="3"/>
        <v>0</v>
      </c>
      <c r="G42" s="103">
        <f t="shared" si="3"/>
        <v>0</v>
      </c>
      <c r="H42" s="103">
        <f t="shared" si="3"/>
        <v>0</v>
      </c>
      <c r="I42" s="103">
        <f t="shared" si="3"/>
        <v>0</v>
      </c>
      <c r="J42" s="103">
        <f t="shared" si="3"/>
        <v>0</v>
      </c>
      <c r="K42" s="104">
        <f t="shared" si="3"/>
        <v>0</v>
      </c>
      <c r="L42" s="97">
        <f t="shared" si="3"/>
        <v>0</v>
      </c>
      <c r="M42" s="280" t="str">
        <f>IF(SUM(C42:L42)=0,"SPRÁVNĚ","CHYBA!")</f>
        <v>SPRÁVNĚ</v>
      </c>
      <c r="N42" s="281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110" t="s">
        <v>58</v>
      </c>
      <c r="D46" s="282" t="s">
        <v>35</v>
      </c>
      <c r="E46" s="283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111" t="s">
        <v>59</v>
      </c>
      <c r="D47" s="284" t="s">
        <v>37</v>
      </c>
      <c r="E47" s="285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112" t="s">
        <v>60</v>
      </c>
      <c r="D48" s="286" t="s">
        <v>36</v>
      </c>
      <c r="E48" s="287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113" t="s">
        <v>38</v>
      </c>
      <c r="D51" s="275">
        <f>IF(M42="SPRÁVNĚ",SUMPRODUCT(C15:L19,C34:L38)/SUM(C20:L20)*100,"CHYBA!")</f>
        <v>0</v>
      </c>
      <c r="E51" s="276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114" t="s">
        <v>39</v>
      </c>
      <c r="D52" s="277" t="str">
        <f>IF(M42="SPRÁVNĚ",IF(D51&lt;=70,"Zavrhnout",IF(AND(D51&gt;70,D51&lt;=80),"Zatím nezavrhovat","Přijmout")),"CHYBA!")</f>
        <v>Zavrhnout</v>
      </c>
      <c r="E52" s="278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5"/>
  <dimension ref="A1:N53"/>
  <sheetViews>
    <sheetView topLeftCell="B1" workbookViewId="0">
      <selection activeCell="L17" sqref="L17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43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118" t="s">
        <v>2</v>
      </c>
      <c r="D5" s="119" t="s">
        <v>10</v>
      </c>
      <c r="E5" s="120" t="s">
        <v>5</v>
      </c>
      <c r="F5" s="119" t="s">
        <v>15</v>
      </c>
      <c r="G5" s="120" t="s">
        <v>46</v>
      </c>
      <c r="H5" s="120" t="s">
        <v>29</v>
      </c>
      <c r="I5" s="119" t="s">
        <v>17</v>
      </c>
      <c r="J5" s="120" t="s">
        <v>20</v>
      </c>
      <c r="K5" s="119" t="s">
        <v>21</v>
      </c>
      <c r="L5" s="121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123"/>
      <c r="E8" s="6" t="s">
        <v>12</v>
      </c>
      <c r="F8" s="6" t="s">
        <v>25</v>
      </c>
      <c r="G8" s="123"/>
      <c r="H8" s="123"/>
      <c r="I8" s="123"/>
      <c r="J8" s="123"/>
      <c r="K8" s="123"/>
      <c r="L8" s="125"/>
    </row>
    <row r="9" spans="1:12" ht="15.75">
      <c r="A9" s="1"/>
      <c r="B9" s="9">
        <v>4</v>
      </c>
      <c r="C9" s="5" t="s">
        <v>9</v>
      </c>
      <c r="D9" s="123"/>
      <c r="E9" s="6" t="s">
        <v>13</v>
      </c>
      <c r="F9" s="6" t="s">
        <v>26</v>
      </c>
      <c r="G9" s="123"/>
      <c r="H9" s="123"/>
      <c r="I9" s="123"/>
      <c r="J9" s="123"/>
      <c r="K9" s="123"/>
      <c r="L9" s="125"/>
    </row>
    <row r="10" spans="1:12" ht="16.5" thickBot="1">
      <c r="A10" s="1"/>
      <c r="B10" s="10">
        <v>5</v>
      </c>
      <c r="C10" s="122"/>
      <c r="D10" s="124"/>
      <c r="E10" s="124"/>
      <c r="F10" s="7" t="s">
        <v>27</v>
      </c>
      <c r="G10" s="124"/>
      <c r="H10" s="124"/>
      <c r="I10" s="124"/>
      <c r="J10" s="124"/>
      <c r="K10" s="124"/>
      <c r="L10" s="126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118" t="s">
        <v>2</v>
      </c>
      <c r="D14" s="119" t="s">
        <v>10</v>
      </c>
      <c r="E14" s="120" t="s">
        <v>5</v>
      </c>
      <c r="F14" s="119" t="s">
        <v>15</v>
      </c>
      <c r="G14" s="120" t="s">
        <v>46</v>
      </c>
      <c r="H14" s="120" t="s">
        <v>29</v>
      </c>
      <c r="I14" s="119" t="s">
        <v>17</v>
      </c>
      <c r="J14" s="120" t="s">
        <v>20</v>
      </c>
      <c r="K14" s="119" t="s">
        <v>21</v>
      </c>
      <c r="L14" s="121" t="s">
        <v>45</v>
      </c>
    </row>
    <row r="15" spans="1:12" ht="15.75">
      <c r="B15" s="11">
        <v>1</v>
      </c>
      <c r="C15" s="20">
        <v>20</v>
      </c>
      <c r="D15" s="21">
        <v>15</v>
      </c>
      <c r="E15" s="21">
        <v>5</v>
      </c>
      <c r="F15" s="21">
        <v>6</v>
      </c>
      <c r="G15" s="21">
        <v>0</v>
      </c>
      <c r="H15" s="21">
        <v>0</v>
      </c>
      <c r="I15" s="21">
        <v>10</v>
      </c>
      <c r="J15" s="21">
        <v>0</v>
      </c>
      <c r="K15" s="21">
        <v>2</v>
      </c>
      <c r="L15" s="22">
        <v>0</v>
      </c>
    </row>
    <row r="16" spans="1:12" ht="15.75">
      <c r="B16" s="9">
        <v>2</v>
      </c>
      <c r="C16" s="23">
        <v>13</v>
      </c>
      <c r="D16" s="24">
        <v>15</v>
      </c>
      <c r="E16" s="24">
        <v>7</v>
      </c>
      <c r="F16" s="24">
        <v>6</v>
      </c>
      <c r="G16" s="24">
        <v>10</v>
      </c>
      <c r="H16" s="24">
        <v>10</v>
      </c>
      <c r="I16" s="24">
        <v>10</v>
      </c>
      <c r="J16" s="24">
        <v>5</v>
      </c>
      <c r="K16" s="24">
        <v>5</v>
      </c>
      <c r="L16" s="25">
        <v>5</v>
      </c>
    </row>
    <row r="17" spans="2:13" ht="15.75">
      <c r="B17" s="9">
        <v>3</v>
      </c>
      <c r="C17" s="23">
        <v>7</v>
      </c>
      <c r="D17" s="134"/>
      <c r="E17" s="24">
        <v>12</v>
      </c>
      <c r="F17" s="24">
        <v>6</v>
      </c>
      <c r="G17" s="134"/>
      <c r="H17" s="134"/>
      <c r="I17" s="134"/>
      <c r="J17" s="134"/>
      <c r="K17" s="134"/>
      <c r="L17" s="136"/>
    </row>
    <row r="18" spans="2:13" ht="15.75">
      <c r="B18" s="9">
        <v>4</v>
      </c>
      <c r="C18" s="23">
        <v>5</v>
      </c>
      <c r="D18" s="134"/>
      <c r="E18" s="24">
        <v>14</v>
      </c>
      <c r="F18" s="24">
        <v>6</v>
      </c>
      <c r="G18" s="134"/>
      <c r="H18" s="134"/>
      <c r="I18" s="134"/>
      <c r="J18" s="134"/>
      <c r="K18" s="134"/>
      <c r="L18" s="136"/>
    </row>
    <row r="19" spans="2:13" ht="16.5" thickBot="1">
      <c r="B19" s="9">
        <v>5</v>
      </c>
      <c r="C19" s="138"/>
      <c r="D19" s="134"/>
      <c r="E19" s="134"/>
      <c r="F19" s="24">
        <v>6</v>
      </c>
      <c r="G19" s="134"/>
      <c r="H19" s="134"/>
      <c r="I19" s="134"/>
      <c r="J19" s="134"/>
      <c r="K19" s="134"/>
      <c r="L19" s="136"/>
    </row>
    <row r="20" spans="2:13" ht="17.25" thickTop="1" thickBot="1">
      <c r="B20" s="12" t="s">
        <v>30</v>
      </c>
      <c r="C20" s="29">
        <f>MAX(C15:C19)</f>
        <v>20</v>
      </c>
      <c r="D20" s="29">
        <f t="shared" ref="D20:L20" si="0">MAX(D15:D19)</f>
        <v>15</v>
      </c>
      <c r="E20" s="29">
        <f t="shared" si="0"/>
        <v>14</v>
      </c>
      <c r="F20" s="29">
        <f t="shared" si="0"/>
        <v>6</v>
      </c>
      <c r="G20" s="29">
        <f t="shared" si="0"/>
        <v>10</v>
      </c>
      <c r="H20" s="29">
        <f t="shared" si="0"/>
        <v>10</v>
      </c>
      <c r="I20" s="29">
        <f t="shared" si="0"/>
        <v>10</v>
      </c>
      <c r="J20" s="29">
        <f t="shared" si="0"/>
        <v>5</v>
      </c>
      <c r="K20" s="29">
        <f t="shared" si="0"/>
        <v>5</v>
      </c>
      <c r="L20" s="30">
        <f t="shared" si="0"/>
        <v>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118" t="s">
        <v>2</v>
      </c>
      <c r="D24" s="119" t="s">
        <v>10</v>
      </c>
      <c r="E24" s="120" t="s">
        <v>5</v>
      </c>
      <c r="F24" s="119" t="s">
        <v>15</v>
      </c>
      <c r="G24" s="120" t="s">
        <v>46</v>
      </c>
      <c r="H24" s="120" t="s">
        <v>29</v>
      </c>
      <c r="I24" s="119" t="s">
        <v>17</v>
      </c>
      <c r="J24" s="120" t="s">
        <v>20</v>
      </c>
      <c r="K24" s="119" t="s">
        <v>21</v>
      </c>
      <c r="L24" s="121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2:13" ht="15.75">
      <c r="B27" s="9">
        <v>3</v>
      </c>
      <c r="C27" s="20" t="str">
        <f>Vstup!C17</f>
        <v>N</v>
      </c>
      <c r="D27" s="134"/>
      <c r="E27" s="20" t="str">
        <f>Vstup!E17</f>
        <v>N</v>
      </c>
      <c r="F27" s="20" t="str">
        <f>Vstup!F17</f>
        <v>N</v>
      </c>
      <c r="G27" s="134"/>
      <c r="H27" s="134"/>
      <c r="I27" s="134"/>
      <c r="J27" s="134"/>
      <c r="K27" s="135"/>
      <c r="L27" s="136"/>
    </row>
    <row r="28" spans="2:13" ht="15.75">
      <c r="B28" s="9">
        <v>4</v>
      </c>
      <c r="C28" s="20" t="str">
        <f>Vstup!C18</f>
        <v>N</v>
      </c>
      <c r="D28" s="134"/>
      <c r="E28" s="20" t="str">
        <f>Vstup!E18</f>
        <v>N</v>
      </c>
      <c r="F28" s="20" t="str">
        <f>Vstup!F18</f>
        <v>N</v>
      </c>
      <c r="G28" s="134"/>
      <c r="H28" s="134"/>
      <c r="I28" s="134"/>
      <c r="J28" s="134"/>
      <c r="K28" s="134"/>
      <c r="L28" s="136"/>
    </row>
    <row r="29" spans="2:13" ht="16.5" thickBot="1">
      <c r="B29" s="13">
        <v>5</v>
      </c>
      <c r="C29" s="133"/>
      <c r="D29" s="132"/>
      <c r="E29" s="132"/>
      <c r="F29" s="33" t="str">
        <f>Vstup!F19</f>
        <v>N</v>
      </c>
      <c r="G29" s="132"/>
      <c r="H29" s="132"/>
      <c r="I29" s="132"/>
      <c r="J29" s="132"/>
      <c r="K29" s="132"/>
      <c r="L29" s="137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1:14" ht="48.75" thickTop="1" thickBot="1">
      <c r="B33" s="2"/>
      <c r="C33" s="118" t="s">
        <v>2</v>
      </c>
      <c r="D33" s="119" t="s">
        <v>10</v>
      </c>
      <c r="E33" s="120" t="s">
        <v>5</v>
      </c>
      <c r="F33" s="119" t="s">
        <v>15</v>
      </c>
      <c r="G33" s="120" t="s">
        <v>46</v>
      </c>
      <c r="H33" s="120" t="s">
        <v>29</v>
      </c>
      <c r="I33" s="119" t="s">
        <v>17</v>
      </c>
      <c r="J33" s="120" t="s">
        <v>20</v>
      </c>
      <c r="K33" s="119" t="s">
        <v>21</v>
      </c>
      <c r="L33" s="121" t="s">
        <v>45</v>
      </c>
    </row>
    <row r="34" spans="1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1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1:14" ht="15.75">
      <c r="B36" s="9">
        <v>3</v>
      </c>
      <c r="C36" s="20">
        <f t="shared" si="2"/>
        <v>0</v>
      </c>
      <c r="D36" s="134"/>
      <c r="E36" s="20">
        <f t="shared" si="1"/>
        <v>0</v>
      </c>
      <c r="F36" s="20">
        <f t="shared" si="1"/>
        <v>0</v>
      </c>
      <c r="G36" s="134"/>
      <c r="H36" s="134"/>
      <c r="I36" s="134"/>
      <c r="J36" s="134"/>
      <c r="K36" s="135"/>
      <c r="L36" s="136"/>
    </row>
    <row r="37" spans="1:14" ht="15.75">
      <c r="B37" s="9">
        <v>4</v>
      </c>
      <c r="C37" s="20">
        <f t="shared" si="2"/>
        <v>0</v>
      </c>
      <c r="D37" s="134"/>
      <c r="E37" s="20">
        <f t="shared" si="1"/>
        <v>0</v>
      </c>
      <c r="F37" s="20">
        <f t="shared" si="1"/>
        <v>0</v>
      </c>
      <c r="G37" s="134"/>
      <c r="H37" s="134"/>
      <c r="I37" s="134"/>
      <c r="J37" s="134"/>
      <c r="K37" s="134"/>
      <c r="L37" s="136"/>
    </row>
    <row r="38" spans="1:14" ht="16.5" thickBot="1">
      <c r="B38" s="13">
        <v>5</v>
      </c>
      <c r="C38" s="133"/>
      <c r="D38" s="132"/>
      <c r="E38" s="132"/>
      <c r="F38" s="33">
        <f t="shared" si="1"/>
        <v>0</v>
      </c>
      <c r="G38" s="132"/>
      <c r="H38" s="132"/>
      <c r="I38" s="132"/>
      <c r="J38" s="132"/>
      <c r="K38" s="132"/>
      <c r="L38" s="137"/>
    </row>
    <row r="39" spans="1:14" ht="15.75" thickTop="1"/>
    <row r="40" spans="1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4" ht="17.25" thickTop="1" thickBot="1">
      <c r="A41" s="142"/>
      <c r="B41" s="1"/>
      <c r="C41" s="127">
        <f>SUM(C34:C37)</f>
        <v>0</v>
      </c>
      <c r="D41" s="128">
        <f>SUM(D34:D35)</f>
        <v>0</v>
      </c>
      <c r="E41" s="128">
        <f>SUM(E34:E37)</f>
        <v>0</v>
      </c>
      <c r="F41" s="128">
        <f>SUM(F34:F38)</f>
        <v>0</v>
      </c>
      <c r="G41" s="128">
        <f>SUM(G34:G35)</f>
        <v>0</v>
      </c>
      <c r="H41" s="128">
        <f>SUM(H34:H35)</f>
        <v>0</v>
      </c>
      <c r="I41" s="128">
        <f>SUM(I34:I35)</f>
        <v>0</v>
      </c>
      <c r="J41" s="128">
        <f>SUM(J34:J35)</f>
        <v>0</v>
      </c>
      <c r="K41" s="128">
        <f>SUM(K34:K36)</f>
        <v>0</v>
      </c>
      <c r="L41" s="129">
        <f>SUM(L34:L35)</f>
        <v>0</v>
      </c>
      <c r="M41" s="1"/>
    </row>
    <row r="42" spans="1:14" ht="17.25" thickTop="1" thickBot="1">
      <c r="B42" s="1"/>
      <c r="C42" s="130">
        <f>IF(C41&gt;1,1,0)</f>
        <v>0</v>
      </c>
      <c r="D42" s="131">
        <f t="shared" ref="D42:L42" si="3">IF(D41&gt;1,1,0)</f>
        <v>0</v>
      </c>
      <c r="E42" s="132">
        <f t="shared" si="3"/>
        <v>0</v>
      </c>
      <c r="F42" s="132">
        <f t="shared" si="3"/>
        <v>0</v>
      </c>
      <c r="G42" s="132">
        <f t="shared" si="3"/>
        <v>0</v>
      </c>
      <c r="H42" s="132">
        <f t="shared" si="3"/>
        <v>0</v>
      </c>
      <c r="I42" s="132">
        <f t="shared" si="3"/>
        <v>0</v>
      </c>
      <c r="J42" s="132">
        <f t="shared" si="3"/>
        <v>0</v>
      </c>
      <c r="K42" s="133">
        <f t="shared" si="3"/>
        <v>0</v>
      </c>
      <c r="L42" s="133">
        <f t="shared" si="3"/>
        <v>0</v>
      </c>
      <c r="M42" s="292" t="str">
        <f>IF(SUM(C42:L42)=0,"SPRÁVNĚ","CHYBA!")</f>
        <v>SPRÁVNĚ</v>
      </c>
      <c r="N42" s="293"/>
    </row>
    <row r="43" spans="1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4" ht="16.5" thickTop="1">
      <c r="B46" s="1"/>
      <c r="C46" s="139" t="s">
        <v>58</v>
      </c>
      <c r="D46" s="294" t="s">
        <v>35</v>
      </c>
      <c r="E46" s="295"/>
      <c r="F46" s="1"/>
      <c r="G46" s="1"/>
      <c r="H46" s="1"/>
      <c r="I46" s="1"/>
      <c r="J46" s="1"/>
      <c r="K46" s="1"/>
      <c r="L46" s="1"/>
      <c r="M46" s="1"/>
    </row>
    <row r="47" spans="1:14" ht="15.75">
      <c r="B47" s="1"/>
      <c r="C47" s="140" t="s">
        <v>59</v>
      </c>
      <c r="D47" s="296" t="s">
        <v>37</v>
      </c>
      <c r="E47" s="297"/>
      <c r="F47" s="1"/>
      <c r="G47" s="1"/>
      <c r="H47" s="1"/>
      <c r="I47" s="1"/>
      <c r="J47" s="1"/>
      <c r="K47" s="1"/>
      <c r="L47" s="1"/>
      <c r="M47" s="1"/>
    </row>
    <row r="48" spans="1:14" ht="16.5" thickBot="1">
      <c r="B48" s="1"/>
      <c r="C48" s="141" t="s">
        <v>60</v>
      </c>
      <c r="D48" s="298" t="s">
        <v>36</v>
      </c>
      <c r="E48" s="299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143" t="s">
        <v>38</v>
      </c>
      <c r="D51" s="288">
        <f>IF(M42="SPRÁVNĚ",SUMPRODUCT(C15:L19,C34:L38)/SUM(C20:L20)*100,"CHYBA!")</f>
        <v>0</v>
      </c>
      <c r="E51" s="289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144" t="s">
        <v>39</v>
      </c>
      <c r="D52" s="290" t="str">
        <f>IF(M42="SPRÁVNĚ",IF(D51&lt;=70,"Zavrhnout",IF(AND(D51&gt;70,D51&lt;=80),"Zatím nezavrhovat","Přijmout")),"CHYBA!")</f>
        <v>Zavrhnout</v>
      </c>
      <c r="E52" s="291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6"/>
  <dimension ref="A1:N53"/>
  <sheetViews>
    <sheetView topLeftCell="B1" workbookViewId="0">
      <selection activeCell="L17" sqref="L17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55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151" t="s">
        <v>2</v>
      </c>
      <c r="D5" s="152" t="s">
        <v>10</v>
      </c>
      <c r="E5" s="153" t="s">
        <v>5</v>
      </c>
      <c r="F5" s="152" t="s">
        <v>15</v>
      </c>
      <c r="G5" s="153" t="s">
        <v>46</v>
      </c>
      <c r="H5" s="153" t="s">
        <v>29</v>
      </c>
      <c r="I5" s="152" t="s">
        <v>17</v>
      </c>
      <c r="J5" s="153" t="s">
        <v>20</v>
      </c>
      <c r="K5" s="152" t="s">
        <v>21</v>
      </c>
      <c r="L5" s="154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159"/>
      <c r="E8" s="6" t="s">
        <v>12</v>
      </c>
      <c r="F8" s="6" t="s">
        <v>25</v>
      </c>
      <c r="G8" s="159"/>
      <c r="H8" s="159"/>
      <c r="I8" s="159"/>
      <c r="J8" s="159"/>
      <c r="K8" s="159"/>
      <c r="L8" s="161"/>
    </row>
    <row r="9" spans="1:12" ht="15.75">
      <c r="A9" s="1"/>
      <c r="B9" s="9">
        <v>4</v>
      </c>
      <c r="C9" s="5" t="s">
        <v>44</v>
      </c>
      <c r="D9" s="159"/>
      <c r="E9" s="6" t="s">
        <v>13</v>
      </c>
      <c r="F9" s="6" t="s">
        <v>26</v>
      </c>
      <c r="G9" s="159"/>
      <c r="H9" s="159"/>
      <c r="I9" s="159"/>
      <c r="J9" s="159"/>
      <c r="K9" s="159"/>
      <c r="L9" s="161"/>
    </row>
    <row r="10" spans="1:12" ht="16.5" thickBot="1">
      <c r="A10" s="1"/>
      <c r="B10" s="10">
        <v>5</v>
      </c>
      <c r="C10" s="158"/>
      <c r="D10" s="160"/>
      <c r="E10" s="160"/>
      <c r="F10" s="7" t="s">
        <v>27</v>
      </c>
      <c r="G10" s="160"/>
      <c r="H10" s="160"/>
      <c r="I10" s="160"/>
      <c r="J10" s="160"/>
      <c r="K10" s="160"/>
      <c r="L10" s="162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151" t="s">
        <v>2</v>
      </c>
      <c r="D14" s="152" t="s">
        <v>10</v>
      </c>
      <c r="E14" s="153" t="s">
        <v>5</v>
      </c>
      <c r="F14" s="152" t="s">
        <v>15</v>
      </c>
      <c r="G14" s="153" t="s">
        <v>46</v>
      </c>
      <c r="H14" s="153" t="s">
        <v>29</v>
      </c>
      <c r="I14" s="152" t="s">
        <v>17</v>
      </c>
      <c r="J14" s="153" t="s">
        <v>20</v>
      </c>
      <c r="K14" s="152" t="s">
        <v>21</v>
      </c>
      <c r="L14" s="154" t="s">
        <v>45</v>
      </c>
    </row>
    <row r="15" spans="1:12" ht="15.75">
      <c r="B15" s="11">
        <v>1</v>
      </c>
      <c r="C15" s="20">
        <v>20</v>
      </c>
      <c r="D15" s="21">
        <v>1</v>
      </c>
      <c r="E15" s="21">
        <v>15</v>
      </c>
      <c r="F15" s="21">
        <v>2</v>
      </c>
      <c r="G15" s="21">
        <v>0</v>
      </c>
      <c r="H15" s="21">
        <v>0</v>
      </c>
      <c r="I15" s="21">
        <v>15</v>
      </c>
      <c r="J15" s="21">
        <v>0</v>
      </c>
      <c r="K15" s="21">
        <v>5</v>
      </c>
      <c r="L15" s="22">
        <v>0</v>
      </c>
    </row>
    <row r="16" spans="1:12" ht="15.75">
      <c r="B16" s="9">
        <v>2</v>
      </c>
      <c r="C16" s="23">
        <v>13</v>
      </c>
      <c r="D16" s="24">
        <v>5</v>
      </c>
      <c r="E16" s="24">
        <v>16</v>
      </c>
      <c r="F16" s="24">
        <v>14</v>
      </c>
      <c r="G16" s="24">
        <v>5</v>
      </c>
      <c r="H16" s="24">
        <v>5</v>
      </c>
      <c r="I16" s="24">
        <v>15</v>
      </c>
      <c r="J16" s="24">
        <v>5</v>
      </c>
      <c r="K16" s="24">
        <v>5</v>
      </c>
      <c r="L16" s="25">
        <v>5</v>
      </c>
    </row>
    <row r="17" spans="2:13" ht="15.75">
      <c r="B17" s="9">
        <v>3</v>
      </c>
      <c r="C17" s="23">
        <v>7</v>
      </c>
      <c r="D17" s="170"/>
      <c r="E17" s="24">
        <v>18</v>
      </c>
      <c r="F17" s="24">
        <v>14</v>
      </c>
      <c r="G17" s="170"/>
      <c r="H17" s="170"/>
      <c r="I17" s="170"/>
      <c r="J17" s="170"/>
      <c r="K17" s="170"/>
      <c r="L17" s="172"/>
    </row>
    <row r="18" spans="2:13" ht="15.75">
      <c r="B18" s="9">
        <v>4</v>
      </c>
      <c r="C18" s="23">
        <v>5</v>
      </c>
      <c r="D18" s="170"/>
      <c r="E18" s="24">
        <v>21</v>
      </c>
      <c r="F18" s="24">
        <v>14</v>
      </c>
      <c r="G18" s="170"/>
      <c r="H18" s="170"/>
      <c r="I18" s="170"/>
      <c r="J18" s="170"/>
      <c r="K18" s="170"/>
      <c r="L18" s="172"/>
    </row>
    <row r="19" spans="2:13" ht="16.5" thickBot="1">
      <c r="B19" s="9">
        <v>5</v>
      </c>
      <c r="C19" s="174"/>
      <c r="D19" s="170"/>
      <c r="E19" s="170"/>
      <c r="F19" s="24">
        <v>14</v>
      </c>
      <c r="G19" s="170"/>
      <c r="H19" s="170"/>
      <c r="I19" s="170"/>
      <c r="J19" s="170"/>
      <c r="K19" s="170"/>
      <c r="L19" s="172"/>
    </row>
    <row r="20" spans="2:13" ht="17.25" thickTop="1" thickBot="1">
      <c r="B20" s="12" t="s">
        <v>30</v>
      </c>
      <c r="C20" s="29">
        <f>MAX(C15:C19)</f>
        <v>20</v>
      </c>
      <c r="D20" s="29">
        <f t="shared" ref="D20:L20" si="0">MAX(D15:D19)</f>
        <v>5</v>
      </c>
      <c r="E20" s="29">
        <f t="shared" si="0"/>
        <v>21</v>
      </c>
      <c r="F20" s="29">
        <f t="shared" si="0"/>
        <v>14</v>
      </c>
      <c r="G20" s="29">
        <f t="shared" si="0"/>
        <v>5</v>
      </c>
      <c r="H20" s="29">
        <f t="shared" si="0"/>
        <v>5</v>
      </c>
      <c r="I20" s="29">
        <f t="shared" si="0"/>
        <v>15</v>
      </c>
      <c r="J20" s="29">
        <f t="shared" si="0"/>
        <v>5</v>
      </c>
      <c r="K20" s="29">
        <f t="shared" si="0"/>
        <v>5</v>
      </c>
      <c r="L20" s="30">
        <f t="shared" si="0"/>
        <v>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151" t="s">
        <v>2</v>
      </c>
      <c r="D24" s="152" t="s">
        <v>10</v>
      </c>
      <c r="E24" s="153" t="s">
        <v>5</v>
      </c>
      <c r="F24" s="152" t="s">
        <v>15</v>
      </c>
      <c r="G24" s="153" t="s">
        <v>46</v>
      </c>
      <c r="H24" s="153" t="s">
        <v>29</v>
      </c>
      <c r="I24" s="152" t="s">
        <v>17</v>
      </c>
      <c r="J24" s="153" t="s">
        <v>20</v>
      </c>
      <c r="K24" s="152" t="s">
        <v>21</v>
      </c>
      <c r="L24" s="154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35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2" t="str">
        <f>Vstup!L16</f>
        <v>N</v>
      </c>
    </row>
    <row r="27" spans="2:13" ht="15.75">
      <c r="B27" s="9">
        <v>3</v>
      </c>
      <c r="C27" s="20" t="str">
        <f>Vstup!C17</f>
        <v>N</v>
      </c>
      <c r="D27" s="170"/>
      <c r="E27" s="20" t="str">
        <f>Vstup!E17</f>
        <v>N</v>
      </c>
      <c r="F27" s="20" t="str">
        <f>Vstup!F17</f>
        <v>N</v>
      </c>
      <c r="G27" s="170"/>
      <c r="H27" s="170"/>
      <c r="I27" s="170"/>
      <c r="J27" s="170"/>
      <c r="K27" s="171"/>
      <c r="L27" s="172"/>
    </row>
    <row r="28" spans="2:13" ht="15.75">
      <c r="B28" s="9">
        <v>4</v>
      </c>
      <c r="C28" s="20" t="str">
        <f>Vstup!C18</f>
        <v>N</v>
      </c>
      <c r="D28" s="170"/>
      <c r="E28" s="20" t="str">
        <f>Vstup!E18</f>
        <v>N</v>
      </c>
      <c r="F28" s="20" t="str">
        <f>Vstup!F18</f>
        <v>N</v>
      </c>
      <c r="G28" s="170"/>
      <c r="H28" s="170"/>
      <c r="I28" s="170"/>
      <c r="J28" s="170"/>
      <c r="K28" s="170"/>
      <c r="L28" s="172"/>
    </row>
    <row r="29" spans="2:13" ht="16.5" thickBot="1">
      <c r="B29" s="13">
        <v>5</v>
      </c>
      <c r="C29" s="169"/>
      <c r="D29" s="168"/>
      <c r="E29" s="168"/>
      <c r="F29" s="33" t="str">
        <f>Vstup!F19</f>
        <v>N</v>
      </c>
      <c r="G29" s="168"/>
      <c r="H29" s="168"/>
      <c r="I29" s="168"/>
      <c r="J29" s="168"/>
      <c r="K29" s="168"/>
      <c r="L29" s="173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151" t="s">
        <v>2</v>
      </c>
      <c r="D33" s="152" t="s">
        <v>10</v>
      </c>
      <c r="E33" s="153" t="s">
        <v>5</v>
      </c>
      <c r="F33" s="152" t="s">
        <v>15</v>
      </c>
      <c r="G33" s="153" t="s">
        <v>46</v>
      </c>
      <c r="H33" s="153" t="s">
        <v>29</v>
      </c>
      <c r="I33" s="152" t="s">
        <v>17</v>
      </c>
      <c r="J33" s="153" t="s">
        <v>20</v>
      </c>
      <c r="K33" s="152" t="s">
        <v>21</v>
      </c>
      <c r="L33" s="154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170"/>
      <c r="E36" s="20">
        <f t="shared" si="1"/>
        <v>0</v>
      </c>
      <c r="F36" s="20">
        <f t="shared" si="1"/>
        <v>0</v>
      </c>
      <c r="G36" s="170"/>
      <c r="H36" s="170"/>
      <c r="I36" s="170"/>
      <c r="J36" s="170"/>
      <c r="K36" s="171"/>
      <c r="L36" s="172"/>
    </row>
    <row r="37" spans="2:14" ht="15.75">
      <c r="B37" s="9">
        <v>4</v>
      </c>
      <c r="C37" s="20">
        <f t="shared" si="2"/>
        <v>0</v>
      </c>
      <c r="D37" s="170"/>
      <c r="E37" s="20">
        <f t="shared" si="1"/>
        <v>0</v>
      </c>
      <c r="F37" s="20">
        <f t="shared" si="1"/>
        <v>0</v>
      </c>
      <c r="G37" s="170"/>
      <c r="H37" s="170"/>
      <c r="I37" s="170"/>
      <c r="J37" s="170"/>
      <c r="K37" s="170"/>
      <c r="L37" s="172"/>
    </row>
    <row r="38" spans="2:14" ht="16.5" thickBot="1">
      <c r="B38" s="13">
        <v>5</v>
      </c>
      <c r="C38" s="169"/>
      <c r="D38" s="168"/>
      <c r="E38" s="168"/>
      <c r="F38" s="33">
        <f t="shared" si="1"/>
        <v>0</v>
      </c>
      <c r="G38" s="168"/>
      <c r="H38" s="168"/>
      <c r="I38" s="168"/>
      <c r="J38" s="168"/>
      <c r="K38" s="168"/>
      <c r="L38" s="173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163">
        <f>SUM(C34:C37)</f>
        <v>0</v>
      </c>
      <c r="D41" s="164">
        <f>SUM(D34:D35)</f>
        <v>0</v>
      </c>
      <c r="E41" s="164">
        <f>SUM(E34:E37)</f>
        <v>0</v>
      </c>
      <c r="F41" s="164">
        <f>SUM(F34:F38)</f>
        <v>0</v>
      </c>
      <c r="G41" s="164">
        <f>SUM(G34:G35)</f>
        <v>0</v>
      </c>
      <c r="H41" s="164">
        <f>SUM(H34:H35)</f>
        <v>0</v>
      </c>
      <c r="I41" s="164">
        <f>SUM(I34:I35)</f>
        <v>0</v>
      </c>
      <c r="J41" s="164">
        <f>SUM(J34:J35)</f>
        <v>0</v>
      </c>
      <c r="K41" s="164">
        <f>SUM(K34:K36)</f>
        <v>0</v>
      </c>
      <c r="L41" s="165">
        <f>SUM(L34:L35)</f>
        <v>0</v>
      </c>
      <c r="M41" s="1"/>
    </row>
    <row r="42" spans="2:14" ht="17.25" thickTop="1" thickBot="1">
      <c r="B42" s="1"/>
      <c r="C42" s="166">
        <f>IF(C41&gt;1,1,0)</f>
        <v>0</v>
      </c>
      <c r="D42" s="167">
        <f t="shared" ref="D42:L42" si="3">IF(D41&gt;1,1,0)</f>
        <v>0</v>
      </c>
      <c r="E42" s="168">
        <f t="shared" si="3"/>
        <v>0</v>
      </c>
      <c r="F42" s="168">
        <f t="shared" si="3"/>
        <v>0</v>
      </c>
      <c r="G42" s="168">
        <f t="shared" si="3"/>
        <v>0</v>
      </c>
      <c r="H42" s="168">
        <f t="shared" si="3"/>
        <v>0</v>
      </c>
      <c r="I42" s="168">
        <f t="shared" si="3"/>
        <v>0</v>
      </c>
      <c r="J42" s="168">
        <f t="shared" si="3"/>
        <v>0</v>
      </c>
      <c r="K42" s="169">
        <f t="shared" si="3"/>
        <v>0</v>
      </c>
      <c r="L42" s="169">
        <f t="shared" si="3"/>
        <v>0</v>
      </c>
      <c r="M42" s="304" t="str">
        <f>IF(SUM(C42:L42)=0,"SPRÁVNĚ","CHYBA!")</f>
        <v>SPRÁVNĚ</v>
      </c>
      <c r="N42" s="305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175" t="s">
        <v>58</v>
      </c>
      <c r="D46" s="306" t="s">
        <v>35</v>
      </c>
      <c r="E46" s="307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176" t="s">
        <v>59</v>
      </c>
      <c r="D47" s="308" t="s">
        <v>37</v>
      </c>
      <c r="E47" s="309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177" t="s">
        <v>60</v>
      </c>
      <c r="D48" s="310" t="s">
        <v>36</v>
      </c>
      <c r="E48" s="311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178" t="s">
        <v>38</v>
      </c>
      <c r="D51" s="300">
        <f>IF(M42="SPRÁVNĚ",SUMPRODUCT(C15:L19,C34:L38)/SUM(C20:L20)*100,"CHYBA!")</f>
        <v>0</v>
      </c>
      <c r="E51" s="301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179" t="s">
        <v>39</v>
      </c>
      <c r="D52" s="302" t="str">
        <f>IF(M42="SPRÁVNĚ",IF(D51&lt;=70,"Zavrhnout",IF(AND(D51&gt;70,D51&lt;=80),"Zatím nezavrhovat","Přijmout")),"CHYBA!")</f>
        <v>Zavrhnout</v>
      </c>
      <c r="E52" s="303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1:E51"/>
    <mergeCell ref="D52:E52"/>
    <mergeCell ref="B1:L1"/>
    <mergeCell ref="M42:N42"/>
    <mergeCell ref="D46:E46"/>
    <mergeCell ref="D47:E47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7"/>
  <dimension ref="A1:N53"/>
  <sheetViews>
    <sheetView topLeftCell="B1" workbookViewId="0">
      <selection activeCell="L17" sqref="L17"/>
    </sheetView>
  </sheetViews>
  <sheetFormatPr defaultRowHeight="15"/>
  <cols>
    <col min="1" max="1" width="7.28515625" customWidth="1"/>
    <col min="2" max="2" width="5.85546875" customWidth="1"/>
    <col min="3" max="6" width="15.7109375" customWidth="1"/>
    <col min="7" max="7" width="18.5703125" customWidth="1"/>
    <col min="8" max="8" width="11.42578125" customWidth="1"/>
    <col min="9" max="9" width="15.7109375" customWidth="1"/>
    <col min="10" max="10" width="18.5703125" customWidth="1"/>
    <col min="11" max="11" width="19.28515625" customWidth="1"/>
    <col min="12" max="12" width="14.28515625" customWidth="1"/>
  </cols>
  <sheetData>
    <row r="1" spans="1:12" ht="27">
      <c r="A1" s="1"/>
      <c r="B1" s="237" t="s">
        <v>48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1" thickBot="1">
      <c r="A4" s="1"/>
      <c r="B4" s="1"/>
      <c r="C4" s="14" t="s">
        <v>1</v>
      </c>
      <c r="D4" s="1"/>
      <c r="E4" s="1"/>
      <c r="F4" s="1"/>
      <c r="G4" s="1"/>
      <c r="H4" s="1"/>
      <c r="I4" s="1"/>
      <c r="J4" s="1"/>
      <c r="K4" s="1"/>
      <c r="L4" s="1"/>
    </row>
    <row r="5" spans="1:12" ht="52.5" customHeight="1" thickTop="1" thickBot="1">
      <c r="A5" s="1"/>
      <c r="B5" s="2"/>
      <c r="C5" s="184" t="s">
        <v>2</v>
      </c>
      <c r="D5" s="185" t="s">
        <v>10</v>
      </c>
      <c r="E5" s="186" t="s">
        <v>5</v>
      </c>
      <c r="F5" s="185" t="s">
        <v>15</v>
      </c>
      <c r="G5" s="186" t="s">
        <v>46</v>
      </c>
      <c r="H5" s="186" t="s">
        <v>29</v>
      </c>
      <c r="I5" s="185" t="s">
        <v>17</v>
      </c>
      <c r="J5" s="186" t="s">
        <v>20</v>
      </c>
      <c r="K5" s="185" t="s">
        <v>21</v>
      </c>
      <c r="L5" s="187" t="s">
        <v>45</v>
      </c>
    </row>
    <row r="6" spans="1:12" ht="15" customHeight="1">
      <c r="A6" s="1"/>
      <c r="B6" s="8">
        <v>1</v>
      </c>
      <c r="C6" s="3" t="s">
        <v>6</v>
      </c>
      <c r="D6" s="4" t="s">
        <v>22</v>
      </c>
      <c r="E6" s="4" t="s">
        <v>11</v>
      </c>
      <c r="F6" s="4" t="s">
        <v>16</v>
      </c>
      <c r="G6" s="4" t="s">
        <v>3</v>
      </c>
      <c r="H6" s="4" t="s">
        <v>3</v>
      </c>
      <c r="I6" s="4" t="s">
        <v>18</v>
      </c>
      <c r="J6" s="4" t="s">
        <v>3</v>
      </c>
      <c r="K6" s="4" t="s">
        <v>28</v>
      </c>
      <c r="L6" s="235" t="s">
        <v>56</v>
      </c>
    </row>
    <row r="7" spans="1:12" ht="15" customHeight="1">
      <c r="A7" s="1"/>
      <c r="B7" s="9">
        <v>2</v>
      </c>
      <c r="C7" s="5" t="s">
        <v>7</v>
      </c>
      <c r="D7" s="6" t="s">
        <v>23</v>
      </c>
      <c r="E7" s="6" t="s">
        <v>14</v>
      </c>
      <c r="F7" s="6" t="s">
        <v>24</v>
      </c>
      <c r="G7" s="6" t="s">
        <v>4</v>
      </c>
      <c r="H7" s="6" t="s">
        <v>4</v>
      </c>
      <c r="I7" s="6" t="s">
        <v>19</v>
      </c>
      <c r="J7" s="6" t="s">
        <v>4</v>
      </c>
      <c r="K7" s="6" t="s">
        <v>54</v>
      </c>
      <c r="L7" s="236" t="s">
        <v>57</v>
      </c>
    </row>
    <row r="8" spans="1:12" ht="15.75">
      <c r="A8" s="1"/>
      <c r="B8" s="9">
        <v>3</v>
      </c>
      <c r="C8" s="5" t="s">
        <v>8</v>
      </c>
      <c r="D8" s="189"/>
      <c r="E8" s="6" t="s">
        <v>12</v>
      </c>
      <c r="F8" s="6" t="s">
        <v>25</v>
      </c>
      <c r="G8" s="189"/>
      <c r="H8" s="189"/>
      <c r="I8" s="189"/>
      <c r="J8" s="189"/>
      <c r="K8" s="189"/>
      <c r="L8" s="191"/>
    </row>
    <row r="9" spans="1:12" ht="15.75">
      <c r="A9" s="1"/>
      <c r="B9" s="9">
        <v>4</v>
      </c>
      <c r="C9" s="5" t="s">
        <v>9</v>
      </c>
      <c r="D9" s="189"/>
      <c r="E9" s="6" t="s">
        <v>13</v>
      </c>
      <c r="F9" s="6" t="s">
        <v>26</v>
      </c>
      <c r="G9" s="189"/>
      <c r="H9" s="189"/>
      <c r="I9" s="189"/>
      <c r="J9" s="189"/>
      <c r="K9" s="189"/>
      <c r="L9" s="191"/>
    </row>
    <row r="10" spans="1:12" ht="16.5" thickBot="1">
      <c r="A10" s="1"/>
      <c r="B10" s="10">
        <v>5</v>
      </c>
      <c r="C10" s="188"/>
      <c r="D10" s="190"/>
      <c r="E10" s="190"/>
      <c r="F10" s="7" t="s">
        <v>27</v>
      </c>
      <c r="G10" s="190"/>
      <c r="H10" s="190"/>
      <c r="I10" s="190"/>
      <c r="J10" s="190"/>
      <c r="K10" s="190"/>
      <c r="L10" s="192"/>
    </row>
    <row r="11" spans="1:12" ht="15.75" thickTop="1"/>
    <row r="13" spans="1:12" ht="21" thickBot="1">
      <c r="B13" s="1"/>
      <c r="C13" s="14" t="s">
        <v>31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ht="48.75" thickTop="1" thickBot="1">
      <c r="B14" s="2"/>
      <c r="C14" s="184" t="s">
        <v>2</v>
      </c>
      <c r="D14" s="185" t="s">
        <v>10</v>
      </c>
      <c r="E14" s="186" t="s">
        <v>5</v>
      </c>
      <c r="F14" s="185" t="s">
        <v>15</v>
      </c>
      <c r="G14" s="186" t="s">
        <v>46</v>
      </c>
      <c r="H14" s="186" t="s">
        <v>29</v>
      </c>
      <c r="I14" s="185" t="s">
        <v>17</v>
      </c>
      <c r="J14" s="186" t="s">
        <v>20</v>
      </c>
      <c r="K14" s="185" t="s">
        <v>21</v>
      </c>
      <c r="L14" s="187" t="s">
        <v>45</v>
      </c>
    </row>
    <row r="15" spans="1:12" ht="15.75">
      <c r="B15" s="11">
        <v>1</v>
      </c>
      <c r="C15" s="20">
        <v>1</v>
      </c>
      <c r="D15" s="21">
        <v>1</v>
      </c>
      <c r="E15" s="21">
        <v>25</v>
      </c>
      <c r="F15" s="21">
        <v>2</v>
      </c>
      <c r="G15" s="21">
        <v>0</v>
      </c>
      <c r="H15" s="21">
        <v>0</v>
      </c>
      <c r="I15" s="21">
        <v>15</v>
      </c>
      <c r="J15" s="21">
        <v>0</v>
      </c>
      <c r="K15" s="21">
        <v>5</v>
      </c>
      <c r="L15" s="22">
        <v>0</v>
      </c>
    </row>
    <row r="16" spans="1:12" ht="15.75">
      <c r="B16" s="9">
        <v>2</v>
      </c>
      <c r="C16" s="23">
        <v>4</v>
      </c>
      <c r="D16" s="24">
        <v>5</v>
      </c>
      <c r="E16" s="24">
        <v>20</v>
      </c>
      <c r="F16" s="24">
        <v>6</v>
      </c>
      <c r="G16" s="24">
        <v>5</v>
      </c>
      <c r="H16" s="24">
        <v>5</v>
      </c>
      <c r="I16" s="24">
        <v>15</v>
      </c>
      <c r="J16" s="24">
        <v>5</v>
      </c>
      <c r="K16" s="24">
        <v>5</v>
      </c>
      <c r="L16" s="25">
        <v>5</v>
      </c>
    </row>
    <row r="17" spans="2:13" ht="15.75">
      <c r="B17" s="9">
        <v>3</v>
      </c>
      <c r="C17" s="23">
        <v>20</v>
      </c>
      <c r="D17" s="200"/>
      <c r="E17" s="24">
        <v>4</v>
      </c>
      <c r="F17" s="24">
        <v>6</v>
      </c>
      <c r="G17" s="200"/>
      <c r="H17" s="200"/>
      <c r="I17" s="200"/>
      <c r="J17" s="200"/>
      <c r="K17" s="200"/>
      <c r="L17" s="202"/>
    </row>
    <row r="18" spans="2:13" ht="15.75">
      <c r="B18" s="9">
        <v>4</v>
      </c>
      <c r="C18" s="23">
        <v>24</v>
      </c>
      <c r="D18" s="200"/>
      <c r="E18" s="24">
        <v>1</v>
      </c>
      <c r="F18" s="24">
        <v>6</v>
      </c>
      <c r="G18" s="200"/>
      <c r="H18" s="200"/>
      <c r="I18" s="200"/>
      <c r="J18" s="200"/>
      <c r="K18" s="200"/>
      <c r="L18" s="202"/>
    </row>
    <row r="19" spans="2:13" ht="16.5" thickBot="1">
      <c r="B19" s="9">
        <v>5</v>
      </c>
      <c r="C19" s="204"/>
      <c r="D19" s="200"/>
      <c r="E19" s="200"/>
      <c r="F19" s="24">
        <v>6</v>
      </c>
      <c r="G19" s="200"/>
      <c r="H19" s="200"/>
      <c r="I19" s="200"/>
      <c r="J19" s="200"/>
      <c r="K19" s="200"/>
      <c r="L19" s="202"/>
    </row>
    <row r="20" spans="2:13" ht="17.25" thickTop="1" thickBot="1">
      <c r="B20" s="12" t="s">
        <v>30</v>
      </c>
      <c r="C20" s="29">
        <f>MAX(C15:C19)</f>
        <v>24</v>
      </c>
      <c r="D20" s="29">
        <f t="shared" ref="D20:L20" si="0">MAX(D15:D19)</f>
        <v>5</v>
      </c>
      <c r="E20" s="29">
        <f t="shared" si="0"/>
        <v>25</v>
      </c>
      <c r="F20" s="29">
        <f t="shared" si="0"/>
        <v>6</v>
      </c>
      <c r="G20" s="29">
        <f t="shared" si="0"/>
        <v>5</v>
      </c>
      <c r="H20" s="29">
        <f t="shared" si="0"/>
        <v>5</v>
      </c>
      <c r="I20" s="29">
        <f t="shared" si="0"/>
        <v>15</v>
      </c>
      <c r="J20" s="29">
        <f t="shared" si="0"/>
        <v>5</v>
      </c>
      <c r="K20" s="29">
        <f t="shared" si="0"/>
        <v>5</v>
      </c>
      <c r="L20" s="30">
        <f t="shared" si="0"/>
        <v>5</v>
      </c>
      <c r="M20" s="36">
        <f>SUM(C20:L20)</f>
        <v>100</v>
      </c>
    </row>
    <row r="21" spans="2:13" ht="15.75" thickTop="1"/>
    <row r="23" spans="2:13" ht="21" thickBot="1">
      <c r="B23" s="1"/>
      <c r="C23" s="14" t="s">
        <v>32</v>
      </c>
      <c r="D23" s="1"/>
      <c r="E23" s="1"/>
      <c r="F23" s="1"/>
      <c r="G23" s="1"/>
      <c r="H23" s="1"/>
      <c r="I23" s="1"/>
      <c r="J23" s="1"/>
      <c r="K23" s="1"/>
      <c r="L23" s="1"/>
    </row>
    <row r="24" spans="2:13" ht="48.75" thickTop="1" thickBot="1">
      <c r="B24" s="2"/>
      <c r="C24" s="184" t="s">
        <v>2</v>
      </c>
      <c r="D24" s="185" t="s">
        <v>10</v>
      </c>
      <c r="E24" s="186" t="s">
        <v>5</v>
      </c>
      <c r="F24" s="185" t="s">
        <v>15</v>
      </c>
      <c r="G24" s="186" t="s">
        <v>46</v>
      </c>
      <c r="H24" s="186" t="s">
        <v>29</v>
      </c>
      <c r="I24" s="185" t="s">
        <v>17</v>
      </c>
      <c r="J24" s="186" t="s">
        <v>20</v>
      </c>
      <c r="K24" s="185" t="s">
        <v>21</v>
      </c>
      <c r="L24" s="187" t="s">
        <v>45</v>
      </c>
    </row>
    <row r="25" spans="2:13" ht="15.75">
      <c r="B25" s="11">
        <v>1</v>
      </c>
      <c r="C25" s="20" t="str">
        <f>Vstup!C15</f>
        <v>N</v>
      </c>
      <c r="D25" s="20" t="str">
        <f>Vstup!D15</f>
        <v>N</v>
      </c>
      <c r="E25" s="20" t="str">
        <f>Vstup!E15</f>
        <v>N</v>
      </c>
      <c r="F25" s="20" t="str">
        <f>Vstup!F15</f>
        <v>N</v>
      </c>
      <c r="G25" s="20" t="str">
        <f>Vstup!G15</f>
        <v>N</v>
      </c>
      <c r="H25" s="20" t="str">
        <f>Vstup!H15</f>
        <v>N</v>
      </c>
      <c r="I25" s="20" t="str">
        <f>Vstup!I15</f>
        <v>N</v>
      </c>
      <c r="J25" s="20" t="str">
        <f>Vstup!J15</f>
        <v>N</v>
      </c>
      <c r="K25" s="20" t="str">
        <f>Vstup!K15</f>
        <v>N</v>
      </c>
      <c r="L25" s="20" t="str">
        <f>Vstup!L15</f>
        <v>N</v>
      </c>
    </row>
    <row r="26" spans="2:13" ht="15.75">
      <c r="B26" s="9">
        <v>2</v>
      </c>
      <c r="C26" s="20" t="str">
        <f>Vstup!C16</f>
        <v>N</v>
      </c>
      <c r="D26" s="20" t="str">
        <f>Vstup!D16</f>
        <v>N</v>
      </c>
      <c r="E26" s="20" t="str">
        <f>Vstup!E16</f>
        <v>N</v>
      </c>
      <c r="F26" s="20" t="str">
        <f>Vstup!F16</f>
        <v>N</v>
      </c>
      <c r="G26" s="20" t="str">
        <f>Vstup!G16</f>
        <v>N</v>
      </c>
      <c r="H26" s="20" t="str">
        <f>Vstup!H16</f>
        <v>N</v>
      </c>
      <c r="I26" s="20" t="str">
        <f>Vstup!I16</f>
        <v>N</v>
      </c>
      <c r="J26" s="20" t="str">
        <f>Vstup!J16</f>
        <v>N</v>
      </c>
      <c r="K26" s="20" t="str">
        <f>Vstup!K16</f>
        <v>N</v>
      </c>
      <c r="L26" s="20" t="str">
        <f>Vstup!L16</f>
        <v>N</v>
      </c>
    </row>
    <row r="27" spans="2:13" ht="15.75">
      <c r="B27" s="9">
        <v>3</v>
      </c>
      <c r="C27" s="20" t="str">
        <f>Vstup!C17</f>
        <v>N</v>
      </c>
      <c r="D27" s="200"/>
      <c r="E27" s="20" t="str">
        <f>Vstup!E17</f>
        <v>N</v>
      </c>
      <c r="F27" s="20" t="str">
        <f>Vstup!F17</f>
        <v>N</v>
      </c>
      <c r="G27" s="200"/>
      <c r="H27" s="200"/>
      <c r="I27" s="200"/>
      <c r="J27" s="200"/>
      <c r="K27" s="201"/>
      <c r="L27" s="202"/>
    </row>
    <row r="28" spans="2:13" ht="15.75">
      <c r="B28" s="9">
        <v>4</v>
      </c>
      <c r="C28" s="20" t="str">
        <f>Vstup!C18</f>
        <v>N</v>
      </c>
      <c r="D28" s="200"/>
      <c r="E28" s="20" t="str">
        <f>Vstup!E18</f>
        <v>N</v>
      </c>
      <c r="F28" s="20" t="str">
        <f>Vstup!F18</f>
        <v>N</v>
      </c>
      <c r="G28" s="200"/>
      <c r="H28" s="200"/>
      <c r="I28" s="200"/>
      <c r="J28" s="200"/>
      <c r="K28" s="200"/>
      <c r="L28" s="202"/>
    </row>
    <row r="29" spans="2:13" ht="16.5" thickBot="1">
      <c r="B29" s="13">
        <v>5</v>
      </c>
      <c r="C29" s="199"/>
      <c r="D29" s="198"/>
      <c r="E29" s="198"/>
      <c r="F29" s="20" t="str">
        <f>Vstup!F19</f>
        <v>N</v>
      </c>
      <c r="G29" s="198"/>
      <c r="H29" s="198"/>
      <c r="I29" s="198"/>
      <c r="J29" s="198"/>
      <c r="K29" s="198"/>
      <c r="L29" s="203"/>
    </row>
    <row r="30" spans="2:13" ht="15.75" thickTop="1"/>
    <row r="32" spans="2:13" ht="21" thickBot="1">
      <c r="B32" s="1"/>
      <c r="C32" s="14" t="s">
        <v>33</v>
      </c>
      <c r="D32" s="1"/>
      <c r="E32" s="1"/>
      <c r="F32" s="1"/>
      <c r="G32" s="1"/>
      <c r="H32" s="1"/>
      <c r="I32" s="1"/>
      <c r="J32" s="1"/>
      <c r="K32" s="1"/>
      <c r="L32" s="1"/>
    </row>
    <row r="33" spans="2:14" ht="48.75" thickTop="1" thickBot="1">
      <c r="B33" s="2"/>
      <c r="C33" s="184" t="s">
        <v>2</v>
      </c>
      <c r="D33" s="185" t="s">
        <v>10</v>
      </c>
      <c r="E33" s="186" t="s">
        <v>5</v>
      </c>
      <c r="F33" s="185" t="s">
        <v>15</v>
      </c>
      <c r="G33" s="186" t="s">
        <v>46</v>
      </c>
      <c r="H33" s="186" t="s">
        <v>29</v>
      </c>
      <c r="I33" s="185" t="s">
        <v>17</v>
      </c>
      <c r="J33" s="186" t="s">
        <v>20</v>
      </c>
      <c r="K33" s="185" t="s">
        <v>21</v>
      </c>
      <c r="L33" s="187" t="s">
        <v>45</v>
      </c>
    </row>
    <row r="34" spans="2:14" ht="15.75">
      <c r="B34" s="11">
        <v>1</v>
      </c>
      <c r="C34" s="20">
        <f>IF(C25="A",1,0)</f>
        <v>0</v>
      </c>
      <c r="D34" s="20">
        <f>IF(D25="A",1,0)</f>
        <v>0</v>
      </c>
      <c r="E34" s="20">
        <f t="shared" ref="E34:L38" si="1">IF(E25="A",1,0)</f>
        <v>0</v>
      </c>
      <c r="F34" s="20">
        <f t="shared" si="1"/>
        <v>0</v>
      </c>
      <c r="G34" s="20">
        <f t="shared" si="1"/>
        <v>0</v>
      </c>
      <c r="H34" s="20">
        <f t="shared" si="1"/>
        <v>0</v>
      </c>
      <c r="I34" s="20">
        <f t="shared" si="1"/>
        <v>0</v>
      </c>
      <c r="J34" s="20">
        <f t="shared" si="1"/>
        <v>0</v>
      </c>
      <c r="K34" s="20">
        <f t="shared" si="1"/>
        <v>0</v>
      </c>
      <c r="L34" s="35">
        <f t="shared" si="1"/>
        <v>0</v>
      </c>
    </row>
    <row r="35" spans="2:14" ht="15.75">
      <c r="B35" s="9">
        <v>2</v>
      </c>
      <c r="C35" s="20">
        <f t="shared" ref="C35:C37" si="2">IF(C26="A",1,0)</f>
        <v>0</v>
      </c>
      <c r="D35" s="20">
        <f>IF(D26="A",1,0)</f>
        <v>0</v>
      </c>
      <c r="E35" s="20">
        <f t="shared" si="1"/>
        <v>0</v>
      </c>
      <c r="F35" s="20">
        <f t="shared" si="1"/>
        <v>0</v>
      </c>
      <c r="G35" s="20">
        <f t="shared" si="1"/>
        <v>0</v>
      </c>
      <c r="H35" s="20">
        <f t="shared" si="1"/>
        <v>0</v>
      </c>
      <c r="I35" s="20">
        <f t="shared" si="1"/>
        <v>0</v>
      </c>
      <c r="J35" s="20">
        <f t="shared" si="1"/>
        <v>0</v>
      </c>
      <c r="K35" s="20">
        <f t="shared" si="1"/>
        <v>0</v>
      </c>
      <c r="L35" s="22">
        <f t="shared" si="1"/>
        <v>0</v>
      </c>
    </row>
    <row r="36" spans="2:14" ht="15.75">
      <c r="B36" s="9">
        <v>3</v>
      </c>
      <c r="C36" s="20">
        <f t="shared" si="2"/>
        <v>0</v>
      </c>
      <c r="D36" s="200"/>
      <c r="E36" s="20">
        <f t="shared" si="1"/>
        <v>0</v>
      </c>
      <c r="F36" s="20">
        <f t="shared" si="1"/>
        <v>0</v>
      </c>
      <c r="G36" s="200"/>
      <c r="H36" s="200"/>
      <c r="I36" s="200"/>
      <c r="J36" s="200"/>
      <c r="K36" s="201"/>
      <c r="L36" s="202"/>
    </row>
    <row r="37" spans="2:14" ht="15.75">
      <c r="B37" s="9">
        <v>4</v>
      </c>
      <c r="C37" s="20">
        <f t="shared" si="2"/>
        <v>0</v>
      </c>
      <c r="D37" s="200"/>
      <c r="E37" s="20">
        <f t="shared" si="1"/>
        <v>0</v>
      </c>
      <c r="F37" s="20">
        <f t="shared" si="1"/>
        <v>0</v>
      </c>
      <c r="G37" s="200"/>
      <c r="H37" s="200"/>
      <c r="I37" s="200"/>
      <c r="J37" s="200"/>
      <c r="K37" s="200"/>
      <c r="L37" s="202"/>
    </row>
    <row r="38" spans="2:14" ht="16.5" thickBot="1">
      <c r="B38" s="13">
        <v>5</v>
      </c>
      <c r="C38" s="199"/>
      <c r="D38" s="198"/>
      <c r="E38" s="198"/>
      <c r="F38" s="33">
        <f t="shared" si="1"/>
        <v>0</v>
      </c>
      <c r="G38" s="198"/>
      <c r="H38" s="198"/>
      <c r="I38" s="198"/>
      <c r="J38" s="198"/>
      <c r="K38" s="198"/>
      <c r="L38" s="203"/>
    </row>
    <row r="39" spans="2:14" ht="15.75" thickTop="1"/>
    <row r="40" spans="2:14" ht="16.5" thickBo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4" ht="17.25" thickTop="1" thickBot="1">
      <c r="B41" s="1"/>
      <c r="C41" s="193">
        <f>SUM(C34:C37)</f>
        <v>0</v>
      </c>
      <c r="D41" s="194">
        <f>SUM(D34:D35)</f>
        <v>0</v>
      </c>
      <c r="E41" s="194">
        <f>SUM(E34:E37)</f>
        <v>0</v>
      </c>
      <c r="F41" s="194">
        <f>SUM(F34:F38)</f>
        <v>0</v>
      </c>
      <c r="G41" s="194">
        <f>SUM(G34:G35)</f>
        <v>0</v>
      </c>
      <c r="H41" s="194">
        <f>SUM(H34:H35)</f>
        <v>0</v>
      </c>
      <c r="I41" s="194">
        <f>SUM(I34:I35)</f>
        <v>0</v>
      </c>
      <c r="J41" s="194">
        <f>SUM(J34:J35)</f>
        <v>0</v>
      </c>
      <c r="K41" s="194">
        <f>SUM(K34:K36)</f>
        <v>0</v>
      </c>
      <c r="L41" s="195">
        <f>SUM(L34:L35)</f>
        <v>0</v>
      </c>
      <c r="M41" s="1"/>
    </row>
    <row r="42" spans="2:14" ht="17.25" thickTop="1" thickBot="1">
      <c r="B42" s="1"/>
      <c r="C42" s="196">
        <f>IF(C41&gt;1,1,0)</f>
        <v>0</v>
      </c>
      <c r="D42" s="197">
        <f t="shared" ref="D42:L42" si="3">IF(D41&gt;1,1,0)</f>
        <v>0</v>
      </c>
      <c r="E42" s="198">
        <f t="shared" si="3"/>
        <v>0</v>
      </c>
      <c r="F42" s="198">
        <f t="shared" si="3"/>
        <v>0</v>
      </c>
      <c r="G42" s="198">
        <f t="shared" si="3"/>
        <v>0</v>
      </c>
      <c r="H42" s="198">
        <f t="shared" si="3"/>
        <v>0</v>
      </c>
      <c r="I42" s="198">
        <f t="shared" si="3"/>
        <v>0</v>
      </c>
      <c r="J42" s="198">
        <f t="shared" si="3"/>
        <v>0</v>
      </c>
      <c r="K42" s="199">
        <f t="shared" si="3"/>
        <v>0</v>
      </c>
      <c r="L42" s="199">
        <f t="shared" si="3"/>
        <v>0</v>
      </c>
      <c r="M42" s="314" t="str">
        <f>IF(SUM(C42:L42)=0,"SPRÁVNĚ","CHYBA!")</f>
        <v>SPRÁVNĚ</v>
      </c>
      <c r="N42" s="315"/>
    </row>
    <row r="43" spans="2:14" ht="16.5" thickTop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4" ht="15.7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4" ht="21" thickBot="1">
      <c r="B45" s="1"/>
      <c r="C45" s="14" t="s">
        <v>34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4" ht="16.5" thickTop="1">
      <c r="B46" s="1"/>
      <c r="C46" s="205" t="s">
        <v>58</v>
      </c>
      <c r="D46" s="316" t="s">
        <v>35</v>
      </c>
      <c r="E46" s="317"/>
      <c r="F46" s="1"/>
      <c r="G46" s="1"/>
      <c r="H46" s="1"/>
      <c r="I46" s="1"/>
      <c r="J46" s="1"/>
      <c r="K46" s="1"/>
      <c r="L46" s="1"/>
      <c r="M46" s="1"/>
    </row>
    <row r="47" spans="2:14" ht="15.75">
      <c r="B47" s="1"/>
      <c r="C47" s="206" t="s">
        <v>59</v>
      </c>
      <c r="D47" s="318" t="s">
        <v>37</v>
      </c>
      <c r="E47" s="319"/>
      <c r="F47" s="1"/>
      <c r="G47" s="1"/>
      <c r="H47" s="1"/>
      <c r="I47" s="1"/>
      <c r="J47" s="1"/>
      <c r="K47" s="1"/>
      <c r="L47" s="1"/>
      <c r="M47" s="1"/>
    </row>
    <row r="48" spans="2:14" ht="16.5" thickBot="1">
      <c r="B48" s="1"/>
      <c r="C48" s="207" t="s">
        <v>60</v>
      </c>
      <c r="D48" s="320" t="s">
        <v>36</v>
      </c>
      <c r="E48" s="321"/>
      <c r="F48" s="1"/>
      <c r="G48" s="1"/>
      <c r="H48" s="1"/>
      <c r="I48" s="1"/>
      <c r="J48" s="1"/>
      <c r="K48" s="1"/>
      <c r="L48" s="1"/>
      <c r="M48" s="1"/>
    </row>
    <row r="49" spans="2:13" ht="16.5" thickTop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ht="16.5" thickBo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ht="22.5" customHeight="1" thickTop="1">
      <c r="B51" s="1"/>
      <c r="C51" s="208" t="s">
        <v>38</v>
      </c>
      <c r="D51" s="322">
        <f>IF(M42="SPRÁVNĚ",SUMPRODUCT(C15:L19,C34:L38)/SUM(C20:L20)*100,"CHYBA!")</f>
        <v>0</v>
      </c>
      <c r="E51" s="323"/>
      <c r="F51" s="1"/>
      <c r="G51" s="1"/>
      <c r="H51" s="1"/>
      <c r="I51" s="1"/>
      <c r="J51" s="1"/>
      <c r="K51" s="1"/>
      <c r="L51" s="1"/>
      <c r="M51" s="1"/>
    </row>
    <row r="52" spans="2:13" ht="37.5" customHeight="1" thickBot="1">
      <c r="B52" s="1"/>
      <c r="C52" s="209" t="s">
        <v>39</v>
      </c>
      <c r="D52" s="312" t="str">
        <f>IF(M42="SPRÁVNĚ",IF(D51&lt;=70,"Zavrhnout",IF(AND(D51&gt;70,D51&lt;=80),"Zatím nezavrhovat","Přijmout")),"CHYBA!")</f>
        <v>Zavrhnout</v>
      </c>
      <c r="E52" s="313"/>
      <c r="F52" s="1"/>
      <c r="G52" s="1"/>
      <c r="H52" s="1"/>
      <c r="I52" s="1"/>
      <c r="J52" s="1"/>
      <c r="K52" s="1"/>
      <c r="L52" s="1"/>
      <c r="M52" s="1"/>
    </row>
    <row r="53" spans="2:13" ht="15.75" thickTop="1"/>
  </sheetData>
  <mergeCells count="7">
    <mergeCell ref="D52:E52"/>
    <mergeCell ref="B1:L1"/>
    <mergeCell ref="M42:N42"/>
    <mergeCell ref="D46:E46"/>
    <mergeCell ref="D47:E47"/>
    <mergeCell ref="D48:E48"/>
    <mergeCell ref="D51:E5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Vstup</vt:lpstr>
      <vt:lpstr>Výsledné hodnocení</vt:lpstr>
      <vt:lpstr>PP</vt:lpstr>
      <vt:lpstr>KŽP</vt:lpstr>
      <vt:lpstr>IŽP</vt:lpstr>
      <vt:lpstr>Stavební spoření</vt:lpstr>
      <vt:lpstr>Spořící účet</vt:lpstr>
      <vt:lpstr>PF - peněžního trhu</vt:lpstr>
      <vt:lpstr>PF - akciové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2009-05-01T14:25:33Z</dcterms:created>
  <dcterms:modified xsi:type="dcterms:W3CDTF">2009-05-20T22:12:58Z</dcterms:modified>
</cp:coreProperties>
</file>