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3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Ex1.xml" ContentType="application/vnd.ms-office.chartex+xml"/>
  <Override PartName="/xl/charts/style18.xml" ContentType="application/vnd.ms-office.chartstyle+xml"/>
  <Override PartName="/xl/charts/colors18.xml" ContentType="application/vnd.ms-office.chartcolorstyle+xml"/>
  <Override PartName="/xl/drawings/drawing4.xml" ContentType="application/vnd.openxmlformats-officedocument.drawing+xml"/>
  <Override PartName="/xl/charts/chart18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19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0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1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2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3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Ex2.xml" ContentType="application/vnd.ms-office.chartex+xml"/>
  <Override PartName="/xl/charts/style25.xml" ContentType="application/vnd.ms-office.chartstyle+xml"/>
  <Override PartName="/xl/charts/colors25.xml" ContentType="application/vnd.ms-office.chartcolorstyle+xml"/>
  <Override PartName="/xl/drawings/drawing5.xml" ContentType="application/vnd.openxmlformats-officedocument.drawing+xml"/>
  <Override PartName="/xl/charts/chart24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5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6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7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28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29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Ex3.xml" ContentType="application/vnd.ms-office.chartex+xml"/>
  <Override PartName="/xl/charts/style32.xml" ContentType="application/vnd.ms-office.chartstyle+xml"/>
  <Override PartName="/xl/charts/colors32.xml" ContentType="application/vnd.ms-office.chartcolorstyle+xml"/>
  <Override PartName="/xl/drawings/drawing6.xml" ContentType="application/vnd.openxmlformats-officedocument.drawing+xml"/>
  <Override PartName="/xl/charts/chart30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1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2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33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charts/chart34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charts/chart35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charts/chartEx4.xml" ContentType="application/vnd.ms-office.chartex+xml"/>
  <Override PartName="/xl/charts/style39.xml" ContentType="application/vnd.ms-office.chartstyle+xml"/>
  <Override PartName="/xl/charts/colors39.xml" ContentType="application/vnd.ms-office.chartcolorstyle+xml"/>
  <Override PartName="/xl/drawings/drawing7.xml" ContentType="application/vnd.openxmlformats-officedocument.drawing+xml"/>
  <Override PartName="/xl/charts/chart36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charts/chart37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charts/chart38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charts/chart39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charts/chartEx5.xml" ContentType="application/vnd.ms-office.chartex+xml"/>
  <Override PartName="/xl/charts/style44.xml" ContentType="application/vnd.ms-office.chartstyle+xml"/>
  <Override PartName="/xl/charts/colors44.xml" ContentType="application/vnd.ms-office.chartcolorstyle+xml"/>
  <Override PartName="/xl/charts/chart40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linka\Desktop\USI\Diplomka\"/>
    </mc:Choice>
  </mc:AlternateContent>
  <xr:revisionPtr revIDLastSave="0" documentId="13_ncr:1_{2E729C1C-13B3-411C-9386-FD97619F4210}" xr6:coauthVersionLast="47" xr6:coauthVersionMax="47" xr10:uidLastSave="{00000000-0000-0000-0000-000000000000}"/>
  <bookViews>
    <workbookView xWindow="-120" yWindow="-120" windowWidth="20730" windowHeight="11160" tabRatio="645" firstSheet="24" activeTab="26" xr2:uid="{F5D95B19-DCC0-486B-B99C-F2D4D9AEF15D}"/>
  </bookViews>
  <sheets>
    <sheet name="odhadnuté rychlosti" sheetId="1" r:id="rId1"/>
    <sheet name="reálná rychlost" sheetId="2" r:id="rId2"/>
    <sheet name="odchylky" sheetId="4" r:id="rId3"/>
    <sheet name="odchylky_zkušení" sheetId="3" r:id="rId4"/>
    <sheet name="odchylky_nezkušení" sheetId="5" r:id="rId5"/>
    <sheet name="zkuš.+nezkuš. celkově" sheetId="6" r:id="rId6"/>
    <sheet name="odch_zk (50)" sheetId="7" r:id="rId7"/>
    <sheet name="odch_nezk (50)" sheetId="10" r:id="rId8"/>
    <sheet name="zkuš.+nezkuš. (50)" sheetId="14" r:id="rId9"/>
    <sheet name="odch_zk (90)" sheetId="8" r:id="rId10"/>
    <sheet name="odch_nezk (90)" sheetId="11" r:id="rId11"/>
    <sheet name="zkuš.+nezkuš. (90)" sheetId="15" r:id="rId12"/>
    <sheet name="odch_zk (130)" sheetId="9" r:id="rId13"/>
    <sheet name="odch_nezk (130)" sheetId="12" r:id="rId14"/>
    <sheet name="zkuš.+nezkuš. (130)" sheetId="16" r:id="rId15"/>
    <sheet name="odch_zk_II" sheetId="19" r:id="rId16"/>
    <sheet name="odch_zk_III" sheetId="21" r:id="rId17"/>
    <sheet name="odch_zk_dalnice" sheetId="20" r:id="rId18"/>
    <sheet name="odch_nezk_II" sheetId="22" r:id="rId19"/>
    <sheet name="odch_nezk_III" sheetId="23" r:id="rId20"/>
    <sheet name="odch_nezk_dalnice" sheetId="24" r:id="rId21"/>
    <sheet name="zkuš.+nezkuš. (silnice)" sheetId="25" r:id="rId22"/>
    <sheet name="odchylky_zkušení_ ženy" sheetId="27" r:id="rId23"/>
    <sheet name="odchylky_zkušení_muži" sheetId="28" r:id="rId24"/>
    <sheet name="odchylky_nezkušení_ženy" sheetId="29" r:id="rId25"/>
    <sheet name="odchylky_nezkušení_muži" sheetId="30" r:id="rId26"/>
    <sheet name="zkuš.+nezkuš. ženy vs muži" sheetId="31" r:id="rId27"/>
  </sheets>
  <definedNames>
    <definedName name="_xlchart.v1.0" hidden="1">'zkuš.+nezkuš. (50)'!$M$3</definedName>
    <definedName name="_xlchart.v1.1" hidden="1">'zkuš.+nezkuš. (50)'!$M$4:$M$401</definedName>
    <definedName name="_xlchart.v1.10" hidden="1">'zkuš.+nezkuš. (50)'!$S$3</definedName>
    <definedName name="_xlchart.v1.11" hidden="1">'zkuš.+nezkuš. (50)'!$S$4:$S$218</definedName>
    <definedName name="_xlchart.v1.12" hidden="1">'zkuš.+nezkuš. (90)'!$M$3</definedName>
    <definedName name="_xlchart.v1.13" hidden="1">'zkuš.+nezkuš. (90)'!$M$4:$M$458</definedName>
    <definedName name="_xlchart.v1.14" hidden="1">'zkuš.+nezkuš. (90)'!$N$3</definedName>
    <definedName name="_xlchart.v1.15" hidden="1">'zkuš.+nezkuš. (90)'!$N$4:$N$225</definedName>
    <definedName name="_xlchart.v1.16" hidden="1">'zkuš.+nezkuš. (90)'!$O$3</definedName>
    <definedName name="_xlchart.v1.17" hidden="1">'zkuš.+nezkuš. (90)'!$O$4:$O$236</definedName>
    <definedName name="_xlchart.v1.18" hidden="1">'zkuš.+nezkuš. (90)'!$Q$3</definedName>
    <definedName name="_xlchart.v1.19" hidden="1">'zkuš.+nezkuš. (90)'!$Q$4:$Q$509</definedName>
    <definedName name="_xlchart.v1.2" hidden="1">'zkuš.+nezkuš. (50)'!$N$3</definedName>
    <definedName name="_xlchart.v1.20" hidden="1">'zkuš.+nezkuš. (90)'!$R$3</definedName>
    <definedName name="_xlchart.v1.21" hidden="1">'zkuš.+nezkuš. (90)'!$R$4:$R$245</definedName>
    <definedName name="_xlchart.v1.22" hidden="1">'zkuš.+nezkuš. (90)'!$S$3</definedName>
    <definedName name="_xlchart.v1.23" hidden="1">'zkuš.+nezkuš. (90)'!$S$4:$S$267</definedName>
    <definedName name="_xlchart.v1.24" hidden="1">'zkuš.+nezkuš. (130)'!$M$3</definedName>
    <definedName name="_xlchart.v1.25" hidden="1">'zkuš.+nezkuš. (130)'!$M$4:$M$207</definedName>
    <definedName name="_xlchart.v1.26" hidden="1">'zkuš.+nezkuš. (130)'!$N$3</definedName>
    <definedName name="_xlchart.v1.27" hidden="1">'zkuš.+nezkuš. (130)'!$N$4:$N$103</definedName>
    <definedName name="_xlchart.v1.28" hidden="1">'zkuš.+nezkuš. (130)'!$O$3</definedName>
    <definedName name="_xlchart.v1.29" hidden="1">'zkuš.+nezkuš. (130)'!$O$4:$O$107</definedName>
    <definedName name="_xlchart.v1.3" hidden="1">'zkuš.+nezkuš. (50)'!$N$4:$N$401</definedName>
    <definedName name="_xlchart.v1.30" hidden="1">'zkuš.+nezkuš. (130)'!$Q$3</definedName>
    <definedName name="_xlchart.v1.31" hidden="1">'zkuš.+nezkuš. (130)'!$Q$4:$Q$226</definedName>
    <definedName name="_xlchart.v1.32" hidden="1">'zkuš.+nezkuš. (130)'!$R$3</definedName>
    <definedName name="_xlchart.v1.33" hidden="1">'zkuš.+nezkuš. (130)'!$R$4:$R$111</definedName>
    <definedName name="_xlchart.v1.34" hidden="1">'zkuš.+nezkuš. (130)'!$S$3</definedName>
    <definedName name="_xlchart.v1.35" hidden="1">'zkuš.+nezkuš. (130)'!$S$4:$S$118</definedName>
    <definedName name="_xlchart.v1.36" hidden="1">'zkuš.+nezkuš. (silnice)'!$M$3</definedName>
    <definedName name="_xlchart.v1.37" hidden="1">'zkuš.+nezkuš. (silnice)'!$M$4:$M$123</definedName>
    <definedName name="_xlchart.v1.38" hidden="1">'zkuš.+nezkuš. (silnice)'!$N$3</definedName>
    <definedName name="_xlchart.v1.39" hidden="1">'zkuš.+nezkuš. (silnice)'!$N$4:$N$663</definedName>
    <definedName name="_xlchart.v1.4" hidden="1">'zkuš.+nezkuš. (50)'!$O$3</definedName>
    <definedName name="_xlchart.v1.40" hidden="1">'zkuš.+nezkuš. (silnice)'!$O$3</definedName>
    <definedName name="_xlchart.v1.41" hidden="1">'zkuš.+nezkuš. (silnice)'!$O$4:$O$303</definedName>
    <definedName name="_xlchart.v1.42" hidden="1">'zkuš.+nezkuš. (silnice)'!$Q$3</definedName>
    <definedName name="_xlchart.v1.43" hidden="1">'zkuš.+nezkuš. (silnice)'!$Q$4:$Q$135</definedName>
    <definedName name="_xlchart.v1.44" hidden="1">'zkuš.+nezkuš. (silnice)'!$R$3</definedName>
    <definedName name="_xlchart.v1.45" hidden="1">'zkuš.+nezkuš. (silnice)'!$R$4:$R$729</definedName>
    <definedName name="_xlchart.v1.46" hidden="1">'zkuš.+nezkuš. (silnice)'!$S$3</definedName>
    <definedName name="_xlchart.v1.47" hidden="1">'zkuš.+nezkuš. (silnice)'!$S$4:$S$333</definedName>
    <definedName name="_xlchart.v1.48" hidden="1">'zkuš.+nezkuš. ženy vs muži'!$K$3</definedName>
    <definedName name="_xlchart.v1.49" hidden="1">'zkuš.+nezkuš. ženy vs muži'!$K$4:$K$123</definedName>
    <definedName name="_xlchart.v1.5" hidden="1">'zkuš.+nezkuš. (50)'!$O$4:$O$401</definedName>
    <definedName name="_xlchart.v1.50" hidden="1">'zkuš.+nezkuš. ženy vs muži'!$L$3</definedName>
    <definedName name="_xlchart.v1.51" hidden="1">'zkuš.+nezkuš. ženy vs muži'!$L$4:$L$663</definedName>
    <definedName name="_xlchart.v1.52" hidden="1">'zkuš.+nezkuš. ženy vs muži'!$N$3</definedName>
    <definedName name="_xlchart.v1.53" hidden="1">'zkuš.+nezkuš. ženy vs muži'!$N$4:$N$135</definedName>
    <definedName name="_xlchart.v1.54" hidden="1">'zkuš.+nezkuš. ženy vs muži'!$O$3</definedName>
    <definedName name="_xlchart.v1.55" hidden="1">'zkuš.+nezkuš. ženy vs muži'!$O$4:$O$729</definedName>
    <definedName name="_xlchart.v1.6" hidden="1">'zkuš.+nezkuš. (50)'!$Q$3</definedName>
    <definedName name="_xlchart.v1.7" hidden="1">'zkuš.+nezkuš. (50)'!$Q$4:$Q$391</definedName>
    <definedName name="_xlchart.v1.8" hidden="1">'zkuš.+nezkuš. (50)'!$R$3</definedName>
    <definedName name="_xlchart.v1.9" hidden="1">'zkuš.+nezkuš. (50)'!$R$4:$R$176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25" i="25" l="1"/>
  <c r="O305" i="25"/>
  <c r="S335" i="25"/>
  <c r="R731" i="25"/>
  <c r="N665" i="25"/>
  <c r="F4" i="25" s="1"/>
  <c r="F5" i="25" s="1"/>
  <c r="I1" i="25"/>
  <c r="Q137" i="25"/>
  <c r="B5" i="31"/>
  <c r="B6" i="31" s="1"/>
  <c r="A5" i="31"/>
  <c r="A6" i="31" s="1"/>
  <c r="A7" i="31" s="1"/>
  <c r="A8" i="31" s="1"/>
  <c r="A9" i="31" s="1"/>
  <c r="A10" i="31" s="1"/>
  <c r="A11" i="31" s="1"/>
  <c r="A12" i="31" s="1"/>
  <c r="A13" i="31" s="1"/>
  <c r="A14" i="31" s="1"/>
  <c r="A15" i="31" s="1"/>
  <c r="A16" i="31" s="1"/>
  <c r="A17" i="31" s="1"/>
  <c r="A18" i="31" s="1"/>
  <c r="A19" i="31" s="1"/>
  <c r="A20" i="31" s="1"/>
  <c r="A21" i="31" s="1"/>
  <c r="A22" i="31" s="1"/>
  <c r="A23" i="31" s="1"/>
  <c r="A24" i="31" s="1"/>
  <c r="A25" i="31" s="1"/>
  <c r="A26" i="31" s="1"/>
  <c r="A27" i="31" s="1"/>
  <c r="A28" i="31" s="1"/>
  <c r="A29" i="31" s="1"/>
  <c r="A30" i="31" s="1"/>
  <c r="A31" i="31" s="1"/>
  <c r="A32" i="31" s="1"/>
  <c r="A33" i="31" s="1"/>
  <c r="A34" i="31" s="1"/>
  <c r="A35" i="31" s="1"/>
  <c r="A36" i="31" s="1"/>
  <c r="A37" i="31" s="1"/>
  <c r="A38" i="31" s="1"/>
  <c r="A39" i="31" s="1"/>
  <c r="A40" i="31" s="1"/>
  <c r="A41" i="31" s="1"/>
  <c r="A42" i="31" s="1"/>
  <c r="A43" i="31" s="1"/>
  <c r="A44" i="31" s="1"/>
  <c r="I4" i="31"/>
  <c r="H4" i="31"/>
  <c r="F4" i="31"/>
  <c r="E4" i="31"/>
  <c r="I1" i="30"/>
  <c r="H1" i="30"/>
  <c r="G1" i="30"/>
  <c r="F1" i="30"/>
  <c r="E1" i="30"/>
  <c r="H1" i="29"/>
  <c r="G1" i="29"/>
  <c r="F1" i="29"/>
  <c r="E1" i="29"/>
  <c r="D1" i="29"/>
  <c r="C1" i="29"/>
  <c r="I1" i="28"/>
  <c r="H1" i="28"/>
  <c r="G1" i="28"/>
  <c r="F1" i="28"/>
  <c r="E1" i="28"/>
  <c r="D1" i="28"/>
  <c r="C1" i="28"/>
  <c r="F1" i="27"/>
  <c r="P5" i="14"/>
  <c r="L5" i="14"/>
  <c r="P9" i="6"/>
  <c r="L9" i="6"/>
  <c r="P8" i="6"/>
  <c r="L8" i="6"/>
  <c r="P7" i="6"/>
  <c r="L7" i="6"/>
  <c r="I4" i="25"/>
  <c r="I5" i="25" s="1"/>
  <c r="J4" i="25"/>
  <c r="J5" i="25" s="1"/>
  <c r="K4" i="25"/>
  <c r="G4" i="25"/>
  <c r="E4" i="25"/>
  <c r="E5" i="25" s="1"/>
  <c r="B6" i="25"/>
  <c r="B5" i="25"/>
  <c r="A5" i="25"/>
  <c r="A6" i="25" s="1"/>
  <c r="A7" i="25" s="1"/>
  <c r="A8" i="25" s="1"/>
  <c r="A9" i="25" s="1"/>
  <c r="A10" i="25" s="1"/>
  <c r="A11" i="25" s="1"/>
  <c r="A12" i="25" s="1"/>
  <c r="A13" i="25" s="1"/>
  <c r="A14" i="25" s="1"/>
  <c r="A15" i="25" s="1"/>
  <c r="A16" i="25" s="1"/>
  <c r="A17" i="25" s="1"/>
  <c r="A18" i="25" s="1"/>
  <c r="A19" i="25" s="1"/>
  <c r="A20" i="25" s="1"/>
  <c r="A21" i="25" s="1"/>
  <c r="A22" i="25" s="1"/>
  <c r="A23" i="25" s="1"/>
  <c r="A24" i="25" s="1"/>
  <c r="A25" i="25" s="1"/>
  <c r="A26" i="25" s="1"/>
  <c r="A27" i="25" s="1"/>
  <c r="A28" i="25" s="1"/>
  <c r="A29" i="25" s="1"/>
  <c r="A30" i="25" s="1"/>
  <c r="A31" i="25" s="1"/>
  <c r="A32" i="25" s="1"/>
  <c r="A33" i="25" s="1"/>
  <c r="A34" i="25" s="1"/>
  <c r="A35" i="25" s="1"/>
  <c r="A36" i="25" s="1"/>
  <c r="A37" i="25" s="1"/>
  <c r="A38" i="25" s="1"/>
  <c r="A39" i="25" s="1"/>
  <c r="A40" i="25" s="1"/>
  <c r="A41" i="25" s="1"/>
  <c r="A42" i="25" s="1"/>
  <c r="A43" i="25" s="1"/>
  <c r="A44" i="25" s="1"/>
  <c r="C84" i="24"/>
  <c r="C54" i="24"/>
  <c r="C24" i="24"/>
  <c r="C316" i="24"/>
  <c r="C226" i="24"/>
  <c r="C196" i="24"/>
  <c r="C74" i="24"/>
  <c r="C276" i="24"/>
  <c r="C246" i="24"/>
  <c r="C304" i="24"/>
  <c r="C214" i="24"/>
  <c r="C184" i="24"/>
  <c r="C64" i="24"/>
  <c r="C34" i="24"/>
  <c r="C4" i="24"/>
  <c r="C303" i="24"/>
  <c r="C213" i="24"/>
  <c r="C183" i="24"/>
  <c r="C302" i="24"/>
  <c r="C212" i="24"/>
  <c r="C182" i="24"/>
  <c r="M1" i="24"/>
  <c r="L1" i="24"/>
  <c r="K1" i="24"/>
  <c r="J1" i="24"/>
  <c r="I1" i="24"/>
  <c r="H1" i="24"/>
  <c r="G1" i="24"/>
  <c r="F1" i="24"/>
  <c r="E1" i="24"/>
  <c r="D1" i="24"/>
  <c r="C1" i="24"/>
  <c r="C298" i="23"/>
  <c r="C232" i="23"/>
  <c r="C97" i="23"/>
  <c r="C31" i="23"/>
  <c r="C96" i="23"/>
  <c r="C30" i="23"/>
  <c r="C95" i="23"/>
  <c r="C29" i="23"/>
  <c r="C93" i="23"/>
  <c r="C27" i="23"/>
  <c r="C672" i="23"/>
  <c r="C474" i="23"/>
  <c r="C408" i="23"/>
  <c r="C342" i="23"/>
  <c r="C671" i="23"/>
  <c r="C473" i="23"/>
  <c r="C407" i="23"/>
  <c r="C670" i="23"/>
  <c r="C472" i="23"/>
  <c r="C406" i="23"/>
  <c r="C669" i="23"/>
  <c r="C471" i="23"/>
  <c r="C405" i="23"/>
  <c r="C668" i="23"/>
  <c r="C470" i="23"/>
  <c r="C404" i="23"/>
  <c r="C667" i="23"/>
  <c r="C469" i="23"/>
  <c r="C403" i="23"/>
  <c r="C666" i="23"/>
  <c r="C468" i="23"/>
  <c r="C402" i="23"/>
  <c r="C665" i="23"/>
  <c r="C467" i="23"/>
  <c r="C401" i="23"/>
  <c r="C664" i="23"/>
  <c r="C466" i="23"/>
  <c r="C400" i="23"/>
  <c r="C663" i="23"/>
  <c r="C465" i="23"/>
  <c r="C399" i="23"/>
  <c r="C662" i="23"/>
  <c r="C464" i="23"/>
  <c r="C398" i="23"/>
  <c r="M1" i="23"/>
  <c r="L1" i="23"/>
  <c r="K1" i="23"/>
  <c r="J1" i="23"/>
  <c r="I1" i="23"/>
  <c r="H1" i="23"/>
  <c r="G1" i="23"/>
  <c r="F1" i="23"/>
  <c r="E1" i="23"/>
  <c r="D1" i="23"/>
  <c r="C1" i="23"/>
  <c r="C123" i="22"/>
  <c r="C87" i="22"/>
  <c r="C75" i="22"/>
  <c r="C122" i="22"/>
  <c r="C86" i="22"/>
  <c r="C74" i="22"/>
  <c r="M1" i="22"/>
  <c r="L1" i="22"/>
  <c r="K1" i="22"/>
  <c r="J1" i="22"/>
  <c r="I1" i="22"/>
  <c r="H1" i="22"/>
  <c r="G1" i="22"/>
  <c r="F1" i="22"/>
  <c r="E1" i="22"/>
  <c r="D1" i="22"/>
  <c r="C1" i="22"/>
  <c r="C408" i="21"/>
  <c r="C342" i="21"/>
  <c r="C75" i="21"/>
  <c r="C9" i="21"/>
  <c r="C74" i="21"/>
  <c r="C8" i="21"/>
  <c r="C73" i="21"/>
  <c r="C7" i="21"/>
  <c r="C71" i="21"/>
  <c r="C5" i="21"/>
  <c r="L1" i="21"/>
  <c r="K1" i="21"/>
  <c r="J1" i="21"/>
  <c r="I1" i="21"/>
  <c r="H1" i="21"/>
  <c r="G1" i="21"/>
  <c r="F1" i="21"/>
  <c r="E1" i="21"/>
  <c r="D1" i="21"/>
  <c r="C1" i="21"/>
  <c r="C144" i="20"/>
  <c r="C114" i="20"/>
  <c r="C84" i="20"/>
  <c r="C54" i="20"/>
  <c r="C24" i="20"/>
  <c r="C83" i="20"/>
  <c r="C134" i="20"/>
  <c r="C104" i="20"/>
  <c r="C74" i="20"/>
  <c r="C44" i="20"/>
  <c r="C14" i="20"/>
  <c r="C124" i="20"/>
  <c r="C94" i="20"/>
  <c r="C64" i="20"/>
  <c r="L1" i="20"/>
  <c r="K1" i="20"/>
  <c r="J1" i="20"/>
  <c r="I1" i="20"/>
  <c r="H1" i="20"/>
  <c r="G1" i="20"/>
  <c r="F1" i="20"/>
  <c r="E1" i="20"/>
  <c r="D1" i="20"/>
  <c r="C1" i="20"/>
  <c r="L1" i="19"/>
  <c r="K1" i="19"/>
  <c r="J1" i="19"/>
  <c r="I1" i="19"/>
  <c r="H1" i="19"/>
  <c r="G1" i="19"/>
  <c r="F1" i="19"/>
  <c r="E1" i="19"/>
  <c r="D1" i="19"/>
  <c r="C1" i="19"/>
  <c r="Y100" i="1"/>
  <c r="Y101" i="1"/>
  <c r="AA15" i="2"/>
  <c r="Y8" i="2"/>
  <c r="B5" i="16"/>
  <c r="B6" i="16" s="1"/>
  <c r="A5" i="16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B5" i="15"/>
  <c r="A5" i="15"/>
  <c r="A6" i="15" s="1"/>
  <c r="A7" i="15" s="1"/>
  <c r="A8" i="15" s="1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B5" i="14"/>
  <c r="B6" i="14" s="1"/>
  <c r="A5" i="14"/>
  <c r="A6" i="14" s="1"/>
  <c r="A7" i="14" s="1"/>
  <c r="A8" i="14" s="1"/>
  <c r="A9" i="14" s="1"/>
  <c r="A10" i="14" s="1"/>
  <c r="A11" i="14" s="1"/>
  <c r="A12" i="14" s="1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Y102" i="1" l="1"/>
  <c r="B7" i="31"/>
  <c r="E6" i="31"/>
  <c r="E5" i="31"/>
  <c r="I5" i="31"/>
  <c r="F5" i="31"/>
  <c r="H5" i="31"/>
  <c r="K5" i="25"/>
  <c r="K6" i="25" s="1"/>
  <c r="K7" i="25" s="1"/>
  <c r="K8" i="25" s="1"/>
  <c r="E6" i="25"/>
  <c r="E7" i="25" s="1"/>
  <c r="J7" i="25"/>
  <c r="I6" i="25"/>
  <c r="I7" i="25" s="1"/>
  <c r="G5" i="25"/>
  <c r="J6" i="25"/>
  <c r="F6" i="25"/>
  <c r="F7" i="25" s="1"/>
  <c r="B7" i="25"/>
  <c r="B7" i="16"/>
  <c r="B6" i="15"/>
  <c r="B7" i="14"/>
  <c r="I6" i="31" l="1"/>
  <c r="I7" i="31" s="1"/>
  <c r="H6" i="31"/>
  <c r="H7" i="31" s="1"/>
  <c r="F6" i="31"/>
  <c r="F7" i="31" s="1"/>
  <c r="B8" i="31"/>
  <c r="E7" i="31"/>
  <c r="I8" i="25"/>
  <c r="I9" i="25" s="1"/>
  <c r="I10" i="25" s="1"/>
  <c r="K9" i="25"/>
  <c r="K10" i="25" s="1"/>
  <c r="K11" i="25" s="1"/>
  <c r="E9" i="25"/>
  <c r="E10" i="25" s="1"/>
  <c r="J8" i="25"/>
  <c r="E8" i="25"/>
  <c r="G6" i="25"/>
  <c r="F8" i="25"/>
  <c r="F9" i="25" s="1"/>
  <c r="B8" i="25"/>
  <c r="B8" i="16"/>
  <c r="B7" i="15"/>
  <c r="B8" i="14"/>
  <c r="B9" i="31" l="1"/>
  <c r="H8" i="31"/>
  <c r="F8" i="31"/>
  <c r="I8" i="31"/>
  <c r="E8" i="31"/>
  <c r="E11" i="25"/>
  <c r="G7" i="25"/>
  <c r="J9" i="25"/>
  <c r="F10" i="25"/>
  <c r="F11" i="25" s="1"/>
  <c r="F12" i="25" s="1"/>
  <c r="F13" i="25" s="1"/>
  <c r="K12" i="25"/>
  <c r="I11" i="25"/>
  <c r="B9" i="25"/>
  <c r="B9" i="16"/>
  <c r="B8" i="15"/>
  <c r="B9" i="14"/>
  <c r="B10" i="31" l="1"/>
  <c r="H9" i="31"/>
  <c r="F9" i="31"/>
  <c r="I9" i="31"/>
  <c r="E9" i="31"/>
  <c r="G8" i="25"/>
  <c r="E12" i="25"/>
  <c r="J10" i="25"/>
  <c r="I12" i="25"/>
  <c r="F14" i="25"/>
  <c r="F15" i="25" s="1"/>
  <c r="K13" i="25"/>
  <c r="B10" i="25"/>
  <c r="B10" i="16"/>
  <c r="B9" i="15"/>
  <c r="B10" i="14"/>
  <c r="B11" i="31" l="1"/>
  <c r="H10" i="31"/>
  <c r="F10" i="31"/>
  <c r="I10" i="31"/>
  <c r="E10" i="31"/>
  <c r="J11" i="25"/>
  <c r="E13" i="25"/>
  <c r="G9" i="25"/>
  <c r="F16" i="25"/>
  <c r="K14" i="25"/>
  <c r="I13" i="25"/>
  <c r="B11" i="25"/>
  <c r="B11" i="16"/>
  <c r="B10" i="15"/>
  <c r="B11" i="14"/>
  <c r="C3" i="12"/>
  <c r="D3" i="12"/>
  <c r="E3" i="12"/>
  <c r="F3" i="12"/>
  <c r="G3" i="12"/>
  <c r="H3" i="12"/>
  <c r="I3" i="12"/>
  <c r="J3" i="12"/>
  <c r="K3" i="12"/>
  <c r="L3" i="12"/>
  <c r="M3" i="12"/>
  <c r="C4" i="12"/>
  <c r="D4" i="12"/>
  <c r="E4" i="12"/>
  <c r="F4" i="12"/>
  <c r="G4" i="12"/>
  <c r="H4" i="12"/>
  <c r="I4" i="12"/>
  <c r="J4" i="12"/>
  <c r="K4" i="12"/>
  <c r="L4" i="12"/>
  <c r="M4" i="12"/>
  <c r="C5" i="12"/>
  <c r="D5" i="12"/>
  <c r="E5" i="12"/>
  <c r="F5" i="12"/>
  <c r="G5" i="12"/>
  <c r="H5" i="12"/>
  <c r="I5" i="12"/>
  <c r="J5" i="12"/>
  <c r="K5" i="12"/>
  <c r="L5" i="12"/>
  <c r="M5" i="12"/>
  <c r="C6" i="12"/>
  <c r="D6" i="12"/>
  <c r="E6" i="12"/>
  <c r="F6" i="12"/>
  <c r="G6" i="12"/>
  <c r="H6" i="12"/>
  <c r="I6" i="12"/>
  <c r="J6" i="12"/>
  <c r="M6" i="12"/>
  <c r="C7" i="12"/>
  <c r="D7" i="12"/>
  <c r="E7" i="12"/>
  <c r="F7" i="12"/>
  <c r="G7" i="12"/>
  <c r="H7" i="12"/>
  <c r="I7" i="12"/>
  <c r="J7" i="12"/>
  <c r="K7" i="12"/>
  <c r="L7" i="12"/>
  <c r="M7" i="12"/>
  <c r="C8" i="12"/>
  <c r="D8" i="12"/>
  <c r="E8" i="12"/>
  <c r="F8" i="12"/>
  <c r="G8" i="12"/>
  <c r="H8" i="12"/>
  <c r="I8" i="12"/>
  <c r="J8" i="12"/>
  <c r="K8" i="12"/>
  <c r="L8" i="12"/>
  <c r="M8" i="12"/>
  <c r="C9" i="12"/>
  <c r="D9" i="12"/>
  <c r="E9" i="12"/>
  <c r="F9" i="12"/>
  <c r="G9" i="12"/>
  <c r="H9" i="12"/>
  <c r="I9" i="12"/>
  <c r="J9" i="12"/>
  <c r="K9" i="12"/>
  <c r="L9" i="12"/>
  <c r="M9" i="12"/>
  <c r="C10" i="12"/>
  <c r="D10" i="12"/>
  <c r="E10" i="12"/>
  <c r="F10" i="12"/>
  <c r="G10" i="12"/>
  <c r="H10" i="12"/>
  <c r="I10" i="12"/>
  <c r="J10" i="12"/>
  <c r="K10" i="12"/>
  <c r="L10" i="12"/>
  <c r="M10" i="12"/>
  <c r="C11" i="12"/>
  <c r="D11" i="12"/>
  <c r="E11" i="12"/>
  <c r="F11" i="12"/>
  <c r="G11" i="12"/>
  <c r="H11" i="12"/>
  <c r="I11" i="12"/>
  <c r="J11" i="12"/>
  <c r="K11" i="12"/>
  <c r="L11" i="12"/>
  <c r="M11" i="12"/>
  <c r="C12" i="12"/>
  <c r="D12" i="12"/>
  <c r="E12" i="12"/>
  <c r="F12" i="12"/>
  <c r="G12" i="12"/>
  <c r="H12" i="12"/>
  <c r="I12" i="12"/>
  <c r="J12" i="12"/>
  <c r="K12" i="12"/>
  <c r="L12" i="12"/>
  <c r="M12" i="12"/>
  <c r="C13" i="12"/>
  <c r="D13" i="12"/>
  <c r="E13" i="12"/>
  <c r="F13" i="12"/>
  <c r="G13" i="12"/>
  <c r="H13" i="12"/>
  <c r="I13" i="12"/>
  <c r="J13" i="12"/>
  <c r="K13" i="12"/>
  <c r="L13" i="12"/>
  <c r="M13" i="12"/>
  <c r="C14" i="12"/>
  <c r="D14" i="12"/>
  <c r="E14" i="12"/>
  <c r="F14" i="12"/>
  <c r="G14" i="12"/>
  <c r="H14" i="12"/>
  <c r="I14" i="12"/>
  <c r="J14" i="12"/>
  <c r="K14" i="12"/>
  <c r="L14" i="12"/>
  <c r="M14" i="12"/>
  <c r="C15" i="12"/>
  <c r="D15" i="12"/>
  <c r="I15" i="12"/>
  <c r="J15" i="12"/>
  <c r="M15" i="12"/>
  <c r="I16" i="12"/>
  <c r="J16" i="12"/>
  <c r="M16" i="12"/>
  <c r="C17" i="12"/>
  <c r="D17" i="12"/>
  <c r="E17" i="12"/>
  <c r="I17" i="12"/>
  <c r="J17" i="12"/>
  <c r="M17" i="12"/>
  <c r="C18" i="12"/>
  <c r="D18" i="12"/>
  <c r="E18" i="12"/>
  <c r="H18" i="12"/>
  <c r="I18" i="12"/>
  <c r="J18" i="12"/>
  <c r="M18" i="12"/>
  <c r="C19" i="12"/>
  <c r="D19" i="12"/>
  <c r="E19" i="12"/>
  <c r="F19" i="12"/>
  <c r="G19" i="12"/>
  <c r="H19" i="12"/>
  <c r="I19" i="12"/>
  <c r="J19" i="12"/>
  <c r="K19" i="12"/>
  <c r="L19" i="12"/>
  <c r="M19" i="12"/>
  <c r="C20" i="12"/>
  <c r="D20" i="12"/>
  <c r="E20" i="12"/>
  <c r="F20" i="12"/>
  <c r="G20" i="12"/>
  <c r="H20" i="12"/>
  <c r="I20" i="12"/>
  <c r="J20" i="12"/>
  <c r="K20" i="12"/>
  <c r="L20" i="12"/>
  <c r="M20" i="12"/>
  <c r="C21" i="12"/>
  <c r="D21" i="12"/>
  <c r="E21" i="12"/>
  <c r="F21" i="12"/>
  <c r="G21" i="12"/>
  <c r="H21" i="12"/>
  <c r="I21" i="12"/>
  <c r="J21" i="12"/>
  <c r="K21" i="12"/>
  <c r="L21" i="12"/>
  <c r="M21" i="12"/>
  <c r="C22" i="12"/>
  <c r="D22" i="12"/>
  <c r="E22" i="12"/>
  <c r="F22" i="12"/>
  <c r="G22" i="12"/>
  <c r="H22" i="12"/>
  <c r="I22" i="12"/>
  <c r="J22" i="12"/>
  <c r="K22" i="12"/>
  <c r="L22" i="12"/>
  <c r="M22" i="12"/>
  <c r="C23" i="12"/>
  <c r="D23" i="12"/>
  <c r="E23" i="12"/>
  <c r="F23" i="12"/>
  <c r="G23" i="12"/>
  <c r="H23" i="12"/>
  <c r="I23" i="12"/>
  <c r="J23" i="12"/>
  <c r="K23" i="12"/>
  <c r="L23" i="12"/>
  <c r="M23" i="12"/>
  <c r="C24" i="12"/>
  <c r="D24" i="12"/>
  <c r="E24" i="12"/>
  <c r="F24" i="12"/>
  <c r="G24" i="12"/>
  <c r="H24" i="12"/>
  <c r="I24" i="12"/>
  <c r="J24" i="12"/>
  <c r="K24" i="12"/>
  <c r="L24" i="12"/>
  <c r="M24" i="12"/>
  <c r="C25" i="12"/>
  <c r="D25" i="12"/>
  <c r="E25" i="12"/>
  <c r="F25" i="12"/>
  <c r="G25" i="12"/>
  <c r="H25" i="12"/>
  <c r="I25" i="12"/>
  <c r="J25" i="12"/>
  <c r="K25" i="12"/>
  <c r="L25" i="12"/>
  <c r="M25" i="12"/>
  <c r="C26" i="12"/>
  <c r="D26" i="12"/>
  <c r="E26" i="12"/>
  <c r="F26" i="12"/>
  <c r="G26" i="12"/>
  <c r="H26" i="12"/>
  <c r="I26" i="12"/>
  <c r="J26" i="12"/>
  <c r="K26" i="12"/>
  <c r="L26" i="12"/>
  <c r="M26" i="12"/>
  <c r="C27" i="12"/>
  <c r="D27" i="12"/>
  <c r="E27" i="12"/>
  <c r="F27" i="12"/>
  <c r="G27" i="12"/>
  <c r="H27" i="12"/>
  <c r="I27" i="12"/>
  <c r="J27" i="12"/>
  <c r="K27" i="12"/>
  <c r="L27" i="12"/>
  <c r="M27" i="12"/>
  <c r="C28" i="12"/>
  <c r="D28" i="12"/>
  <c r="E28" i="12"/>
  <c r="F28" i="12"/>
  <c r="G28" i="12"/>
  <c r="H28" i="12"/>
  <c r="I28" i="12"/>
  <c r="J28" i="12"/>
  <c r="K28" i="12"/>
  <c r="L28" i="12"/>
  <c r="M28" i="12"/>
  <c r="C29" i="12"/>
  <c r="D29" i="12"/>
  <c r="E29" i="12"/>
  <c r="F29" i="12"/>
  <c r="G29" i="12"/>
  <c r="H29" i="12"/>
  <c r="I29" i="12"/>
  <c r="J29" i="12"/>
  <c r="K29" i="12"/>
  <c r="L29" i="12"/>
  <c r="M29" i="12"/>
  <c r="C30" i="12"/>
  <c r="D30" i="12"/>
  <c r="E30" i="12"/>
  <c r="F30" i="12"/>
  <c r="G30" i="12"/>
  <c r="H30" i="12"/>
  <c r="I30" i="12"/>
  <c r="J30" i="12"/>
  <c r="K30" i="12"/>
  <c r="L30" i="12"/>
  <c r="M30" i="12"/>
  <c r="C31" i="12"/>
  <c r="D31" i="12"/>
  <c r="E31" i="12"/>
  <c r="F31" i="12"/>
  <c r="G31" i="12"/>
  <c r="H31" i="12"/>
  <c r="I31" i="12"/>
  <c r="J31" i="12"/>
  <c r="K31" i="12"/>
  <c r="L31" i="12"/>
  <c r="M31" i="12"/>
  <c r="C32" i="12"/>
  <c r="D32" i="12"/>
  <c r="E32" i="12"/>
  <c r="F32" i="12"/>
  <c r="G32" i="12"/>
  <c r="H32" i="12"/>
  <c r="I32" i="12"/>
  <c r="J32" i="12"/>
  <c r="K32" i="12"/>
  <c r="L32" i="12"/>
  <c r="M32" i="12"/>
  <c r="C33" i="12"/>
  <c r="D33" i="12"/>
  <c r="E33" i="12"/>
  <c r="F33" i="12"/>
  <c r="G33" i="12"/>
  <c r="H33" i="12"/>
  <c r="I33" i="12"/>
  <c r="J33" i="12"/>
  <c r="K33" i="12"/>
  <c r="L33" i="12"/>
  <c r="M33" i="12"/>
  <c r="C37" i="12"/>
  <c r="D37" i="12"/>
  <c r="F37" i="12"/>
  <c r="G37" i="12"/>
  <c r="H37" i="12"/>
  <c r="C38" i="12"/>
  <c r="D38" i="12"/>
  <c r="E38" i="12"/>
  <c r="F38" i="12"/>
  <c r="G38" i="12"/>
  <c r="H38" i="12"/>
  <c r="I38" i="12"/>
  <c r="J38" i="12"/>
  <c r="K38" i="12"/>
  <c r="L38" i="12"/>
  <c r="M38" i="12"/>
  <c r="C39" i="12"/>
  <c r="D39" i="12"/>
  <c r="E39" i="12"/>
  <c r="F39" i="12"/>
  <c r="G39" i="12"/>
  <c r="H39" i="12"/>
  <c r="I39" i="12"/>
  <c r="J39" i="12"/>
  <c r="K39" i="12"/>
  <c r="L39" i="12"/>
  <c r="M39" i="12"/>
  <c r="C40" i="12"/>
  <c r="D40" i="12"/>
  <c r="E40" i="12"/>
  <c r="F40" i="12"/>
  <c r="G40" i="12"/>
  <c r="H40" i="12"/>
  <c r="I40" i="12"/>
  <c r="J40" i="12"/>
  <c r="K40" i="12"/>
  <c r="L40" i="12"/>
  <c r="M40" i="12"/>
  <c r="C41" i="12"/>
  <c r="D41" i="12"/>
  <c r="E41" i="12"/>
  <c r="F41" i="12"/>
  <c r="G41" i="12"/>
  <c r="H41" i="12"/>
  <c r="I41" i="12"/>
  <c r="J41" i="12"/>
  <c r="K41" i="12"/>
  <c r="L41" i="12"/>
  <c r="M41" i="12"/>
  <c r="C42" i="12"/>
  <c r="D42" i="12"/>
  <c r="E42" i="12"/>
  <c r="F42" i="12"/>
  <c r="G42" i="12"/>
  <c r="H42" i="12"/>
  <c r="I42" i="12"/>
  <c r="J42" i="12"/>
  <c r="K42" i="12"/>
  <c r="L42" i="12"/>
  <c r="M42" i="12"/>
  <c r="C43" i="12"/>
  <c r="D43" i="12"/>
  <c r="E43" i="12"/>
  <c r="F43" i="12"/>
  <c r="G43" i="12"/>
  <c r="H43" i="12"/>
  <c r="I43" i="12"/>
  <c r="J43" i="12"/>
  <c r="K43" i="12"/>
  <c r="L43" i="12"/>
  <c r="M43" i="12"/>
  <c r="C44" i="12"/>
  <c r="D44" i="12"/>
  <c r="E44" i="12"/>
  <c r="F44" i="12"/>
  <c r="G44" i="12"/>
  <c r="H44" i="12"/>
  <c r="K44" i="12"/>
  <c r="L44" i="12"/>
  <c r="C45" i="12"/>
  <c r="D45" i="12"/>
  <c r="E45" i="12"/>
  <c r="F45" i="12"/>
  <c r="G45" i="12"/>
  <c r="H45" i="12"/>
  <c r="I45" i="12"/>
  <c r="J45" i="12"/>
  <c r="K45" i="12"/>
  <c r="L45" i="12"/>
  <c r="M45" i="12"/>
  <c r="C46" i="12"/>
  <c r="D46" i="12"/>
  <c r="E46" i="12"/>
  <c r="F46" i="12"/>
  <c r="G46" i="12"/>
  <c r="H46" i="12"/>
  <c r="I46" i="12"/>
  <c r="J46" i="12"/>
  <c r="K46" i="12"/>
  <c r="L46" i="12"/>
  <c r="M46" i="12"/>
  <c r="C47" i="12"/>
  <c r="D47" i="12"/>
  <c r="E47" i="12"/>
  <c r="F47" i="12"/>
  <c r="G47" i="12"/>
  <c r="H47" i="12"/>
  <c r="I47" i="12"/>
  <c r="J47" i="12"/>
  <c r="K47" i="12"/>
  <c r="L47" i="12"/>
  <c r="M47" i="12"/>
  <c r="C48" i="12"/>
  <c r="D48" i="12"/>
  <c r="E48" i="12"/>
  <c r="F48" i="12"/>
  <c r="G48" i="12"/>
  <c r="H48" i="12"/>
  <c r="I48" i="12"/>
  <c r="J48" i="12"/>
  <c r="K48" i="12"/>
  <c r="L48" i="12"/>
  <c r="M48" i="12"/>
  <c r="C49" i="12"/>
  <c r="D49" i="12"/>
  <c r="E49" i="12"/>
  <c r="F49" i="12"/>
  <c r="G49" i="12"/>
  <c r="H49" i="12"/>
  <c r="I49" i="12"/>
  <c r="J49" i="12"/>
  <c r="K49" i="12"/>
  <c r="L49" i="12"/>
  <c r="M49" i="12"/>
  <c r="C50" i="12"/>
  <c r="D50" i="12"/>
  <c r="E50" i="12"/>
  <c r="F50" i="12"/>
  <c r="G50" i="12"/>
  <c r="H50" i="12"/>
  <c r="I50" i="12"/>
  <c r="J50" i="12"/>
  <c r="K50" i="12"/>
  <c r="L50" i="12"/>
  <c r="M50" i="12"/>
  <c r="C51" i="12"/>
  <c r="D51" i="12"/>
  <c r="E51" i="12"/>
  <c r="F51" i="12"/>
  <c r="G51" i="12"/>
  <c r="H51" i="12"/>
  <c r="I51" i="12"/>
  <c r="J51" i="12"/>
  <c r="K51" i="12"/>
  <c r="L51" i="12"/>
  <c r="M51" i="12"/>
  <c r="C52" i="12"/>
  <c r="D52" i="12"/>
  <c r="E52" i="12"/>
  <c r="F52" i="12"/>
  <c r="G52" i="12"/>
  <c r="H52" i="12"/>
  <c r="I52" i="12"/>
  <c r="J52" i="12"/>
  <c r="K52" i="12"/>
  <c r="L52" i="12"/>
  <c r="M52" i="12"/>
  <c r="E55" i="12"/>
  <c r="E56" i="12"/>
  <c r="F56" i="12"/>
  <c r="G56" i="12"/>
  <c r="K56" i="12"/>
  <c r="L56" i="12"/>
  <c r="C57" i="12"/>
  <c r="D57" i="12"/>
  <c r="E57" i="12"/>
  <c r="F57" i="12"/>
  <c r="G57" i="12"/>
  <c r="H57" i="12"/>
  <c r="I57" i="12"/>
  <c r="J57" i="12"/>
  <c r="K57" i="12"/>
  <c r="L57" i="12"/>
  <c r="M57" i="12"/>
  <c r="C58" i="12"/>
  <c r="D58" i="12"/>
  <c r="E58" i="12"/>
  <c r="F58" i="12"/>
  <c r="G58" i="12"/>
  <c r="H58" i="12"/>
  <c r="I58" i="12"/>
  <c r="J58" i="12"/>
  <c r="K58" i="12"/>
  <c r="L58" i="12"/>
  <c r="M58" i="12"/>
  <c r="C59" i="12"/>
  <c r="D59" i="12"/>
  <c r="E59" i="12"/>
  <c r="F59" i="12"/>
  <c r="G59" i="12"/>
  <c r="H59" i="12"/>
  <c r="I59" i="12"/>
  <c r="J59" i="12"/>
  <c r="K59" i="12"/>
  <c r="L59" i="12"/>
  <c r="M59" i="12"/>
  <c r="C60" i="12"/>
  <c r="D60" i="12"/>
  <c r="E60" i="12"/>
  <c r="F60" i="12"/>
  <c r="G60" i="12"/>
  <c r="H60" i="12"/>
  <c r="I60" i="12"/>
  <c r="J60" i="12"/>
  <c r="K60" i="12"/>
  <c r="L60" i="12"/>
  <c r="M60" i="12"/>
  <c r="C61" i="12"/>
  <c r="D61" i="12"/>
  <c r="E61" i="12"/>
  <c r="F61" i="12"/>
  <c r="G61" i="12"/>
  <c r="H61" i="12"/>
  <c r="I61" i="12"/>
  <c r="J61" i="12"/>
  <c r="K61" i="12"/>
  <c r="L61" i="12"/>
  <c r="M61" i="12"/>
  <c r="C62" i="12"/>
  <c r="D62" i="12"/>
  <c r="E62" i="12"/>
  <c r="F62" i="12"/>
  <c r="G62" i="12"/>
  <c r="H62" i="12"/>
  <c r="I62" i="12"/>
  <c r="J62" i="12"/>
  <c r="K62" i="12"/>
  <c r="L62" i="12"/>
  <c r="M62" i="12"/>
  <c r="C63" i="12"/>
  <c r="D63" i="12"/>
  <c r="E63" i="12"/>
  <c r="F63" i="12"/>
  <c r="G63" i="12"/>
  <c r="H63" i="12"/>
  <c r="I63" i="12"/>
  <c r="J63" i="12"/>
  <c r="K63" i="12"/>
  <c r="L63" i="12"/>
  <c r="M63" i="12"/>
  <c r="C64" i="12"/>
  <c r="D64" i="12"/>
  <c r="E64" i="12"/>
  <c r="F64" i="12"/>
  <c r="G64" i="12"/>
  <c r="H64" i="12"/>
  <c r="I64" i="12"/>
  <c r="J64" i="12"/>
  <c r="K64" i="12"/>
  <c r="L64" i="12"/>
  <c r="M64" i="12"/>
  <c r="C65" i="12"/>
  <c r="D65" i="12"/>
  <c r="E65" i="12"/>
  <c r="F65" i="12"/>
  <c r="G65" i="12"/>
  <c r="H65" i="12"/>
  <c r="I65" i="12"/>
  <c r="J65" i="12"/>
  <c r="K65" i="12"/>
  <c r="L65" i="12"/>
  <c r="M65" i="12"/>
  <c r="C66" i="12"/>
  <c r="D66" i="12"/>
  <c r="E66" i="12"/>
  <c r="F66" i="12"/>
  <c r="G66" i="12"/>
  <c r="H66" i="12"/>
  <c r="I66" i="12"/>
  <c r="J66" i="12"/>
  <c r="K66" i="12"/>
  <c r="L66" i="12"/>
  <c r="M66" i="12"/>
  <c r="C67" i="12"/>
  <c r="D67" i="12"/>
  <c r="E67" i="12"/>
  <c r="F67" i="12"/>
  <c r="G67" i="12"/>
  <c r="H67" i="12"/>
  <c r="I67" i="12"/>
  <c r="J67" i="12"/>
  <c r="K67" i="12"/>
  <c r="L67" i="12"/>
  <c r="M67" i="12"/>
  <c r="C68" i="12"/>
  <c r="D68" i="12"/>
  <c r="E68" i="12"/>
  <c r="F68" i="12"/>
  <c r="G68" i="12"/>
  <c r="H68" i="12"/>
  <c r="I68" i="12"/>
  <c r="J68" i="12"/>
  <c r="K68" i="12"/>
  <c r="L68" i="12"/>
  <c r="M68" i="12"/>
  <c r="C69" i="12"/>
  <c r="D69" i="12"/>
  <c r="E69" i="12"/>
  <c r="F69" i="12"/>
  <c r="G69" i="12"/>
  <c r="H69" i="12"/>
  <c r="I69" i="12"/>
  <c r="J69" i="12"/>
  <c r="K69" i="12"/>
  <c r="L69" i="12"/>
  <c r="M69" i="12"/>
  <c r="C70" i="12"/>
  <c r="D70" i="12"/>
  <c r="E70" i="12"/>
  <c r="F70" i="12"/>
  <c r="G70" i="12"/>
  <c r="H70" i="12"/>
  <c r="I70" i="12"/>
  <c r="J70" i="12"/>
  <c r="K70" i="12"/>
  <c r="L70" i="12"/>
  <c r="M70" i="12"/>
  <c r="C71" i="12"/>
  <c r="D71" i="12"/>
  <c r="E71" i="12"/>
  <c r="F71" i="12"/>
  <c r="G71" i="12"/>
  <c r="H71" i="12"/>
  <c r="I71" i="12"/>
  <c r="J71" i="12"/>
  <c r="K71" i="12"/>
  <c r="L71" i="12"/>
  <c r="M71" i="12"/>
  <c r="C75" i="12"/>
  <c r="D75" i="12"/>
  <c r="E75" i="12"/>
  <c r="H75" i="12"/>
  <c r="C76" i="12"/>
  <c r="D76" i="12"/>
  <c r="E76" i="12"/>
  <c r="F76" i="12"/>
  <c r="G76" i="12"/>
  <c r="H76" i="12"/>
  <c r="I76" i="12"/>
  <c r="J76" i="12"/>
  <c r="K76" i="12"/>
  <c r="L76" i="12"/>
  <c r="M76" i="12"/>
  <c r="C77" i="12"/>
  <c r="D77" i="12"/>
  <c r="E77" i="12"/>
  <c r="F77" i="12"/>
  <c r="G77" i="12"/>
  <c r="H77" i="12"/>
  <c r="I77" i="12"/>
  <c r="J77" i="12"/>
  <c r="K77" i="12"/>
  <c r="L77" i="12"/>
  <c r="M77" i="12"/>
  <c r="C78" i="12"/>
  <c r="D78" i="12"/>
  <c r="E78" i="12"/>
  <c r="F78" i="12"/>
  <c r="G78" i="12"/>
  <c r="H78" i="12"/>
  <c r="I78" i="12"/>
  <c r="J78" i="12"/>
  <c r="K78" i="12"/>
  <c r="L78" i="12"/>
  <c r="M78" i="12"/>
  <c r="C79" i="12"/>
  <c r="D79" i="12"/>
  <c r="E79" i="12"/>
  <c r="F79" i="12"/>
  <c r="G79" i="12"/>
  <c r="H79" i="12"/>
  <c r="I79" i="12"/>
  <c r="J79" i="12"/>
  <c r="K79" i="12"/>
  <c r="L79" i="12"/>
  <c r="M79" i="12"/>
  <c r="C80" i="12"/>
  <c r="D80" i="12"/>
  <c r="E80" i="12"/>
  <c r="F80" i="12"/>
  <c r="G80" i="12"/>
  <c r="H80" i="12"/>
  <c r="I80" i="12"/>
  <c r="J80" i="12"/>
  <c r="K80" i="12"/>
  <c r="L80" i="12"/>
  <c r="M80" i="12"/>
  <c r="C81" i="12"/>
  <c r="D81" i="12"/>
  <c r="E81" i="12"/>
  <c r="F81" i="12"/>
  <c r="G81" i="12"/>
  <c r="H81" i="12"/>
  <c r="I81" i="12"/>
  <c r="J81" i="12"/>
  <c r="K81" i="12"/>
  <c r="L81" i="12"/>
  <c r="M81" i="12"/>
  <c r="C82" i="12"/>
  <c r="D82" i="12"/>
  <c r="E82" i="12"/>
  <c r="I82" i="12"/>
  <c r="J82" i="12"/>
  <c r="K82" i="12"/>
  <c r="L82" i="12"/>
  <c r="M82" i="12"/>
  <c r="C83" i="12"/>
  <c r="D83" i="12"/>
  <c r="E83" i="12"/>
  <c r="F83" i="12"/>
  <c r="G83" i="12"/>
  <c r="H83" i="12"/>
  <c r="I83" i="12"/>
  <c r="J83" i="12"/>
  <c r="K83" i="12"/>
  <c r="L83" i="12"/>
  <c r="M83" i="12"/>
  <c r="C84" i="12"/>
  <c r="D84" i="12"/>
  <c r="E84" i="12"/>
  <c r="F84" i="12"/>
  <c r="G84" i="12"/>
  <c r="H84" i="12"/>
  <c r="I84" i="12"/>
  <c r="J84" i="12"/>
  <c r="K84" i="12"/>
  <c r="L84" i="12"/>
  <c r="M84" i="12"/>
  <c r="C85" i="12"/>
  <c r="D85" i="12"/>
  <c r="E85" i="12"/>
  <c r="F85" i="12"/>
  <c r="G85" i="12"/>
  <c r="H85" i="12"/>
  <c r="I85" i="12"/>
  <c r="J85" i="12"/>
  <c r="K85" i="12"/>
  <c r="L85" i="12"/>
  <c r="M85" i="12"/>
  <c r="C86" i="12"/>
  <c r="D86" i="12"/>
  <c r="F86" i="12"/>
  <c r="G86" i="12"/>
  <c r="H86" i="12"/>
  <c r="I86" i="12"/>
  <c r="J86" i="12"/>
  <c r="K86" i="12"/>
  <c r="L86" i="12"/>
  <c r="M86" i="12"/>
  <c r="C87" i="12"/>
  <c r="D87" i="12"/>
  <c r="E87" i="12"/>
  <c r="F87" i="12"/>
  <c r="G87" i="12"/>
  <c r="H87" i="12"/>
  <c r="I87" i="12"/>
  <c r="J87" i="12"/>
  <c r="K87" i="12"/>
  <c r="L87" i="12"/>
  <c r="M87" i="12"/>
  <c r="C88" i="12"/>
  <c r="D88" i="12"/>
  <c r="E88" i="12"/>
  <c r="F88" i="12"/>
  <c r="G88" i="12"/>
  <c r="H88" i="12"/>
  <c r="I88" i="12"/>
  <c r="J88" i="12"/>
  <c r="K88" i="12"/>
  <c r="L88" i="12"/>
  <c r="M88" i="12"/>
  <c r="C89" i="12"/>
  <c r="D89" i="12"/>
  <c r="E89" i="12"/>
  <c r="F89" i="12"/>
  <c r="G89" i="12"/>
  <c r="H89" i="12"/>
  <c r="I89" i="12"/>
  <c r="J89" i="12"/>
  <c r="K89" i="12"/>
  <c r="L89" i="12"/>
  <c r="M89" i="12"/>
  <c r="C90" i="12"/>
  <c r="D90" i="12"/>
  <c r="E90" i="12"/>
  <c r="F90" i="12"/>
  <c r="G90" i="12"/>
  <c r="H90" i="12"/>
  <c r="I90" i="12"/>
  <c r="J90" i="12"/>
  <c r="K90" i="12"/>
  <c r="L90" i="12"/>
  <c r="M90" i="12"/>
  <c r="C93" i="12"/>
  <c r="D93" i="12"/>
  <c r="E93" i="12"/>
  <c r="C94" i="12"/>
  <c r="D94" i="12"/>
  <c r="E94" i="12"/>
  <c r="C95" i="12"/>
  <c r="D95" i="12"/>
  <c r="E95" i="12"/>
  <c r="F95" i="12"/>
  <c r="G95" i="12"/>
  <c r="H95" i="12"/>
  <c r="I95" i="12"/>
  <c r="J95" i="12"/>
  <c r="K95" i="12"/>
  <c r="L95" i="12"/>
  <c r="M95" i="12"/>
  <c r="C96" i="12"/>
  <c r="D96" i="12"/>
  <c r="E96" i="12"/>
  <c r="F96" i="12"/>
  <c r="G96" i="12"/>
  <c r="H96" i="12"/>
  <c r="I96" i="12"/>
  <c r="J96" i="12"/>
  <c r="K96" i="12"/>
  <c r="L96" i="12"/>
  <c r="M96" i="12"/>
  <c r="C97" i="12"/>
  <c r="D97" i="12"/>
  <c r="E97" i="12"/>
  <c r="F97" i="12"/>
  <c r="G97" i="12"/>
  <c r="H97" i="12"/>
  <c r="I97" i="12"/>
  <c r="J97" i="12"/>
  <c r="K97" i="12"/>
  <c r="L97" i="12"/>
  <c r="M97" i="12"/>
  <c r="C98" i="12"/>
  <c r="D98" i="12"/>
  <c r="E98" i="12"/>
  <c r="F98" i="12"/>
  <c r="G98" i="12"/>
  <c r="H98" i="12"/>
  <c r="I98" i="12"/>
  <c r="J98" i="12"/>
  <c r="K98" i="12"/>
  <c r="L98" i="12"/>
  <c r="M98" i="12"/>
  <c r="C99" i="12"/>
  <c r="D99" i="12"/>
  <c r="E99" i="12"/>
  <c r="F99" i="12"/>
  <c r="G99" i="12"/>
  <c r="H99" i="12"/>
  <c r="I99" i="12"/>
  <c r="J99" i="12"/>
  <c r="K99" i="12"/>
  <c r="L99" i="12"/>
  <c r="M99" i="12"/>
  <c r="C100" i="12"/>
  <c r="D100" i="12"/>
  <c r="E100" i="12"/>
  <c r="F100" i="12"/>
  <c r="G100" i="12"/>
  <c r="H100" i="12"/>
  <c r="I100" i="12"/>
  <c r="J100" i="12"/>
  <c r="K100" i="12"/>
  <c r="L100" i="12"/>
  <c r="M100" i="12"/>
  <c r="C101" i="12"/>
  <c r="D101" i="12"/>
  <c r="E101" i="12"/>
  <c r="F101" i="12"/>
  <c r="G101" i="12"/>
  <c r="H101" i="12"/>
  <c r="I101" i="12"/>
  <c r="J101" i="12"/>
  <c r="K101" i="12"/>
  <c r="L101" i="12"/>
  <c r="M101" i="12"/>
  <c r="C102" i="12"/>
  <c r="D102" i="12"/>
  <c r="E102" i="12"/>
  <c r="F102" i="12"/>
  <c r="G102" i="12"/>
  <c r="H102" i="12"/>
  <c r="I102" i="12"/>
  <c r="J102" i="12"/>
  <c r="K102" i="12"/>
  <c r="L102" i="12"/>
  <c r="M102" i="12"/>
  <c r="C103" i="12"/>
  <c r="D103" i="12"/>
  <c r="E103" i="12"/>
  <c r="F103" i="12"/>
  <c r="G103" i="12"/>
  <c r="H103" i="12"/>
  <c r="I103" i="12"/>
  <c r="J103" i="12"/>
  <c r="K103" i="12"/>
  <c r="L103" i="12"/>
  <c r="M103" i="12"/>
  <c r="C104" i="12"/>
  <c r="D104" i="12"/>
  <c r="E104" i="12"/>
  <c r="F104" i="12"/>
  <c r="G104" i="12"/>
  <c r="H104" i="12"/>
  <c r="I104" i="12"/>
  <c r="J104" i="12"/>
  <c r="K104" i="12"/>
  <c r="L104" i="12"/>
  <c r="M104" i="12"/>
  <c r="C105" i="12"/>
  <c r="D105" i="12"/>
  <c r="E105" i="12"/>
  <c r="F105" i="12"/>
  <c r="G105" i="12"/>
  <c r="H105" i="12"/>
  <c r="I105" i="12"/>
  <c r="J105" i="12"/>
  <c r="K105" i="12"/>
  <c r="L105" i="12"/>
  <c r="M105" i="12"/>
  <c r="C106" i="12"/>
  <c r="D106" i="12"/>
  <c r="E106" i="12"/>
  <c r="F106" i="12"/>
  <c r="G106" i="12"/>
  <c r="H106" i="12"/>
  <c r="I106" i="12"/>
  <c r="J106" i="12"/>
  <c r="K106" i="12"/>
  <c r="L106" i="12"/>
  <c r="M106" i="12"/>
  <c r="C107" i="12"/>
  <c r="D107" i="12"/>
  <c r="E107" i="12"/>
  <c r="F107" i="12"/>
  <c r="G107" i="12"/>
  <c r="H107" i="12"/>
  <c r="I107" i="12"/>
  <c r="J107" i="12"/>
  <c r="K107" i="12"/>
  <c r="L107" i="12"/>
  <c r="M107" i="12"/>
  <c r="C108" i="12"/>
  <c r="D108" i="12"/>
  <c r="E108" i="12"/>
  <c r="F108" i="12"/>
  <c r="G108" i="12"/>
  <c r="H108" i="12"/>
  <c r="I108" i="12"/>
  <c r="J108" i="12"/>
  <c r="K108" i="12"/>
  <c r="L108" i="12"/>
  <c r="M108" i="12"/>
  <c r="C109" i="12"/>
  <c r="D109" i="12"/>
  <c r="E109" i="12"/>
  <c r="F109" i="12"/>
  <c r="G109" i="12"/>
  <c r="H109" i="12"/>
  <c r="I109" i="12"/>
  <c r="J109" i="12"/>
  <c r="K109" i="12"/>
  <c r="L109" i="12"/>
  <c r="M109" i="12"/>
  <c r="C113" i="12"/>
  <c r="D113" i="12"/>
  <c r="E113" i="12"/>
  <c r="I113" i="12"/>
  <c r="J113" i="12"/>
  <c r="K113" i="12"/>
  <c r="L113" i="12"/>
  <c r="M113" i="12"/>
  <c r="C114" i="12"/>
  <c r="D114" i="12"/>
  <c r="E114" i="12"/>
  <c r="F114" i="12"/>
  <c r="G114" i="12"/>
  <c r="H114" i="12"/>
  <c r="I114" i="12"/>
  <c r="J114" i="12"/>
  <c r="K114" i="12"/>
  <c r="L114" i="12"/>
  <c r="M114" i="12"/>
  <c r="I2" i="12"/>
  <c r="J2" i="12"/>
  <c r="K2" i="12"/>
  <c r="L2" i="12"/>
  <c r="M2" i="12"/>
  <c r="H2" i="12"/>
  <c r="F2" i="12"/>
  <c r="G2" i="12"/>
  <c r="E2" i="12"/>
  <c r="D2" i="12"/>
  <c r="C2" i="12"/>
  <c r="B12" i="31" l="1"/>
  <c r="H11" i="31"/>
  <c r="F11" i="31"/>
  <c r="I11" i="31"/>
  <c r="E11" i="31"/>
  <c r="J12" i="25"/>
  <c r="E14" i="25"/>
  <c r="G10" i="25"/>
  <c r="G11" i="25" s="1"/>
  <c r="K15" i="25"/>
  <c r="K16" i="25" s="1"/>
  <c r="K17" i="25" s="1"/>
  <c r="K18" i="25" s="1"/>
  <c r="K19" i="25" s="1"/>
  <c r="K20" i="25" s="1"/>
  <c r="K21" i="25" s="1"/>
  <c r="K22" i="25" s="1"/>
  <c r="K23" i="25" s="1"/>
  <c r="K24" i="25" s="1"/>
  <c r="F17" i="25"/>
  <c r="F18" i="25" s="1"/>
  <c r="F19" i="25" s="1"/>
  <c r="F20" i="25" s="1"/>
  <c r="F21" i="25" s="1"/>
  <c r="F22" i="25" s="1"/>
  <c r="F23" i="25" s="1"/>
  <c r="F24" i="25" s="1"/>
  <c r="I14" i="25"/>
  <c r="B12" i="25"/>
  <c r="B12" i="16"/>
  <c r="B11" i="15"/>
  <c r="B12" i="14"/>
  <c r="M1" i="12"/>
  <c r="L1" i="12"/>
  <c r="K1" i="12"/>
  <c r="J1" i="12"/>
  <c r="I1" i="12"/>
  <c r="H1" i="12"/>
  <c r="G1" i="12"/>
  <c r="F1" i="12"/>
  <c r="E1" i="12"/>
  <c r="D1" i="12"/>
  <c r="C1" i="12"/>
  <c r="C3" i="11"/>
  <c r="D3" i="11"/>
  <c r="E3" i="11"/>
  <c r="H3" i="11"/>
  <c r="I3" i="11"/>
  <c r="J3" i="11"/>
  <c r="M3" i="11"/>
  <c r="C4" i="11"/>
  <c r="D4" i="11"/>
  <c r="E4" i="11"/>
  <c r="F4" i="11"/>
  <c r="G4" i="11"/>
  <c r="H4" i="11"/>
  <c r="I4" i="11"/>
  <c r="J4" i="11"/>
  <c r="K4" i="11"/>
  <c r="L4" i="11"/>
  <c r="M4" i="11"/>
  <c r="I5" i="11"/>
  <c r="J5" i="11"/>
  <c r="M5" i="11"/>
  <c r="I6" i="11"/>
  <c r="J6" i="11"/>
  <c r="K6" i="11"/>
  <c r="L6" i="11"/>
  <c r="M6" i="11"/>
  <c r="C7" i="11"/>
  <c r="D7" i="11"/>
  <c r="E7" i="11"/>
  <c r="F7" i="11"/>
  <c r="G7" i="11"/>
  <c r="H7" i="11"/>
  <c r="I7" i="11"/>
  <c r="J7" i="11"/>
  <c r="K7" i="11"/>
  <c r="L7" i="11"/>
  <c r="M7" i="11"/>
  <c r="C8" i="11"/>
  <c r="D8" i="11"/>
  <c r="H8" i="11"/>
  <c r="I8" i="11"/>
  <c r="J8" i="11"/>
  <c r="M8" i="11"/>
  <c r="C9" i="11"/>
  <c r="D9" i="11"/>
  <c r="E9" i="11"/>
  <c r="H9" i="11"/>
  <c r="I9" i="11"/>
  <c r="J9" i="11"/>
  <c r="K9" i="11"/>
  <c r="L9" i="11"/>
  <c r="M9" i="11"/>
  <c r="I10" i="11"/>
  <c r="J10" i="11"/>
  <c r="M10" i="11"/>
  <c r="C11" i="11"/>
  <c r="D11" i="11"/>
  <c r="E11" i="11"/>
  <c r="F11" i="11"/>
  <c r="G11" i="11"/>
  <c r="H11" i="11"/>
  <c r="I11" i="11"/>
  <c r="J11" i="11"/>
  <c r="K11" i="11"/>
  <c r="L11" i="11"/>
  <c r="M11" i="11"/>
  <c r="I12" i="11"/>
  <c r="J12" i="11"/>
  <c r="M12" i="11"/>
  <c r="I13" i="11"/>
  <c r="J13" i="11"/>
  <c r="M13" i="11"/>
  <c r="F14" i="11"/>
  <c r="G14" i="11"/>
  <c r="H14" i="11"/>
  <c r="I14" i="11"/>
  <c r="J14" i="11"/>
  <c r="M14" i="11"/>
  <c r="E15" i="11"/>
  <c r="F15" i="11"/>
  <c r="G15" i="11"/>
  <c r="H15" i="11"/>
  <c r="I15" i="11"/>
  <c r="J15" i="11"/>
  <c r="K15" i="11"/>
  <c r="L15" i="11"/>
  <c r="M15" i="11"/>
  <c r="C16" i="11"/>
  <c r="D16" i="11"/>
  <c r="E16" i="11"/>
  <c r="F16" i="11"/>
  <c r="G16" i="11"/>
  <c r="H16" i="11"/>
  <c r="I16" i="11"/>
  <c r="J16" i="11"/>
  <c r="K16" i="11"/>
  <c r="L16" i="11"/>
  <c r="M16" i="11"/>
  <c r="C17" i="11"/>
  <c r="D17" i="11"/>
  <c r="E17" i="11"/>
  <c r="F17" i="11"/>
  <c r="G17" i="11"/>
  <c r="H17" i="11"/>
  <c r="I17" i="11"/>
  <c r="J17" i="11"/>
  <c r="K17" i="11"/>
  <c r="L17" i="11"/>
  <c r="M17" i="11"/>
  <c r="F18" i="11"/>
  <c r="G18" i="11"/>
  <c r="K18" i="11"/>
  <c r="L18" i="11"/>
  <c r="E19" i="11"/>
  <c r="F19" i="11"/>
  <c r="G19" i="11"/>
  <c r="H19" i="11"/>
  <c r="I19" i="11"/>
  <c r="J19" i="11"/>
  <c r="K19" i="11"/>
  <c r="L19" i="11"/>
  <c r="M19" i="11"/>
  <c r="C20" i="11"/>
  <c r="D20" i="11"/>
  <c r="E20" i="11"/>
  <c r="F20" i="11"/>
  <c r="G20" i="11"/>
  <c r="H20" i="11"/>
  <c r="I20" i="11"/>
  <c r="J20" i="11"/>
  <c r="K20" i="11"/>
  <c r="L20" i="11"/>
  <c r="M20" i="11"/>
  <c r="C21" i="11"/>
  <c r="D21" i="11"/>
  <c r="E21" i="11"/>
  <c r="F21" i="11"/>
  <c r="G21" i="11"/>
  <c r="H21" i="11"/>
  <c r="I21" i="11"/>
  <c r="J21" i="11"/>
  <c r="K21" i="11"/>
  <c r="L21" i="11"/>
  <c r="M21" i="11"/>
  <c r="E22" i="11"/>
  <c r="H22" i="11"/>
  <c r="K22" i="11"/>
  <c r="L22" i="11"/>
  <c r="C23" i="11"/>
  <c r="D23" i="11"/>
  <c r="E23" i="11"/>
  <c r="F23" i="11"/>
  <c r="G23" i="11"/>
  <c r="H23" i="11"/>
  <c r="I23" i="11"/>
  <c r="J23" i="11"/>
  <c r="K23" i="11"/>
  <c r="L23" i="11"/>
  <c r="M23" i="11"/>
  <c r="C26" i="11"/>
  <c r="D26" i="11"/>
  <c r="E26" i="11"/>
  <c r="F26" i="11"/>
  <c r="G26" i="11"/>
  <c r="H26" i="11"/>
  <c r="I26" i="11"/>
  <c r="J26" i="11"/>
  <c r="K26" i="11"/>
  <c r="L26" i="11"/>
  <c r="M26" i="11"/>
  <c r="E27" i="11"/>
  <c r="F27" i="11"/>
  <c r="G27" i="11"/>
  <c r="H27" i="11"/>
  <c r="I27" i="11"/>
  <c r="J27" i="11"/>
  <c r="K27" i="11"/>
  <c r="L27" i="11"/>
  <c r="M27" i="11"/>
  <c r="C28" i="11"/>
  <c r="D28" i="11"/>
  <c r="E28" i="11"/>
  <c r="F28" i="11"/>
  <c r="G28" i="11"/>
  <c r="H28" i="11"/>
  <c r="I28" i="11"/>
  <c r="J28" i="11"/>
  <c r="K28" i="11"/>
  <c r="L28" i="11"/>
  <c r="M28" i="11"/>
  <c r="C30" i="11"/>
  <c r="D30" i="11"/>
  <c r="E30" i="11"/>
  <c r="F30" i="11"/>
  <c r="G30" i="11"/>
  <c r="H30" i="11"/>
  <c r="I30" i="11"/>
  <c r="J30" i="11"/>
  <c r="K30" i="11"/>
  <c r="L30" i="11"/>
  <c r="M30" i="11"/>
  <c r="C34" i="11"/>
  <c r="D34" i="11"/>
  <c r="E34" i="11"/>
  <c r="F34" i="11"/>
  <c r="G34" i="11"/>
  <c r="H34" i="11"/>
  <c r="I34" i="11"/>
  <c r="J34" i="11"/>
  <c r="K34" i="11"/>
  <c r="L34" i="11"/>
  <c r="M34" i="11"/>
  <c r="C35" i="11"/>
  <c r="D35" i="11"/>
  <c r="E35" i="11"/>
  <c r="F35" i="11"/>
  <c r="G35" i="11"/>
  <c r="H35" i="11"/>
  <c r="I35" i="11"/>
  <c r="J35" i="11"/>
  <c r="K35" i="11"/>
  <c r="L35" i="11"/>
  <c r="M35" i="11"/>
  <c r="C36" i="11"/>
  <c r="D36" i="11"/>
  <c r="E36" i="11"/>
  <c r="F36" i="11"/>
  <c r="G36" i="11"/>
  <c r="H36" i="11"/>
  <c r="I36" i="11"/>
  <c r="J36" i="11"/>
  <c r="K36" i="11"/>
  <c r="L36" i="11"/>
  <c r="M36" i="11"/>
  <c r="E37" i="11"/>
  <c r="I37" i="11"/>
  <c r="J37" i="11"/>
  <c r="K37" i="11"/>
  <c r="L37" i="11"/>
  <c r="M37" i="11"/>
  <c r="C38" i="11"/>
  <c r="D38" i="11"/>
  <c r="E38" i="11"/>
  <c r="F38" i="11"/>
  <c r="G38" i="11"/>
  <c r="H38" i="11"/>
  <c r="I38" i="11"/>
  <c r="J38" i="11"/>
  <c r="K38" i="11"/>
  <c r="L38" i="11"/>
  <c r="M38" i="11"/>
  <c r="C39" i="11"/>
  <c r="D39" i="11"/>
  <c r="E39" i="11"/>
  <c r="F39" i="11"/>
  <c r="G39" i="11"/>
  <c r="H39" i="11"/>
  <c r="I39" i="11"/>
  <c r="J39" i="11"/>
  <c r="K39" i="11"/>
  <c r="L39" i="11"/>
  <c r="M39" i="11"/>
  <c r="C40" i="11"/>
  <c r="D40" i="11"/>
  <c r="E40" i="11"/>
  <c r="F40" i="11"/>
  <c r="G40" i="11"/>
  <c r="H40" i="11"/>
  <c r="I40" i="11"/>
  <c r="J40" i="11"/>
  <c r="K40" i="11"/>
  <c r="L40" i="11"/>
  <c r="M40" i="11"/>
  <c r="E41" i="11"/>
  <c r="F41" i="11"/>
  <c r="G41" i="11"/>
  <c r="C42" i="11"/>
  <c r="D42" i="11"/>
  <c r="E42" i="11"/>
  <c r="F42" i="11"/>
  <c r="G42" i="11"/>
  <c r="H42" i="11"/>
  <c r="I42" i="11"/>
  <c r="J42" i="11"/>
  <c r="K42" i="11"/>
  <c r="L42" i="11"/>
  <c r="M42" i="11"/>
  <c r="I44" i="11"/>
  <c r="J44" i="11"/>
  <c r="M44" i="11"/>
  <c r="C45" i="11"/>
  <c r="D45" i="11"/>
  <c r="E45" i="11"/>
  <c r="F45" i="11"/>
  <c r="G45" i="11"/>
  <c r="H45" i="11"/>
  <c r="I45" i="11"/>
  <c r="J45" i="11"/>
  <c r="K45" i="11"/>
  <c r="L45" i="11"/>
  <c r="M45" i="11"/>
  <c r="C46" i="11"/>
  <c r="D46" i="11"/>
  <c r="E46" i="11"/>
  <c r="F46" i="11"/>
  <c r="G46" i="11"/>
  <c r="C47" i="11"/>
  <c r="D47" i="11"/>
  <c r="E47" i="11"/>
  <c r="F47" i="11"/>
  <c r="G47" i="11"/>
  <c r="C48" i="11"/>
  <c r="D48" i="11"/>
  <c r="C49" i="11"/>
  <c r="D49" i="11"/>
  <c r="E49" i="11"/>
  <c r="F49" i="11"/>
  <c r="G49" i="11"/>
  <c r="H49" i="11"/>
  <c r="I49" i="11"/>
  <c r="J49" i="11"/>
  <c r="K49" i="11"/>
  <c r="L49" i="11"/>
  <c r="M49" i="11"/>
  <c r="F52" i="11"/>
  <c r="G52" i="11"/>
  <c r="C53" i="11"/>
  <c r="D53" i="11"/>
  <c r="E53" i="11"/>
  <c r="F53" i="11"/>
  <c r="G53" i="11"/>
  <c r="H53" i="11"/>
  <c r="I53" i="11"/>
  <c r="J53" i="11"/>
  <c r="K53" i="11"/>
  <c r="L53" i="11"/>
  <c r="M53" i="11"/>
  <c r="C54" i="11"/>
  <c r="D54" i="11"/>
  <c r="E54" i="11"/>
  <c r="F54" i="11"/>
  <c r="G54" i="11"/>
  <c r="H54" i="11"/>
  <c r="I54" i="11"/>
  <c r="J54" i="11"/>
  <c r="K54" i="11"/>
  <c r="L54" i="11"/>
  <c r="M54" i="11"/>
  <c r="C55" i="11"/>
  <c r="D55" i="11"/>
  <c r="E55" i="11"/>
  <c r="F55" i="11"/>
  <c r="G55" i="11"/>
  <c r="H55" i="11"/>
  <c r="I55" i="11"/>
  <c r="J55" i="11"/>
  <c r="K55" i="11"/>
  <c r="L55" i="11"/>
  <c r="M55" i="11"/>
  <c r="C56" i="11"/>
  <c r="D56" i="11"/>
  <c r="H56" i="11"/>
  <c r="I56" i="11"/>
  <c r="J56" i="11"/>
  <c r="M56" i="11"/>
  <c r="C57" i="11"/>
  <c r="D57" i="11"/>
  <c r="E57" i="11"/>
  <c r="F57" i="11"/>
  <c r="G57" i="11"/>
  <c r="H57" i="11"/>
  <c r="I57" i="11"/>
  <c r="J57" i="11"/>
  <c r="K57" i="11"/>
  <c r="L57" i="11"/>
  <c r="M57" i="11"/>
  <c r="C58" i="11"/>
  <c r="D58" i="11"/>
  <c r="E58" i="11"/>
  <c r="F58" i="11"/>
  <c r="G58" i="11"/>
  <c r="H58" i="11"/>
  <c r="I58" i="11"/>
  <c r="J58" i="11"/>
  <c r="K58" i="11"/>
  <c r="L58" i="11"/>
  <c r="M58" i="11"/>
  <c r="C59" i="11"/>
  <c r="D59" i="11"/>
  <c r="E59" i="11"/>
  <c r="F59" i="11"/>
  <c r="G59" i="11"/>
  <c r="H59" i="11"/>
  <c r="I59" i="11"/>
  <c r="J59" i="11"/>
  <c r="K59" i="11"/>
  <c r="L59" i="11"/>
  <c r="M59" i="11"/>
  <c r="F60" i="11"/>
  <c r="G60" i="11"/>
  <c r="I60" i="11"/>
  <c r="J60" i="11"/>
  <c r="M60" i="11"/>
  <c r="C61" i="11"/>
  <c r="D61" i="11"/>
  <c r="E61" i="11"/>
  <c r="F61" i="11"/>
  <c r="G61" i="11"/>
  <c r="H61" i="11"/>
  <c r="I61" i="11"/>
  <c r="J61" i="11"/>
  <c r="K61" i="11"/>
  <c r="L61" i="11"/>
  <c r="M61" i="11"/>
  <c r="E63" i="11"/>
  <c r="C64" i="11"/>
  <c r="D64" i="11"/>
  <c r="E64" i="11"/>
  <c r="F64" i="11"/>
  <c r="G64" i="11"/>
  <c r="H64" i="11"/>
  <c r="I64" i="11"/>
  <c r="J64" i="11"/>
  <c r="K64" i="11"/>
  <c r="L64" i="11"/>
  <c r="M64" i="11"/>
  <c r="E65" i="11"/>
  <c r="G65" i="11"/>
  <c r="H65" i="11"/>
  <c r="I65" i="11"/>
  <c r="J65" i="11"/>
  <c r="M65" i="11"/>
  <c r="C66" i="11"/>
  <c r="D66" i="11"/>
  <c r="E66" i="11"/>
  <c r="H66" i="11"/>
  <c r="I66" i="11"/>
  <c r="J66" i="11"/>
  <c r="L66" i="11"/>
  <c r="M66" i="11"/>
  <c r="C68" i="11"/>
  <c r="D68" i="11"/>
  <c r="E68" i="11"/>
  <c r="F68" i="11"/>
  <c r="G68" i="11"/>
  <c r="H68" i="11"/>
  <c r="I68" i="11"/>
  <c r="J68" i="11"/>
  <c r="K68" i="11"/>
  <c r="L68" i="11"/>
  <c r="M68" i="11"/>
  <c r="C69" i="11"/>
  <c r="H70" i="11"/>
  <c r="C72" i="11"/>
  <c r="D72" i="11"/>
  <c r="E72" i="11"/>
  <c r="F72" i="11"/>
  <c r="G72" i="11"/>
  <c r="H72" i="11"/>
  <c r="I72" i="11"/>
  <c r="J72" i="11"/>
  <c r="K72" i="11"/>
  <c r="L72" i="11"/>
  <c r="M72" i="11"/>
  <c r="C73" i="11"/>
  <c r="D73" i="11"/>
  <c r="E73" i="11"/>
  <c r="F73" i="11"/>
  <c r="G73" i="11"/>
  <c r="H73" i="11"/>
  <c r="I73" i="11"/>
  <c r="J73" i="11"/>
  <c r="K73" i="11"/>
  <c r="L73" i="11"/>
  <c r="M73" i="11"/>
  <c r="C74" i="11"/>
  <c r="D74" i="11"/>
  <c r="E74" i="11"/>
  <c r="F74" i="11"/>
  <c r="G74" i="11"/>
  <c r="H74" i="11"/>
  <c r="I74" i="11"/>
  <c r="J74" i="11"/>
  <c r="K74" i="11"/>
  <c r="L74" i="11"/>
  <c r="M74" i="11"/>
  <c r="F75" i="11"/>
  <c r="G75" i="11"/>
  <c r="I75" i="11"/>
  <c r="J75" i="11"/>
  <c r="K75" i="11"/>
  <c r="L75" i="11"/>
  <c r="M75" i="11"/>
  <c r="C76" i="11"/>
  <c r="D76" i="11"/>
  <c r="E76" i="11"/>
  <c r="F76" i="11"/>
  <c r="G76" i="11"/>
  <c r="H76" i="11"/>
  <c r="I76" i="11"/>
  <c r="J76" i="11"/>
  <c r="K76" i="11"/>
  <c r="L76" i="11"/>
  <c r="M76" i="11"/>
  <c r="C77" i="11"/>
  <c r="D77" i="11"/>
  <c r="E77" i="11"/>
  <c r="F77" i="11"/>
  <c r="G77" i="11"/>
  <c r="H77" i="11"/>
  <c r="I77" i="11"/>
  <c r="J77" i="11"/>
  <c r="K77" i="11"/>
  <c r="L77" i="11"/>
  <c r="M77" i="11"/>
  <c r="C78" i="11"/>
  <c r="D78" i="11"/>
  <c r="E78" i="11"/>
  <c r="F78" i="11"/>
  <c r="G78" i="11"/>
  <c r="H78" i="11"/>
  <c r="I78" i="11"/>
  <c r="J78" i="11"/>
  <c r="K78" i="11"/>
  <c r="L78" i="11"/>
  <c r="M78" i="11"/>
  <c r="C79" i="11"/>
  <c r="D79" i="11"/>
  <c r="E79" i="11"/>
  <c r="C80" i="11"/>
  <c r="D80" i="11"/>
  <c r="E80" i="11"/>
  <c r="F80" i="11"/>
  <c r="G80" i="11"/>
  <c r="H80" i="11"/>
  <c r="I80" i="11"/>
  <c r="J80" i="11"/>
  <c r="K80" i="11"/>
  <c r="L80" i="11"/>
  <c r="M80" i="11"/>
  <c r="G81" i="11"/>
  <c r="F82" i="11"/>
  <c r="G82" i="11"/>
  <c r="H82" i="11"/>
  <c r="C83" i="11"/>
  <c r="D83" i="11"/>
  <c r="E83" i="11"/>
  <c r="F83" i="11"/>
  <c r="G83" i="11"/>
  <c r="H83" i="11"/>
  <c r="I83" i="11"/>
  <c r="J83" i="11"/>
  <c r="K83" i="11"/>
  <c r="L83" i="11"/>
  <c r="M83" i="11"/>
  <c r="C84" i="11"/>
  <c r="D84" i="11"/>
  <c r="E84" i="11"/>
  <c r="C85" i="11"/>
  <c r="D85" i="11"/>
  <c r="E85" i="11"/>
  <c r="D86" i="11"/>
  <c r="E86" i="11"/>
  <c r="C87" i="11"/>
  <c r="D87" i="11"/>
  <c r="E87" i="11"/>
  <c r="F87" i="11"/>
  <c r="G87" i="11"/>
  <c r="H87" i="11"/>
  <c r="I87" i="11"/>
  <c r="J87" i="11"/>
  <c r="K87" i="11"/>
  <c r="L87" i="11"/>
  <c r="M87" i="11"/>
  <c r="J88" i="11"/>
  <c r="D90" i="11"/>
  <c r="C91" i="11"/>
  <c r="D91" i="11"/>
  <c r="E91" i="11"/>
  <c r="F91" i="11"/>
  <c r="G91" i="11"/>
  <c r="H91" i="11"/>
  <c r="I91" i="11"/>
  <c r="J91" i="11"/>
  <c r="K91" i="11"/>
  <c r="L91" i="11"/>
  <c r="M91" i="11"/>
  <c r="C92" i="11"/>
  <c r="D92" i="11"/>
  <c r="E92" i="11"/>
  <c r="F92" i="11"/>
  <c r="G92" i="11"/>
  <c r="H92" i="11"/>
  <c r="I92" i="11"/>
  <c r="J92" i="11"/>
  <c r="K92" i="11"/>
  <c r="L92" i="11"/>
  <c r="M92" i="11"/>
  <c r="C93" i="11"/>
  <c r="D93" i="11"/>
  <c r="E93" i="11"/>
  <c r="F93" i="11"/>
  <c r="G93" i="11"/>
  <c r="H93" i="11"/>
  <c r="I93" i="11"/>
  <c r="J93" i="11"/>
  <c r="K93" i="11"/>
  <c r="L93" i="11"/>
  <c r="M93" i="11"/>
  <c r="D94" i="11"/>
  <c r="F94" i="11"/>
  <c r="G94" i="11"/>
  <c r="H94" i="11"/>
  <c r="I94" i="11"/>
  <c r="J94" i="11"/>
  <c r="K94" i="11"/>
  <c r="L94" i="11"/>
  <c r="M94" i="11"/>
  <c r="C95" i="11"/>
  <c r="D95" i="11"/>
  <c r="I95" i="11"/>
  <c r="J95" i="11"/>
  <c r="K95" i="11"/>
  <c r="L95" i="11"/>
  <c r="M95" i="11"/>
  <c r="C96" i="11"/>
  <c r="D96" i="11"/>
  <c r="E96" i="11"/>
  <c r="F96" i="11"/>
  <c r="G96" i="11"/>
  <c r="H96" i="11"/>
  <c r="I96" i="11"/>
  <c r="J96" i="11"/>
  <c r="K96" i="11"/>
  <c r="L96" i="11"/>
  <c r="M96" i="11"/>
  <c r="C97" i="11"/>
  <c r="D97" i="11"/>
  <c r="E97" i="11"/>
  <c r="F97" i="11"/>
  <c r="G97" i="11"/>
  <c r="H97" i="11"/>
  <c r="I97" i="11"/>
  <c r="J97" i="11"/>
  <c r="K97" i="11"/>
  <c r="L97" i="11"/>
  <c r="M97" i="11"/>
  <c r="E98" i="11"/>
  <c r="C99" i="11"/>
  <c r="D99" i="11"/>
  <c r="E99" i="11"/>
  <c r="F99" i="11"/>
  <c r="G99" i="11"/>
  <c r="H99" i="11"/>
  <c r="I99" i="11"/>
  <c r="J99" i="11"/>
  <c r="K99" i="11"/>
  <c r="L99" i="11"/>
  <c r="M99" i="11"/>
  <c r="C101" i="11"/>
  <c r="C102" i="11"/>
  <c r="D102" i="11"/>
  <c r="E102" i="11"/>
  <c r="F102" i="11"/>
  <c r="G102" i="11"/>
  <c r="H102" i="11"/>
  <c r="I102" i="11"/>
  <c r="J102" i="11"/>
  <c r="K102" i="11"/>
  <c r="L102" i="11"/>
  <c r="M102" i="11"/>
  <c r="C103" i="11"/>
  <c r="D103" i="11"/>
  <c r="I103" i="11"/>
  <c r="J103" i="11"/>
  <c r="K103" i="11"/>
  <c r="L103" i="11"/>
  <c r="M103" i="11"/>
  <c r="E104" i="11"/>
  <c r="I104" i="11"/>
  <c r="J104" i="11"/>
  <c r="K104" i="11"/>
  <c r="L104" i="11"/>
  <c r="M104" i="11"/>
  <c r="C106" i="11"/>
  <c r="D106" i="11"/>
  <c r="E106" i="11"/>
  <c r="F106" i="11"/>
  <c r="G106" i="11"/>
  <c r="H106" i="11"/>
  <c r="I106" i="11"/>
  <c r="J106" i="11"/>
  <c r="K106" i="11"/>
  <c r="L106" i="11"/>
  <c r="M106" i="11"/>
  <c r="I107" i="11"/>
  <c r="C109" i="11"/>
  <c r="C110" i="11"/>
  <c r="D110" i="11"/>
  <c r="E110" i="11"/>
  <c r="F110" i="11"/>
  <c r="G110" i="11"/>
  <c r="H110" i="11"/>
  <c r="I110" i="11"/>
  <c r="J110" i="11"/>
  <c r="K110" i="11"/>
  <c r="L110" i="11"/>
  <c r="M110" i="11"/>
  <c r="C111" i="11"/>
  <c r="D111" i="11"/>
  <c r="E111" i="11"/>
  <c r="F111" i="11"/>
  <c r="G111" i="11"/>
  <c r="H111" i="11"/>
  <c r="I111" i="11"/>
  <c r="J111" i="11"/>
  <c r="K111" i="11"/>
  <c r="L111" i="11"/>
  <c r="M111" i="11"/>
  <c r="C112" i="11"/>
  <c r="D112" i="11"/>
  <c r="E112" i="11"/>
  <c r="F112" i="11"/>
  <c r="G112" i="11"/>
  <c r="H112" i="11"/>
  <c r="I112" i="11"/>
  <c r="J112" i="11"/>
  <c r="K112" i="11"/>
  <c r="L112" i="11"/>
  <c r="M112" i="11"/>
  <c r="C113" i="11"/>
  <c r="F113" i="11"/>
  <c r="G113" i="11"/>
  <c r="H113" i="11"/>
  <c r="K113" i="11"/>
  <c r="C114" i="11"/>
  <c r="D114" i="11"/>
  <c r="E114" i="11"/>
  <c r="F114" i="11"/>
  <c r="G114" i="11"/>
  <c r="H114" i="11"/>
  <c r="I2" i="11"/>
  <c r="J2" i="11"/>
  <c r="K2" i="11"/>
  <c r="L2" i="11"/>
  <c r="M2" i="11"/>
  <c r="H2" i="11"/>
  <c r="F2" i="11"/>
  <c r="G2" i="11"/>
  <c r="E2" i="11"/>
  <c r="D2" i="11"/>
  <c r="C2" i="11"/>
  <c r="M1" i="11"/>
  <c r="L1" i="11"/>
  <c r="K1" i="11"/>
  <c r="J1" i="11"/>
  <c r="I1" i="11"/>
  <c r="H1" i="11"/>
  <c r="G1" i="11"/>
  <c r="F1" i="11"/>
  <c r="E1" i="11"/>
  <c r="D1" i="11"/>
  <c r="C1" i="11"/>
  <c r="F3" i="10"/>
  <c r="G3" i="10"/>
  <c r="I3" i="10"/>
  <c r="J3" i="10"/>
  <c r="K3" i="10"/>
  <c r="L3" i="10"/>
  <c r="M3" i="10"/>
  <c r="I4" i="10"/>
  <c r="J4" i="10"/>
  <c r="M4" i="10"/>
  <c r="C5" i="10"/>
  <c r="D5" i="10"/>
  <c r="E5" i="10"/>
  <c r="F5" i="10"/>
  <c r="G5" i="10"/>
  <c r="H5" i="10"/>
  <c r="I5" i="10"/>
  <c r="J5" i="10"/>
  <c r="K5" i="10"/>
  <c r="L5" i="10"/>
  <c r="M5" i="10"/>
  <c r="C6" i="10"/>
  <c r="D6" i="10"/>
  <c r="E6" i="10"/>
  <c r="F6" i="10"/>
  <c r="G6" i="10"/>
  <c r="H6" i="10"/>
  <c r="I6" i="10"/>
  <c r="J6" i="10"/>
  <c r="K6" i="10"/>
  <c r="L6" i="10"/>
  <c r="M6" i="10"/>
  <c r="I7" i="10"/>
  <c r="J7" i="10"/>
  <c r="M7" i="10"/>
  <c r="D8" i="10"/>
  <c r="E8" i="10"/>
  <c r="F8" i="10"/>
  <c r="G8" i="10"/>
  <c r="H8" i="10"/>
  <c r="I8" i="10"/>
  <c r="J8" i="10"/>
  <c r="K8" i="10"/>
  <c r="L8" i="10"/>
  <c r="M8" i="10"/>
  <c r="F9" i="10"/>
  <c r="G9" i="10"/>
  <c r="I9" i="10"/>
  <c r="J9" i="10"/>
  <c r="M9" i="10"/>
  <c r="C10" i="10"/>
  <c r="D10" i="10"/>
  <c r="E10" i="10"/>
  <c r="F10" i="10"/>
  <c r="G10" i="10"/>
  <c r="H10" i="10"/>
  <c r="I10" i="10"/>
  <c r="J10" i="10"/>
  <c r="K10" i="10"/>
  <c r="L10" i="10"/>
  <c r="M10" i="10"/>
  <c r="G11" i="10"/>
  <c r="I11" i="10"/>
  <c r="J11" i="10"/>
  <c r="M11" i="10"/>
  <c r="C12" i="10"/>
  <c r="D12" i="10"/>
  <c r="E12" i="10"/>
  <c r="F12" i="10"/>
  <c r="G12" i="10"/>
  <c r="H12" i="10"/>
  <c r="I12" i="10"/>
  <c r="J12" i="10"/>
  <c r="K12" i="10"/>
  <c r="L12" i="10"/>
  <c r="M12" i="10"/>
  <c r="C13" i="10"/>
  <c r="D13" i="10"/>
  <c r="E13" i="10"/>
  <c r="F13" i="10"/>
  <c r="G13" i="10"/>
  <c r="H13" i="10"/>
  <c r="I13" i="10"/>
  <c r="J13" i="10"/>
  <c r="K13" i="10"/>
  <c r="L13" i="10"/>
  <c r="M13" i="10"/>
  <c r="C14" i="10"/>
  <c r="D14" i="10"/>
  <c r="E14" i="10"/>
  <c r="H14" i="10"/>
  <c r="I14" i="10"/>
  <c r="J14" i="10"/>
  <c r="K14" i="10"/>
  <c r="L14" i="10"/>
  <c r="M14" i="10"/>
  <c r="C15" i="10"/>
  <c r="D15" i="10"/>
  <c r="E15" i="10"/>
  <c r="F15" i="10"/>
  <c r="G15" i="10"/>
  <c r="H15" i="10"/>
  <c r="I15" i="10"/>
  <c r="J15" i="10"/>
  <c r="K15" i="10"/>
  <c r="L15" i="10"/>
  <c r="M15" i="10"/>
  <c r="C16" i="10"/>
  <c r="D16" i="10"/>
  <c r="E16" i="10"/>
  <c r="F16" i="10"/>
  <c r="G16" i="10"/>
  <c r="H16" i="10"/>
  <c r="I16" i="10"/>
  <c r="J16" i="10"/>
  <c r="K16" i="10"/>
  <c r="L16" i="10"/>
  <c r="M16" i="10"/>
  <c r="C17" i="10"/>
  <c r="D17" i="10"/>
  <c r="E17" i="10"/>
  <c r="F17" i="10"/>
  <c r="G17" i="10"/>
  <c r="H17" i="10"/>
  <c r="I17" i="10"/>
  <c r="J17" i="10"/>
  <c r="K17" i="10"/>
  <c r="L17" i="10"/>
  <c r="M17" i="10"/>
  <c r="C18" i="10"/>
  <c r="D18" i="10"/>
  <c r="E18" i="10"/>
  <c r="F18" i="10"/>
  <c r="G18" i="10"/>
  <c r="H18" i="10"/>
  <c r="I18" i="10"/>
  <c r="J18" i="10"/>
  <c r="K18" i="10"/>
  <c r="L18" i="10"/>
  <c r="M18" i="10"/>
  <c r="C19" i="10"/>
  <c r="D19" i="10"/>
  <c r="K19" i="10"/>
  <c r="L19" i="10"/>
  <c r="C20" i="10"/>
  <c r="D20" i="10"/>
  <c r="E20" i="10"/>
  <c r="F20" i="10"/>
  <c r="G20" i="10"/>
  <c r="H20" i="10"/>
  <c r="I20" i="10"/>
  <c r="J20" i="10"/>
  <c r="K20" i="10"/>
  <c r="L20" i="10"/>
  <c r="M20" i="10"/>
  <c r="C22" i="10"/>
  <c r="D22" i="10"/>
  <c r="F22" i="10"/>
  <c r="G22" i="10"/>
  <c r="I22" i="10"/>
  <c r="J22" i="10"/>
  <c r="M22" i="10"/>
  <c r="G23" i="10"/>
  <c r="C24" i="10"/>
  <c r="D24" i="10"/>
  <c r="E24" i="10"/>
  <c r="F24" i="10"/>
  <c r="G24" i="10"/>
  <c r="H24" i="10"/>
  <c r="I24" i="10"/>
  <c r="J24" i="10"/>
  <c r="K24" i="10"/>
  <c r="L24" i="10"/>
  <c r="M24" i="10"/>
  <c r="C25" i="10"/>
  <c r="D25" i="10"/>
  <c r="E25" i="10"/>
  <c r="F25" i="10"/>
  <c r="G25" i="10"/>
  <c r="H25" i="10"/>
  <c r="I25" i="10"/>
  <c r="J25" i="10"/>
  <c r="K25" i="10"/>
  <c r="L25" i="10"/>
  <c r="M25" i="10"/>
  <c r="C27" i="10"/>
  <c r="D27" i="10"/>
  <c r="G27" i="10"/>
  <c r="L28" i="10"/>
  <c r="C29" i="10"/>
  <c r="D29" i="10"/>
  <c r="E29" i="10"/>
  <c r="F29" i="10"/>
  <c r="G29" i="10"/>
  <c r="H29" i="10"/>
  <c r="I29" i="10"/>
  <c r="J29" i="10"/>
  <c r="K29" i="10"/>
  <c r="L29" i="10"/>
  <c r="M29" i="10"/>
  <c r="J30" i="10"/>
  <c r="C31" i="10"/>
  <c r="D31" i="10"/>
  <c r="E31" i="10"/>
  <c r="F31" i="10"/>
  <c r="G31" i="10"/>
  <c r="H31" i="10"/>
  <c r="I31" i="10"/>
  <c r="J31" i="10"/>
  <c r="K31" i="10"/>
  <c r="L31" i="10"/>
  <c r="M31" i="10"/>
  <c r="C32" i="10"/>
  <c r="D32" i="10"/>
  <c r="E32" i="10"/>
  <c r="F32" i="10"/>
  <c r="G32" i="10"/>
  <c r="H32" i="10"/>
  <c r="I32" i="10"/>
  <c r="J32" i="10"/>
  <c r="K32" i="10"/>
  <c r="L32" i="10"/>
  <c r="M32" i="10"/>
  <c r="C33" i="10"/>
  <c r="D33" i="10"/>
  <c r="E33" i="10"/>
  <c r="F33" i="10"/>
  <c r="G33" i="10"/>
  <c r="H33" i="10"/>
  <c r="I33" i="10"/>
  <c r="J33" i="10"/>
  <c r="K33" i="10"/>
  <c r="L33" i="10"/>
  <c r="M33" i="10"/>
  <c r="C34" i="10"/>
  <c r="D34" i="10"/>
  <c r="E34" i="10"/>
  <c r="F34" i="10"/>
  <c r="G34" i="10"/>
  <c r="H34" i="10"/>
  <c r="I34" i="10"/>
  <c r="J34" i="10"/>
  <c r="K34" i="10"/>
  <c r="L34" i="10"/>
  <c r="M34" i="10"/>
  <c r="C35" i="10"/>
  <c r="D35" i="10"/>
  <c r="E35" i="10"/>
  <c r="F35" i="10"/>
  <c r="G35" i="10"/>
  <c r="H35" i="10"/>
  <c r="I35" i="10"/>
  <c r="J35" i="10"/>
  <c r="K35" i="10"/>
  <c r="L35" i="10"/>
  <c r="M35" i="10"/>
  <c r="C36" i="10"/>
  <c r="D36" i="10"/>
  <c r="E36" i="10"/>
  <c r="F36" i="10"/>
  <c r="G36" i="10"/>
  <c r="H36" i="10"/>
  <c r="I36" i="10"/>
  <c r="J36" i="10"/>
  <c r="K36" i="10"/>
  <c r="L36" i="10"/>
  <c r="M36" i="10"/>
  <c r="C37" i="10"/>
  <c r="D37" i="10"/>
  <c r="E37" i="10"/>
  <c r="F37" i="10"/>
  <c r="G37" i="10"/>
  <c r="H37" i="10"/>
  <c r="I37" i="10"/>
  <c r="J37" i="10"/>
  <c r="K37" i="10"/>
  <c r="L37" i="10"/>
  <c r="M37" i="10"/>
  <c r="C39" i="10"/>
  <c r="D39" i="10"/>
  <c r="E39" i="10"/>
  <c r="F39" i="10"/>
  <c r="G39" i="10"/>
  <c r="H39" i="10"/>
  <c r="I39" i="10"/>
  <c r="J39" i="10"/>
  <c r="K39" i="10"/>
  <c r="L39" i="10"/>
  <c r="M39" i="10"/>
  <c r="M40" i="10"/>
  <c r="C41" i="10"/>
  <c r="D41" i="10"/>
  <c r="F41" i="10"/>
  <c r="H41" i="10"/>
  <c r="I41" i="10"/>
  <c r="J41" i="10"/>
  <c r="K41" i="10"/>
  <c r="L41" i="10"/>
  <c r="M41" i="10"/>
  <c r="F42" i="10"/>
  <c r="C43" i="10"/>
  <c r="D43" i="10"/>
  <c r="E43" i="10"/>
  <c r="F43" i="10"/>
  <c r="G43" i="10"/>
  <c r="H43" i="10"/>
  <c r="I43" i="10"/>
  <c r="J43" i="10"/>
  <c r="K43" i="10"/>
  <c r="L43" i="10"/>
  <c r="M43" i="10"/>
  <c r="C44" i="10"/>
  <c r="D44" i="10"/>
  <c r="E44" i="10"/>
  <c r="F44" i="10"/>
  <c r="G44" i="10"/>
  <c r="H44" i="10"/>
  <c r="I44" i="10"/>
  <c r="J44" i="10"/>
  <c r="K44" i="10"/>
  <c r="L44" i="10"/>
  <c r="M44" i="10"/>
  <c r="C45" i="10"/>
  <c r="D45" i="10"/>
  <c r="E45" i="10"/>
  <c r="H46" i="10"/>
  <c r="I46" i="10"/>
  <c r="J46" i="10"/>
  <c r="K46" i="10"/>
  <c r="L46" i="10"/>
  <c r="M46" i="10"/>
  <c r="C47" i="10"/>
  <c r="D47" i="10"/>
  <c r="H47" i="10"/>
  <c r="I47" i="10"/>
  <c r="J47" i="10"/>
  <c r="K47" i="10"/>
  <c r="L47" i="10"/>
  <c r="M47" i="10"/>
  <c r="C48" i="10"/>
  <c r="D48" i="10"/>
  <c r="E48" i="10"/>
  <c r="F48" i="10"/>
  <c r="G48" i="10"/>
  <c r="H48" i="10"/>
  <c r="I48" i="10"/>
  <c r="J48" i="10"/>
  <c r="K48" i="10"/>
  <c r="L48" i="10"/>
  <c r="M48" i="10"/>
  <c r="C49" i="10"/>
  <c r="D49" i="10"/>
  <c r="M49" i="10"/>
  <c r="C50" i="10"/>
  <c r="D50" i="10"/>
  <c r="E50" i="10"/>
  <c r="F50" i="10"/>
  <c r="G50" i="10"/>
  <c r="H50" i="10"/>
  <c r="I50" i="10"/>
  <c r="J50" i="10"/>
  <c r="K50" i="10"/>
  <c r="L50" i="10"/>
  <c r="M50" i="10"/>
  <c r="C51" i="10"/>
  <c r="D51" i="10"/>
  <c r="E51" i="10"/>
  <c r="F51" i="10"/>
  <c r="G51" i="10"/>
  <c r="H51" i="10"/>
  <c r="I51" i="10"/>
  <c r="J51" i="10"/>
  <c r="K51" i="10"/>
  <c r="L51" i="10"/>
  <c r="M51" i="10"/>
  <c r="C52" i="10"/>
  <c r="D52" i="10"/>
  <c r="E52" i="10"/>
  <c r="F52" i="10"/>
  <c r="G52" i="10"/>
  <c r="H52" i="10"/>
  <c r="I52" i="10"/>
  <c r="J52" i="10"/>
  <c r="K52" i="10"/>
  <c r="L52" i="10"/>
  <c r="M52" i="10"/>
  <c r="C53" i="10"/>
  <c r="D53" i="10"/>
  <c r="E53" i="10"/>
  <c r="F53" i="10"/>
  <c r="G53" i="10"/>
  <c r="H53" i="10"/>
  <c r="I53" i="10"/>
  <c r="J53" i="10"/>
  <c r="K53" i="10"/>
  <c r="L53" i="10"/>
  <c r="M53" i="10"/>
  <c r="C54" i="10"/>
  <c r="D54" i="10"/>
  <c r="E54" i="10"/>
  <c r="F54" i="10"/>
  <c r="G54" i="10"/>
  <c r="H54" i="10"/>
  <c r="I54" i="10"/>
  <c r="J54" i="10"/>
  <c r="K54" i="10"/>
  <c r="L54" i="10"/>
  <c r="M54" i="10"/>
  <c r="C55" i="10"/>
  <c r="D55" i="10"/>
  <c r="E55" i="10"/>
  <c r="F55" i="10"/>
  <c r="G55" i="10"/>
  <c r="H55" i="10"/>
  <c r="I55" i="10"/>
  <c r="J55" i="10"/>
  <c r="K55" i="10"/>
  <c r="L55" i="10"/>
  <c r="M55" i="10"/>
  <c r="C56" i="10"/>
  <c r="D56" i="10"/>
  <c r="E56" i="10"/>
  <c r="F56" i="10"/>
  <c r="G56" i="10"/>
  <c r="H56" i="10"/>
  <c r="I56" i="10"/>
  <c r="J56" i="10"/>
  <c r="K56" i="10"/>
  <c r="L56" i="10"/>
  <c r="M56" i="10"/>
  <c r="I57" i="10"/>
  <c r="J57" i="10"/>
  <c r="M57" i="10"/>
  <c r="C58" i="10"/>
  <c r="D58" i="10"/>
  <c r="E58" i="10"/>
  <c r="F58" i="10"/>
  <c r="G58" i="10"/>
  <c r="H58" i="10"/>
  <c r="I58" i="10"/>
  <c r="J58" i="10"/>
  <c r="K58" i="10"/>
  <c r="L58" i="10"/>
  <c r="M58" i="10"/>
  <c r="C60" i="10"/>
  <c r="D60" i="10"/>
  <c r="E60" i="10"/>
  <c r="H60" i="10"/>
  <c r="I60" i="10"/>
  <c r="K60" i="10"/>
  <c r="L60" i="10"/>
  <c r="M61" i="10"/>
  <c r="C62" i="10"/>
  <c r="D62" i="10"/>
  <c r="E62" i="10"/>
  <c r="F62" i="10"/>
  <c r="G62" i="10"/>
  <c r="H62" i="10"/>
  <c r="I62" i="10"/>
  <c r="J62" i="10"/>
  <c r="K62" i="10"/>
  <c r="L62" i="10"/>
  <c r="M62" i="10"/>
  <c r="C63" i="10"/>
  <c r="D63" i="10"/>
  <c r="E63" i="10"/>
  <c r="F63" i="10"/>
  <c r="G63" i="10"/>
  <c r="H63" i="10"/>
  <c r="I63" i="10"/>
  <c r="J63" i="10"/>
  <c r="K63" i="10"/>
  <c r="L63" i="10"/>
  <c r="M63" i="10"/>
  <c r="M64" i="10"/>
  <c r="C65" i="10"/>
  <c r="D65" i="10"/>
  <c r="F65" i="10"/>
  <c r="G65" i="10"/>
  <c r="K65" i="10"/>
  <c r="L65" i="10"/>
  <c r="F66" i="10"/>
  <c r="G66" i="10"/>
  <c r="K66" i="10"/>
  <c r="L66" i="10"/>
  <c r="C67" i="10"/>
  <c r="D67" i="10"/>
  <c r="E67" i="10"/>
  <c r="F67" i="10"/>
  <c r="G67" i="10"/>
  <c r="H67" i="10"/>
  <c r="I67" i="10"/>
  <c r="J67" i="10"/>
  <c r="K67" i="10"/>
  <c r="L67" i="10"/>
  <c r="M67" i="10"/>
  <c r="D68" i="10"/>
  <c r="C69" i="10"/>
  <c r="D69" i="10"/>
  <c r="E69" i="10"/>
  <c r="F69" i="10"/>
  <c r="G69" i="10"/>
  <c r="H69" i="10"/>
  <c r="I69" i="10"/>
  <c r="J69" i="10"/>
  <c r="K69" i="10"/>
  <c r="L69" i="10"/>
  <c r="M69" i="10"/>
  <c r="C70" i="10"/>
  <c r="D70" i="10"/>
  <c r="E70" i="10"/>
  <c r="F70" i="10"/>
  <c r="G70" i="10"/>
  <c r="H70" i="10"/>
  <c r="I70" i="10"/>
  <c r="J70" i="10"/>
  <c r="K70" i="10"/>
  <c r="L70" i="10"/>
  <c r="M70" i="10"/>
  <c r="C71" i="10"/>
  <c r="D71" i="10"/>
  <c r="E71" i="10"/>
  <c r="F71" i="10"/>
  <c r="G71" i="10"/>
  <c r="H71" i="10"/>
  <c r="I71" i="10"/>
  <c r="J71" i="10"/>
  <c r="K71" i="10"/>
  <c r="L71" i="10"/>
  <c r="M71" i="10"/>
  <c r="C72" i="10"/>
  <c r="D72" i="10"/>
  <c r="E72" i="10"/>
  <c r="F72" i="10"/>
  <c r="G72" i="10"/>
  <c r="H72" i="10"/>
  <c r="I72" i="10"/>
  <c r="J72" i="10"/>
  <c r="K72" i="10"/>
  <c r="L72" i="10"/>
  <c r="M72" i="10"/>
  <c r="C73" i="10"/>
  <c r="D73" i="10"/>
  <c r="E73" i="10"/>
  <c r="F73" i="10"/>
  <c r="G73" i="10"/>
  <c r="H73" i="10"/>
  <c r="I73" i="10"/>
  <c r="J73" i="10"/>
  <c r="K73" i="10"/>
  <c r="L73" i="10"/>
  <c r="M73" i="10"/>
  <c r="C74" i="10"/>
  <c r="D74" i="10"/>
  <c r="E74" i="10"/>
  <c r="F74" i="10"/>
  <c r="G74" i="10"/>
  <c r="H74" i="10"/>
  <c r="I74" i="10"/>
  <c r="J74" i="10"/>
  <c r="K74" i="10"/>
  <c r="L74" i="10"/>
  <c r="M74" i="10"/>
  <c r="C75" i="10"/>
  <c r="D75" i="10"/>
  <c r="E75" i="10"/>
  <c r="F75" i="10"/>
  <c r="G75" i="10"/>
  <c r="H75" i="10"/>
  <c r="I75" i="10"/>
  <c r="J75" i="10"/>
  <c r="K75" i="10"/>
  <c r="L75" i="10"/>
  <c r="M75" i="10"/>
  <c r="M76" i="10"/>
  <c r="C77" i="10"/>
  <c r="D77" i="10"/>
  <c r="E77" i="10"/>
  <c r="F77" i="10"/>
  <c r="G77" i="10"/>
  <c r="H77" i="10"/>
  <c r="I77" i="10"/>
  <c r="J77" i="10"/>
  <c r="K77" i="10"/>
  <c r="L77" i="10"/>
  <c r="M77" i="10"/>
  <c r="C78" i="10"/>
  <c r="F79" i="10"/>
  <c r="G79" i="10"/>
  <c r="H79" i="10"/>
  <c r="I79" i="10"/>
  <c r="J79" i="10"/>
  <c r="K79" i="10"/>
  <c r="L79" i="10"/>
  <c r="M79" i="10"/>
  <c r="E80" i="10"/>
  <c r="C81" i="10"/>
  <c r="D81" i="10"/>
  <c r="E81" i="10"/>
  <c r="F81" i="10"/>
  <c r="G81" i="10"/>
  <c r="H81" i="10"/>
  <c r="I81" i="10"/>
  <c r="J81" i="10"/>
  <c r="K81" i="10"/>
  <c r="L81" i="10"/>
  <c r="M81" i="10"/>
  <c r="C82" i="10"/>
  <c r="D82" i="10"/>
  <c r="E82" i="10"/>
  <c r="F82" i="10"/>
  <c r="G82" i="10"/>
  <c r="H82" i="10"/>
  <c r="I82" i="10"/>
  <c r="J82" i="10"/>
  <c r="K82" i="10"/>
  <c r="L82" i="10"/>
  <c r="M82" i="10"/>
  <c r="L83" i="10"/>
  <c r="F84" i="10"/>
  <c r="G84" i="10"/>
  <c r="H84" i="10"/>
  <c r="I84" i="10"/>
  <c r="J84" i="10"/>
  <c r="K84" i="10"/>
  <c r="L84" i="10"/>
  <c r="M84" i="10"/>
  <c r="F85" i="10"/>
  <c r="G85" i="10"/>
  <c r="H85" i="10"/>
  <c r="I85" i="10"/>
  <c r="J85" i="10"/>
  <c r="K85" i="10"/>
  <c r="L85" i="10"/>
  <c r="M85" i="10"/>
  <c r="C86" i="10"/>
  <c r="D86" i="10"/>
  <c r="E86" i="10"/>
  <c r="F86" i="10"/>
  <c r="G86" i="10"/>
  <c r="H86" i="10"/>
  <c r="I86" i="10"/>
  <c r="J86" i="10"/>
  <c r="K86" i="10"/>
  <c r="L86" i="10"/>
  <c r="M86" i="10"/>
  <c r="L87" i="10"/>
  <c r="C88" i="10"/>
  <c r="D88" i="10"/>
  <c r="E88" i="10"/>
  <c r="F88" i="10"/>
  <c r="G88" i="10"/>
  <c r="H88" i="10"/>
  <c r="I88" i="10"/>
  <c r="J88" i="10"/>
  <c r="K88" i="10"/>
  <c r="L88" i="10"/>
  <c r="M88" i="10"/>
  <c r="C89" i="10"/>
  <c r="D89" i="10"/>
  <c r="E89" i="10"/>
  <c r="F89" i="10"/>
  <c r="G89" i="10"/>
  <c r="H89" i="10"/>
  <c r="I89" i="10"/>
  <c r="J89" i="10"/>
  <c r="K89" i="10"/>
  <c r="L89" i="10"/>
  <c r="M89" i="10"/>
  <c r="C90" i="10"/>
  <c r="D90" i="10"/>
  <c r="E90" i="10"/>
  <c r="F90" i="10"/>
  <c r="G90" i="10"/>
  <c r="H90" i="10"/>
  <c r="I90" i="10"/>
  <c r="J90" i="10"/>
  <c r="K90" i="10"/>
  <c r="L90" i="10"/>
  <c r="M90" i="10"/>
  <c r="C91" i="10"/>
  <c r="D91" i="10"/>
  <c r="E91" i="10"/>
  <c r="F91" i="10"/>
  <c r="G91" i="10"/>
  <c r="H91" i="10"/>
  <c r="I91" i="10"/>
  <c r="J91" i="10"/>
  <c r="K91" i="10"/>
  <c r="L91" i="10"/>
  <c r="M91" i="10"/>
  <c r="C92" i="10"/>
  <c r="D92" i="10"/>
  <c r="E92" i="10"/>
  <c r="F92" i="10"/>
  <c r="G92" i="10"/>
  <c r="H92" i="10"/>
  <c r="I92" i="10"/>
  <c r="J92" i="10"/>
  <c r="K92" i="10"/>
  <c r="L92" i="10"/>
  <c r="M92" i="10"/>
  <c r="C93" i="10"/>
  <c r="D93" i="10"/>
  <c r="E93" i="10"/>
  <c r="F93" i="10"/>
  <c r="G93" i="10"/>
  <c r="H93" i="10"/>
  <c r="I93" i="10"/>
  <c r="J93" i="10"/>
  <c r="K93" i="10"/>
  <c r="L93" i="10"/>
  <c r="M93" i="10"/>
  <c r="C94" i="10"/>
  <c r="D94" i="10"/>
  <c r="E94" i="10"/>
  <c r="F94" i="10"/>
  <c r="G94" i="10"/>
  <c r="H94" i="10"/>
  <c r="I94" i="10"/>
  <c r="J94" i="10"/>
  <c r="K94" i="10"/>
  <c r="L94" i="10"/>
  <c r="M94" i="10"/>
  <c r="E95" i="10"/>
  <c r="F95" i="10"/>
  <c r="G95" i="10"/>
  <c r="H95" i="10"/>
  <c r="C96" i="10"/>
  <c r="D96" i="10"/>
  <c r="E96" i="10"/>
  <c r="F96" i="10"/>
  <c r="G96" i="10"/>
  <c r="H96" i="10"/>
  <c r="I96" i="10"/>
  <c r="J96" i="10"/>
  <c r="K96" i="10"/>
  <c r="L96" i="10"/>
  <c r="M96" i="10"/>
  <c r="C98" i="10"/>
  <c r="D98" i="10"/>
  <c r="F98" i="10"/>
  <c r="G98" i="10"/>
  <c r="H98" i="10"/>
  <c r="I98" i="10"/>
  <c r="J98" i="10"/>
  <c r="K98" i="10"/>
  <c r="L98" i="10"/>
  <c r="M98" i="10"/>
  <c r="C100" i="10"/>
  <c r="D100" i="10"/>
  <c r="E100" i="10"/>
  <c r="F100" i="10"/>
  <c r="G100" i="10"/>
  <c r="H100" i="10"/>
  <c r="I100" i="10"/>
  <c r="J100" i="10"/>
  <c r="K100" i="10"/>
  <c r="L100" i="10"/>
  <c r="M100" i="10"/>
  <c r="C101" i="10"/>
  <c r="D101" i="10"/>
  <c r="E101" i="10"/>
  <c r="F101" i="10"/>
  <c r="G101" i="10"/>
  <c r="H101" i="10"/>
  <c r="I101" i="10"/>
  <c r="J101" i="10"/>
  <c r="K101" i="10"/>
  <c r="L101" i="10"/>
  <c r="M101" i="10"/>
  <c r="K102" i="10"/>
  <c r="E103" i="10"/>
  <c r="F103" i="10"/>
  <c r="G103" i="10"/>
  <c r="H103" i="10"/>
  <c r="C104" i="10"/>
  <c r="D104" i="10"/>
  <c r="F104" i="10"/>
  <c r="G104" i="10"/>
  <c r="H104" i="10"/>
  <c r="L104" i="10"/>
  <c r="C105" i="10"/>
  <c r="D105" i="10"/>
  <c r="E105" i="10"/>
  <c r="F105" i="10"/>
  <c r="G105" i="10"/>
  <c r="H105" i="10"/>
  <c r="I105" i="10"/>
  <c r="J105" i="10"/>
  <c r="K105" i="10"/>
  <c r="L105" i="10"/>
  <c r="M105" i="10"/>
  <c r="J106" i="10"/>
  <c r="C107" i="10"/>
  <c r="D107" i="10"/>
  <c r="E107" i="10"/>
  <c r="F107" i="10"/>
  <c r="G107" i="10"/>
  <c r="H107" i="10"/>
  <c r="I107" i="10"/>
  <c r="J107" i="10"/>
  <c r="K107" i="10"/>
  <c r="L107" i="10"/>
  <c r="M107" i="10"/>
  <c r="C108" i="10"/>
  <c r="D108" i="10"/>
  <c r="E108" i="10"/>
  <c r="F108" i="10"/>
  <c r="G108" i="10"/>
  <c r="H108" i="10"/>
  <c r="I108" i="10"/>
  <c r="J108" i="10"/>
  <c r="K108" i="10"/>
  <c r="L108" i="10"/>
  <c r="M108" i="10"/>
  <c r="C109" i="10"/>
  <c r="D109" i="10"/>
  <c r="E109" i="10"/>
  <c r="F109" i="10"/>
  <c r="G109" i="10"/>
  <c r="H109" i="10"/>
  <c r="I109" i="10"/>
  <c r="J109" i="10"/>
  <c r="K109" i="10"/>
  <c r="L109" i="10"/>
  <c r="M109" i="10"/>
  <c r="C110" i="10"/>
  <c r="D110" i="10"/>
  <c r="E110" i="10"/>
  <c r="F110" i="10"/>
  <c r="G110" i="10"/>
  <c r="H110" i="10"/>
  <c r="I110" i="10"/>
  <c r="J110" i="10"/>
  <c r="K110" i="10"/>
  <c r="L110" i="10"/>
  <c r="M110" i="10"/>
  <c r="C111" i="10"/>
  <c r="D111" i="10"/>
  <c r="E111" i="10"/>
  <c r="F111" i="10"/>
  <c r="G111" i="10"/>
  <c r="H111" i="10"/>
  <c r="I111" i="10"/>
  <c r="J111" i="10"/>
  <c r="K111" i="10"/>
  <c r="L111" i="10"/>
  <c r="M111" i="10"/>
  <c r="C112" i="10"/>
  <c r="D112" i="10"/>
  <c r="E112" i="10"/>
  <c r="F112" i="10"/>
  <c r="G112" i="10"/>
  <c r="H112" i="10"/>
  <c r="I112" i="10"/>
  <c r="J112" i="10"/>
  <c r="K112" i="10"/>
  <c r="L112" i="10"/>
  <c r="M112" i="10"/>
  <c r="C113" i="10"/>
  <c r="D113" i="10"/>
  <c r="E113" i="10"/>
  <c r="F113" i="10"/>
  <c r="G113" i="10"/>
  <c r="H113" i="10"/>
  <c r="I113" i="10"/>
  <c r="J113" i="10"/>
  <c r="K113" i="10"/>
  <c r="L113" i="10"/>
  <c r="M113" i="10"/>
  <c r="I114" i="10"/>
  <c r="J114" i="10"/>
  <c r="K114" i="10"/>
  <c r="L114" i="10"/>
  <c r="M114" i="10"/>
  <c r="I2" i="10"/>
  <c r="J2" i="10"/>
  <c r="M2" i="10"/>
  <c r="M1" i="10"/>
  <c r="L1" i="10"/>
  <c r="K1" i="10"/>
  <c r="J1" i="10"/>
  <c r="I1" i="10"/>
  <c r="H1" i="10"/>
  <c r="G1" i="10"/>
  <c r="F1" i="10"/>
  <c r="E1" i="10"/>
  <c r="D1" i="10"/>
  <c r="C1" i="10"/>
  <c r="N92" i="9"/>
  <c r="C3" i="9"/>
  <c r="D3" i="9"/>
  <c r="E3" i="9"/>
  <c r="F3" i="9"/>
  <c r="G3" i="9"/>
  <c r="H3" i="9"/>
  <c r="I3" i="9"/>
  <c r="J3" i="9"/>
  <c r="K3" i="9"/>
  <c r="L3" i="9"/>
  <c r="C4" i="9"/>
  <c r="D4" i="9"/>
  <c r="E4" i="9"/>
  <c r="F4" i="9"/>
  <c r="G4" i="9"/>
  <c r="H4" i="9"/>
  <c r="I4" i="9"/>
  <c r="J4" i="9"/>
  <c r="K4" i="9"/>
  <c r="L4" i="9"/>
  <c r="C5" i="9"/>
  <c r="D5" i="9"/>
  <c r="E5" i="9"/>
  <c r="F5" i="9"/>
  <c r="G5" i="9"/>
  <c r="H5" i="9"/>
  <c r="I5" i="9"/>
  <c r="J5" i="9"/>
  <c r="K5" i="9"/>
  <c r="L5" i="9"/>
  <c r="C6" i="9"/>
  <c r="D6" i="9"/>
  <c r="E6" i="9"/>
  <c r="F6" i="9"/>
  <c r="G6" i="9"/>
  <c r="H6" i="9"/>
  <c r="I6" i="9"/>
  <c r="J6" i="9"/>
  <c r="K6" i="9"/>
  <c r="C7" i="9"/>
  <c r="D7" i="9"/>
  <c r="E7" i="9"/>
  <c r="F7" i="9"/>
  <c r="G7" i="9"/>
  <c r="H7" i="9"/>
  <c r="I7" i="9"/>
  <c r="J7" i="9"/>
  <c r="K7" i="9"/>
  <c r="L7" i="9"/>
  <c r="C8" i="9"/>
  <c r="D8" i="9"/>
  <c r="E8" i="9"/>
  <c r="F8" i="9"/>
  <c r="G8" i="9"/>
  <c r="H8" i="9"/>
  <c r="I8" i="9"/>
  <c r="J8" i="9"/>
  <c r="K8" i="9"/>
  <c r="L8" i="9"/>
  <c r="C9" i="9"/>
  <c r="D9" i="9"/>
  <c r="E9" i="9"/>
  <c r="F9" i="9"/>
  <c r="G9" i="9"/>
  <c r="H9" i="9"/>
  <c r="I9" i="9"/>
  <c r="J9" i="9"/>
  <c r="K9" i="9"/>
  <c r="L9" i="9"/>
  <c r="C10" i="9"/>
  <c r="D10" i="9"/>
  <c r="E10" i="9"/>
  <c r="F10" i="9"/>
  <c r="G10" i="9"/>
  <c r="H10" i="9"/>
  <c r="I10" i="9"/>
  <c r="J10" i="9"/>
  <c r="K10" i="9"/>
  <c r="L10" i="9"/>
  <c r="C11" i="9"/>
  <c r="D11" i="9"/>
  <c r="E11" i="9"/>
  <c r="F11" i="9"/>
  <c r="G11" i="9"/>
  <c r="H11" i="9"/>
  <c r="I11" i="9"/>
  <c r="J11" i="9"/>
  <c r="K11" i="9"/>
  <c r="L11" i="9"/>
  <c r="C12" i="9"/>
  <c r="D12" i="9"/>
  <c r="E12" i="9"/>
  <c r="F12" i="9"/>
  <c r="G12" i="9"/>
  <c r="H12" i="9"/>
  <c r="I12" i="9"/>
  <c r="J12" i="9"/>
  <c r="K12" i="9"/>
  <c r="L12" i="9"/>
  <c r="C13" i="9"/>
  <c r="D13" i="9"/>
  <c r="E13" i="9"/>
  <c r="F13" i="9"/>
  <c r="G13" i="9"/>
  <c r="H13" i="9"/>
  <c r="I13" i="9"/>
  <c r="J13" i="9"/>
  <c r="K13" i="9"/>
  <c r="L13" i="9"/>
  <c r="C14" i="9"/>
  <c r="D14" i="9"/>
  <c r="E14" i="9"/>
  <c r="F14" i="9"/>
  <c r="G14" i="9"/>
  <c r="H14" i="9"/>
  <c r="I14" i="9"/>
  <c r="J14" i="9"/>
  <c r="K14" i="9"/>
  <c r="L14" i="9"/>
  <c r="F15" i="9"/>
  <c r="G16" i="9"/>
  <c r="L16" i="9"/>
  <c r="E17" i="9"/>
  <c r="F17" i="9"/>
  <c r="G17" i="9"/>
  <c r="K17" i="9"/>
  <c r="E18" i="9"/>
  <c r="F18" i="9"/>
  <c r="G18" i="9"/>
  <c r="H18" i="9"/>
  <c r="I18" i="9"/>
  <c r="L18" i="9"/>
  <c r="C19" i="9"/>
  <c r="D19" i="9"/>
  <c r="E19" i="9"/>
  <c r="F19" i="9"/>
  <c r="G19" i="9"/>
  <c r="H19" i="9"/>
  <c r="I19" i="9"/>
  <c r="J19" i="9"/>
  <c r="K19" i="9"/>
  <c r="L19" i="9"/>
  <c r="C20" i="9"/>
  <c r="D20" i="9"/>
  <c r="E20" i="9"/>
  <c r="F20" i="9"/>
  <c r="G20" i="9"/>
  <c r="H20" i="9"/>
  <c r="I20" i="9"/>
  <c r="J20" i="9"/>
  <c r="K20" i="9"/>
  <c r="L20" i="9"/>
  <c r="C21" i="9"/>
  <c r="D21" i="9"/>
  <c r="E21" i="9"/>
  <c r="F21" i="9"/>
  <c r="G21" i="9"/>
  <c r="H21" i="9"/>
  <c r="I21" i="9"/>
  <c r="J21" i="9"/>
  <c r="K21" i="9"/>
  <c r="L21" i="9"/>
  <c r="C22" i="9"/>
  <c r="D22" i="9"/>
  <c r="E22" i="9"/>
  <c r="F22" i="9"/>
  <c r="G22" i="9"/>
  <c r="H22" i="9"/>
  <c r="I22" i="9"/>
  <c r="J22" i="9"/>
  <c r="K22" i="9"/>
  <c r="L22" i="9"/>
  <c r="C23" i="9"/>
  <c r="D23" i="9"/>
  <c r="E23" i="9"/>
  <c r="F23" i="9"/>
  <c r="G23" i="9"/>
  <c r="H23" i="9"/>
  <c r="I23" i="9"/>
  <c r="J23" i="9"/>
  <c r="K23" i="9"/>
  <c r="L23" i="9"/>
  <c r="C24" i="9"/>
  <c r="D24" i="9"/>
  <c r="E24" i="9"/>
  <c r="F24" i="9"/>
  <c r="G24" i="9"/>
  <c r="H24" i="9"/>
  <c r="I24" i="9"/>
  <c r="J24" i="9"/>
  <c r="K24" i="9"/>
  <c r="L24" i="9"/>
  <c r="C25" i="9"/>
  <c r="D25" i="9"/>
  <c r="E25" i="9"/>
  <c r="F25" i="9"/>
  <c r="G25" i="9"/>
  <c r="H25" i="9"/>
  <c r="I25" i="9"/>
  <c r="J25" i="9"/>
  <c r="K25" i="9"/>
  <c r="C26" i="9"/>
  <c r="D26" i="9"/>
  <c r="E26" i="9"/>
  <c r="F26" i="9"/>
  <c r="G26" i="9"/>
  <c r="H26" i="9"/>
  <c r="I26" i="9"/>
  <c r="J26" i="9"/>
  <c r="K26" i="9"/>
  <c r="L26" i="9"/>
  <c r="C27" i="9"/>
  <c r="D27" i="9"/>
  <c r="E27" i="9"/>
  <c r="F27" i="9"/>
  <c r="G27" i="9"/>
  <c r="H27" i="9"/>
  <c r="I27" i="9"/>
  <c r="J27" i="9"/>
  <c r="K27" i="9"/>
  <c r="L27" i="9"/>
  <c r="C28" i="9"/>
  <c r="D28" i="9"/>
  <c r="E28" i="9"/>
  <c r="F28" i="9"/>
  <c r="G28" i="9"/>
  <c r="H28" i="9"/>
  <c r="I28" i="9"/>
  <c r="J28" i="9"/>
  <c r="K28" i="9"/>
  <c r="L28" i="9"/>
  <c r="C29" i="9"/>
  <c r="D29" i="9"/>
  <c r="E29" i="9"/>
  <c r="F29" i="9"/>
  <c r="G29" i="9"/>
  <c r="H29" i="9"/>
  <c r="I29" i="9"/>
  <c r="J29" i="9"/>
  <c r="K29" i="9"/>
  <c r="L29" i="9"/>
  <c r="C30" i="9"/>
  <c r="D30" i="9"/>
  <c r="E30" i="9"/>
  <c r="F30" i="9"/>
  <c r="G30" i="9"/>
  <c r="H30" i="9"/>
  <c r="I30" i="9"/>
  <c r="J30" i="9"/>
  <c r="K30" i="9"/>
  <c r="L30" i="9"/>
  <c r="C31" i="9"/>
  <c r="D31" i="9"/>
  <c r="E31" i="9"/>
  <c r="F31" i="9"/>
  <c r="G31" i="9"/>
  <c r="H31" i="9"/>
  <c r="I31" i="9"/>
  <c r="J31" i="9"/>
  <c r="K31" i="9"/>
  <c r="L31" i="9"/>
  <c r="C32" i="9"/>
  <c r="D32" i="9"/>
  <c r="E32" i="9"/>
  <c r="F32" i="9"/>
  <c r="G32" i="9"/>
  <c r="H32" i="9"/>
  <c r="I32" i="9"/>
  <c r="J32" i="9"/>
  <c r="K32" i="9"/>
  <c r="L32" i="9"/>
  <c r="C33" i="9"/>
  <c r="D33" i="9"/>
  <c r="E33" i="9"/>
  <c r="F33" i="9"/>
  <c r="G33" i="9"/>
  <c r="H33" i="9"/>
  <c r="I33" i="9"/>
  <c r="J33" i="9"/>
  <c r="K33" i="9"/>
  <c r="L33" i="9"/>
  <c r="I34" i="9"/>
  <c r="C35" i="9"/>
  <c r="G35" i="9"/>
  <c r="E36" i="9"/>
  <c r="I36" i="9"/>
  <c r="C37" i="9"/>
  <c r="D37" i="9"/>
  <c r="F37" i="9"/>
  <c r="G37" i="9"/>
  <c r="H37" i="9"/>
  <c r="I37" i="9"/>
  <c r="K37" i="9"/>
  <c r="L37" i="9"/>
  <c r="C38" i="9"/>
  <c r="D38" i="9"/>
  <c r="E38" i="9"/>
  <c r="F38" i="9"/>
  <c r="G38" i="9"/>
  <c r="H38" i="9"/>
  <c r="I38" i="9"/>
  <c r="J38" i="9"/>
  <c r="K38" i="9"/>
  <c r="L38" i="9"/>
  <c r="C39" i="9"/>
  <c r="D39" i="9"/>
  <c r="E39" i="9"/>
  <c r="F39" i="9"/>
  <c r="G39" i="9"/>
  <c r="H39" i="9"/>
  <c r="I39" i="9"/>
  <c r="J39" i="9"/>
  <c r="K39" i="9"/>
  <c r="L39" i="9"/>
  <c r="C40" i="9"/>
  <c r="D40" i="9"/>
  <c r="E40" i="9"/>
  <c r="F40" i="9"/>
  <c r="G40" i="9"/>
  <c r="H40" i="9"/>
  <c r="I40" i="9"/>
  <c r="J40" i="9"/>
  <c r="K40" i="9"/>
  <c r="L40" i="9"/>
  <c r="C41" i="9"/>
  <c r="D41" i="9"/>
  <c r="E41" i="9"/>
  <c r="F41" i="9"/>
  <c r="G41" i="9"/>
  <c r="H41" i="9"/>
  <c r="I41" i="9"/>
  <c r="J41" i="9"/>
  <c r="K41" i="9"/>
  <c r="L41" i="9"/>
  <c r="C42" i="9"/>
  <c r="D42" i="9"/>
  <c r="E42" i="9"/>
  <c r="F42" i="9"/>
  <c r="G42" i="9"/>
  <c r="H42" i="9"/>
  <c r="I42" i="9"/>
  <c r="J42" i="9"/>
  <c r="K42" i="9"/>
  <c r="L42" i="9"/>
  <c r="C43" i="9"/>
  <c r="D43" i="9"/>
  <c r="E43" i="9"/>
  <c r="F43" i="9"/>
  <c r="G43" i="9"/>
  <c r="H43" i="9"/>
  <c r="I43" i="9"/>
  <c r="J43" i="9"/>
  <c r="K43" i="9"/>
  <c r="L43" i="9"/>
  <c r="C44" i="9"/>
  <c r="D44" i="9"/>
  <c r="E44" i="9"/>
  <c r="F44" i="9"/>
  <c r="G44" i="9"/>
  <c r="H44" i="9"/>
  <c r="I44" i="9"/>
  <c r="L44" i="9"/>
  <c r="C45" i="9"/>
  <c r="D45" i="9"/>
  <c r="E45" i="9"/>
  <c r="F45" i="9"/>
  <c r="G45" i="9"/>
  <c r="H45" i="9"/>
  <c r="I45" i="9"/>
  <c r="J45" i="9"/>
  <c r="K45" i="9"/>
  <c r="L45" i="9"/>
  <c r="C46" i="9"/>
  <c r="D46" i="9"/>
  <c r="E46" i="9"/>
  <c r="F46" i="9"/>
  <c r="G46" i="9"/>
  <c r="H46" i="9"/>
  <c r="I46" i="9"/>
  <c r="J46" i="9"/>
  <c r="K46" i="9"/>
  <c r="L46" i="9"/>
  <c r="C47" i="9"/>
  <c r="D47" i="9"/>
  <c r="E47" i="9"/>
  <c r="F47" i="9"/>
  <c r="G47" i="9"/>
  <c r="H47" i="9"/>
  <c r="I47" i="9"/>
  <c r="J47" i="9"/>
  <c r="K47" i="9"/>
  <c r="L47" i="9"/>
  <c r="C48" i="9"/>
  <c r="D48" i="9"/>
  <c r="E48" i="9"/>
  <c r="F48" i="9"/>
  <c r="G48" i="9"/>
  <c r="H48" i="9"/>
  <c r="I48" i="9"/>
  <c r="J48" i="9"/>
  <c r="K48" i="9"/>
  <c r="L48" i="9"/>
  <c r="C49" i="9"/>
  <c r="D49" i="9"/>
  <c r="E49" i="9"/>
  <c r="F49" i="9"/>
  <c r="G49" i="9"/>
  <c r="H49" i="9"/>
  <c r="I49" i="9"/>
  <c r="J49" i="9"/>
  <c r="K49" i="9"/>
  <c r="L49" i="9"/>
  <c r="C50" i="9"/>
  <c r="D50" i="9"/>
  <c r="E50" i="9"/>
  <c r="F50" i="9"/>
  <c r="G50" i="9"/>
  <c r="H50" i="9"/>
  <c r="I50" i="9"/>
  <c r="J50" i="9"/>
  <c r="K50" i="9"/>
  <c r="L50" i="9"/>
  <c r="C51" i="9"/>
  <c r="D51" i="9"/>
  <c r="E51" i="9"/>
  <c r="F51" i="9"/>
  <c r="G51" i="9"/>
  <c r="H51" i="9"/>
  <c r="I51" i="9"/>
  <c r="J51" i="9"/>
  <c r="K51" i="9"/>
  <c r="L51" i="9"/>
  <c r="C52" i="9"/>
  <c r="D52" i="9"/>
  <c r="E52" i="9"/>
  <c r="F52" i="9"/>
  <c r="G52" i="9"/>
  <c r="H52" i="9"/>
  <c r="I52" i="9"/>
  <c r="J52" i="9"/>
  <c r="K52" i="9"/>
  <c r="L52" i="9"/>
  <c r="C53" i="9"/>
  <c r="G53" i="9"/>
  <c r="K53" i="9"/>
  <c r="C55" i="9"/>
  <c r="D55" i="9"/>
  <c r="E55" i="9"/>
  <c r="F55" i="9"/>
  <c r="G55" i="9"/>
  <c r="K55" i="9"/>
  <c r="C56" i="9"/>
  <c r="D56" i="9"/>
  <c r="E56" i="9"/>
  <c r="F56" i="9"/>
  <c r="G56" i="9"/>
  <c r="J56" i="9"/>
  <c r="K56" i="9"/>
  <c r="C57" i="9"/>
  <c r="D57" i="9"/>
  <c r="E57" i="9"/>
  <c r="F57" i="9"/>
  <c r="G57" i="9"/>
  <c r="H57" i="9"/>
  <c r="I57" i="9"/>
  <c r="J57" i="9"/>
  <c r="K57" i="9"/>
  <c r="L57" i="9"/>
  <c r="C58" i="9"/>
  <c r="D58" i="9"/>
  <c r="E58" i="9"/>
  <c r="F58" i="9"/>
  <c r="G58" i="9"/>
  <c r="H58" i="9"/>
  <c r="I58" i="9"/>
  <c r="J58" i="9"/>
  <c r="K58" i="9"/>
  <c r="L58" i="9"/>
  <c r="C59" i="9"/>
  <c r="D59" i="9"/>
  <c r="E59" i="9"/>
  <c r="F59" i="9"/>
  <c r="G59" i="9"/>
  <c r="H59" i="9"/>
  <c r="I59" i="9"/>
  <c r="J59" i="9"/>
  <c r="K59" i="9"/>
  <c r="L59" i="9"/>
  <c r="C60" i="9"/>
  <c r="D60" i="9"/>
  <c r="E60" i="9"/>
  <c r="F60" i="9"/>
  <c r="G60" i="9"/>
  <c r="H60" i="9"/>
  <c r="I60" i="9"/>
  <c r="J60" i="9"/>
  <c r="K60" i="9"/>
  <c r="L60" i="9"/>
  <c r="C61" i="9"/>
  <c r="D61" i="9"/>
  <c r="E61" i="9"/>
  <c r="F61" i="9"/>
  <c r="G61" i="9"/>
  <c r="H61" i="9"/>
  <c r="I61" i="9"/>
  <c r="J61" i="9"/>
  <c r="K61" i="9"/>
  <c r="L61" i="9"/>
  <c r="C62" i="9"/>
  <c r="D62" i="9"/>
  <c r="E62" i="9"/>
  <c r="F62" i="9"/>
  <c r="G62" i="9"/>
  <c r="H62" i="9"/>
  <c r="I62" i="9"/>
  <c r="J62" i="9"/>
  <c r="K62" i="9"/>
  <c r="L62" i="9"/>
  <c r="C63" i="9"/>
  <c r="D63" i="9"/>
  <c r="E63" i="9"/>
  <c r="F63" i="9"/>
  <c r="G63" i="9"/>
  <c r="H63" i="9"/>
  <c r="I63" i="9"/>
  <c r="K63" i="9"/>
  <c r="L63" i="9"/>
  <c r="C64" i="9"/>
  <c r="D64" i="9"/>
  <c r="E64" i="9"/>
  <c r="F64" i="9"/>
  <c r="G64" i="9"/>
  <c r="H64" i="9"/>
  <c r="I64" i="9"/>
  <c r="J64" i="9"/>
  <c r="K64" i="9"/>
  <c r="L64" i="9"/>
  <c r="C65" i="9"/>
  <c r="D65" i="9"/>
  <c r="E65" i="9"/>
  <c r="F65" i="9"/>
  <c r="G65" i="9"/>
  <c r="H65" i="9"/>
  <c r="I65" i="9"/>
  <c r="J65" i="9"/>
  <c r="K65" i="9"/>
  <c r="L65" i="9"/>
  <c r="C66" i="9"/>
  <c r="D66" i="9"/>
  <c r="E66" i="9"/>
  <c r="F66" i="9"/>
  <c r="G66" i="9"/>
  <c r="H66" i="9"/>
  <c r="I66" i="9"/>
  <c r="J66" i="9"/>
  <c r="K66" i="9"/>
  <c r="L66" i="9"/>
  <c r="C67" i="9"/>
  <c r="D67" i="9"/>
  <c r="E67" i="9"/>
  <c r="F67" i="9"/>
  <c r="G67" i="9"/>
  <c r="H67" i="9"/>
  <c r="I67" i="9"/>
  <c r="J67" i="9"/>
  <c r="K67" i="9"/>
  <c r="L67" i="9"/>
  <c r="C68" i="9"/>
  <c r="D68" i="9"/>
  <c r="E68" i="9"/>
  <c r="F68" i="9"/>
  <c r="G68" i="9"/>
  <c r="H68" i="9"/>
  <c r="I68" i="9"/>
  <c r="J68" i="9"/>
  <c r="K68" i="9"/>
  <c r="L68" i="9"/>
  <c r="C69" i="9"/>
  <c r="D69" i="9"/>
  <c r="E69" i="9"/>
  <c r="F69" i="9"/>
  <c r="G69" i="9"/>
  <c r="H69" i="9"/>
  <c r="I69" i="9"/>
  <c r="J69" i="9"/>
  <c r="K69" i="9"/>
  <c r="L69" i="9"/>
  <c r="C70" i="9"/>
  <c r="D70" i="9"/>
  <c r="E70" i="9"/>
  <c r="F70" i="9"/>
  <c r="G70" i="9"/>
  <c r="H70" i="9"/>
  <c r="I70" i="9"/>
  <c r="J70" i="9"/>
  <c r="K70" i="9"/>
  <c r="L70" i="9"/>
  <c r="C71" i="9"/>
  <c r="D71" i="9"/>
  <c r="E71" i="9"/>
  <c r="F71" i="9"/>
  <c r="G71" i="9"/>
  <c r="H71" i="9"/>
  <c r="I71" i="9"/>
  <c r="J71" i="9"/>
  <c r="K71" i="9"/>
  <c r="L71" i="9"/>
  <c r="C73" i="9"/>
  <c r="E74" i="9"/>
  <c r="I74" i="9"/>
  <c r="C75" i="9"/>
  <c r="D75" i="9"/>
  <c r="E75" i="9"/>
  <c r="G75" i="9"/>
  <c r="H75" i="9"/>
  <c r="I75" i="9"/>
  <c r="J75" i="9"/>
  <c r="K75" i="9"/>
  <c r="C76" i="9"/>
  <c r="D76" i="9"/>
  <c r="E76" i="9"/>
  <c r="F76" i="9"/>
  <c r="G76" i="9"/>
  <c r="H76" i="9"/>
  <c r="I76" i="9"/>
  <c r="J76" i="9"/>
  <c r="K76" i="9"/>
  <c r="L76" i="9"/>
  <c r="C77" i="9"/>
  <c r="D77" i="9"/>
  <c r="E77" i="9"/>
  <c r="F77" i="9"/>
  <c r="G77" i="9"/>
  <c r="H77" i="9"/>
  <c r="I77" i="9"/>
  <c r="J77" i="9"/>
  <c r="K77" i="9"/>
  <c r="L77" i="9"/>
  <c r="C78" i="9"/>
  <c r="D78" i="9"/>
  <c r="E78" i="9"/>
  <c r="F78" i="9"/>
  <c r="G78" i="9"/>
  <c r="H78" i="9"/>
  <c r="I78" i="9"/>
  <c r="J78" i="9"/>
  <c r="K78" i="9"/>
  <c r="L78" i="9"/>
  <c r="C79" i="9"/>
  <c r="D79" i="9"/>
  <c r="E79" i="9"/>
  <c r="F79" i="9"/>
  <c r="G79" i="9"/>
  <c r="H79" i="9"/>
  <c r="I79" i="9"/>
  <c r="J79" i="9"/>
  <c r="K79" i="9"/>
  <c r="L79" i="9"/>
  <c r="C80" i="9"/>
  <c r="D80" i="9"/>
  <c r="E80" i="9"/>
  <c r="F80" i="9"/>
  <c r="G80" i="9"/>
  <c r="H80" i="9"/>
  <c r="I80" i="9"/>
  <c r="J80" i="9"/>
  <c r="K80" i="9"/>
  <c r="L80" i="9"/>
  <c r="C81" i="9"/>
  <c r="D81" i="9"/>
  <c r="E81" i="9"/>
  <c r="F81" i="9"/>
  <c r="G81" i="9"/>
  <c r="H81" i="9"/>
  <c r="I81" i="9"/>
  <c r="J81" i="9"/>
  <c r="K81" i="9"/>
  <c r="L81" i="9"/>
  <c r="C82" i="9"/>
  <c r="D82" i="9"/>
  <c r="E82" i="9"/>
  <c r="F82" i="9"/>
  <c r="G82" i="9"/>
  <c r="C83" i="9"/>
  <c r="D83" i="9"/>
  <c r="E83" i="9"/>
  <c r="F83" i="9"/>
  <c r="G83" i="9"/>
  <c r="H83" i="9"/>
  <c r="I83" i="9"/>
  <c r="J83" i="9"/>
  <c r="K83" i="9"/>
  <c r="L83" i="9"/>
  <c r="C84" i="9"/>
  <c r="D84" i="9"/>
  <c r="E84" i="9"/>
  <c r="F84" i="9"/>
  <c r="G84" i="9"/>
  <c r="H84" i="9"/>
  <c r="I84" i="9"/>
  <c r="J84" i="9"/>
  <c r="K84" i="9"/>
  <c r="L84" i="9"/>
  <c r="C85" i="9"/>
  <c r="D85" i="9"/>
  <c r="E85" i="9"/>
  <c r="F85" i="9"/>
  <c r="G85" i="9"/>
  <c r="H85" i="9"/>
  <c r="I85" i="9"/>
  <c r="J85" i="9"/>
  <c r="K85" i="9"/>
  <c r="L85" i="9"/>
  <c r="C86" i="9"/>
  <c r="D86" i="9"/>
  <c r="E86" i="9"/>
  <c r="H86" i="9"/>
  <c r="I86" i="9"/>
  <c r="J86" i="9"/>
  <c r="K86" i="9"/>
  <c r="L86" i="9"/>
  <c r="C87" i="9"/>
  <c r="D87" i="9"/>
  <c r="E87" i="9"/>
  <c r="F87" i="9"/>
  <c r="G87" i="9"/>
  <c r="H87" i="9"/>
  <c r="I87" i="9"/>
  <c r="J87" i="9"/>
  <c r="K87" i="9"/>
  <c r="L87" i="9"/>
  <c r="C88" i="9"/>
  <c r="D88" i="9"/>
  <c r="E88" i="9"/>
  <c r="F88" i="9"/>
  <c r="G88" i="9"/>
  <c r="H88" i="9"/>
  <c r="I88" i="9"/>
  <c r="J88" i="9"/>
  <c r="K88" i="9"/>
  <c r="L88" i="9"/>
  <c r="C89" i="9"/>
  <c r="D89" i="9"/>
  <c r="E89" i="9"/>
  <c r="F89" i="9"/>
  <c r="G89" i="9"/>
  <c r="H89" i="9"/>
  <c r="I89" i="9"/>
  <c r="J89" i="9"/>
  <c r="K89" i="9"/>
  <c r="L89" i="9"/>
  <c r="C90" i="9"/>
  <c r="D90" i="9"/>
  <c r="E90" i="9"/>
  <c r="F90" i="9"/>
  <c r="G90" i="9"/>
  <c r="H90" i="9"/>
  <c r="I90" i="9"/>
  <c r="J90" i="9"/>
  <c r="K90" i="9"/>
  <c r="L90" i="9"/>
  <c r="K91" i="9"/>
  <c r="E92" i="9"/>
  <c r="I92" i="9"/>
  <c r="C93" i="9"/>
  <c r="D93" i="9"/>
  <c r="E93" i="9"/>
  <c r="F93" i="9"/>
  <c r="G93" i="9"/>
  <c r="K93" i="9"/>
  <c r="C94" i="9"/>
  <c r="D94" i="9"/>
  <c r="E94" i="9"/>
  <c r="F94" i="9"/>
  <c r="G94" i="9"/>
  <c r="C95" i="9"/>
  <c r="D95" i="9"/>
  <c r="E95" i="9"/>
  <c r="F95" i="9"/>
  <c r="G95" i="9"/>
  <c r="H95" i="9"/>
  <c r="I95" i="9"/>
  <c r="J95" i="9"/>
  <c r="K95" i="9"/>
  <c r="L95" i="9"/>
  <c r="C96" i="9"/>
  <c r="D96" i="9"/>
  <c r="E96" i="9"/>
  <c r="F96" i="9"/>
  <c r="G96" i="9"/>
  <c r="H96" i="9"/>
  <c r="I96" i="9"/>
  <c r="J96" i="9"/>
  <c r="K96" i="9"/>
  <c r="L96" i="9"/>
  <c r="C97" i="9"/>
  <c r="D97" i="9"/>
  <c r="E97" i="9"/>
  <c r="F97" i="9"/>
  <c r="G97" i="9"/>
  <c r="H97" i="9"/>
  <c r="I97" i="9"/>
  <c r="J97" i="9"/>
  <c r="K97" i="9"/>
  <c r="L97" i="9"/>
  <c r="C98" i="9"/>
  <c r="D98" i="9"/>
  <c r="E98" i="9"/>
  <c r="F98" i="9"/>
  <c r="G98" i="9"/>
  <c r="H98" i="9"/>
  <c r="I98" i="9"/>
  <c r="J98" i="9"/>
  <c r="K98" i="9"/>
  <c r="L98" i="9"/>
  <c r="C99" i="9"/>
  <c r="D99" i="9"/>
  <c r="E99" i="9"/>
  <c r="F99" i="9"/>
  <c r="G99" i="9"/>
  <c r="H99" i="9"/>
  <c r="I99" i="9"/>
  <c r="J99" i="9"/>
  <c r="K99" i="9"/>
  <c r="L99" i="9"/>
  <c r="C100" i="9"/>
  <c r="D100" i="9"/>
  <c r="E100" i="9"/>
  <c r="F100" i="9"/>
  <c r="G100" i="9"/>
  <c r="H100" i="9"/>
  <c r="I100" i="9"/>
  <c r="J100" i="9"/>
  <c r="K100" i="9"/>
  <c r="L100" i="9"/>
  <c r="C101" i="9"/>
  <c r="D101" i="9"/>
  <c r="E101" i="9"/>
  <c r="F101" i="9"/>
  <c r="G101" i="9"/>
  <c r="H101" i="9"/>
  <c r="I101" i="9"/>
  <c r="J101" i="9"/>
  <c r="K101" i="9"/>
  <c r="L101" i="9"/>
  <c r="C102" i="9"/>
  <c r="D102" i="9"/>
  <c r="E102" i="9"/>
  <c r="F102" i="9"/>
  <c r="G102" i="9"/>
  <c r="H102" i="9"/>
  <c r="I102" i="9"/>
  <c r="J102" i="9"/>
  <c r="K102" i="9"/>
  <c r="L102" i="9"/>
  <c r="C103" i="9"/>
  <c r="D103" i="9"/>
  <c r="E103" i="9"/>
  <c r="F103" i="9"/>
  <c r="G103" i="9"/>
  <c r="H103" i="9"/>
  <c r="I103" i="9"/>
  <c r="J103" i="9"/>
  <c r="K103" i="9"/>
  <c r="L103" i="9"/>
  <c r="C104" i="9"/>
  <c r="D104" i="9"/>
  <c r="E104" i="9"/>
  <c r="F104" i="9"/>
  <c r="G104" i="9"/>
  <c r="H104" i="9"/>
  <c r="I104" i="9"/>
  <c r="J104" i="9"/>
  <c r="K104" i="9"/>
  <c r="L104" i="9"/>
  <c r="C105" i="9"/>
  <c r="D105" i="9"/>
  <c r="E105" i="9"/>
  <c r="F105" i="9"/>
  <c r="G105" i="9"/>
  <c r="H105" i="9"/>
  <c r="I105" i="9"/>
  <c r="J105" i="9"/>
  <c r="K105" i="9"/>
  <c r="L105" i="9"/>
  <c r="C106" i="9"/>
  <c r="D106" i="9"/>
  <c r="E106" i="9"/>
  <c r="F106" i="9"/>
  <c r="G106" i="9"/>
  <c r="H106" i="9"/>
  <c r="I106" i="9"/>
  <c r="J106" i="9"/>
  <c r="K106" i="9"/>
  <c r="L106" i="9"/>
  <c r="C107" i="9"/>
  <c r="D107" i="9"/>
  <c r="E107" i="9"/>
  <c r="F107" i="9"/>
  <c r="G107" i="9"/>
  <c r="H107" i="9"/>
  <c r="I107" i="9"/>
  <c r="J107" i="9"/>
  <c r="K107" i="9"/>
  <c r="L107" i="9"/>
  <c r="C108" i="9"/>
  <c r="D108" i="9"/>
  <c r="E108" i="9"/>
  <c r="F108" i="9"/>
  <c r="G108" i="9"/>
  <c r="H108" i="9"/>
  <c r="I108" i="9"/>
  <c r="J108" i="9"/>
  <c r="K108" i="9"/>
  <c r="L108" i="9"/>
  <c r="C109" i="9"/>
  <c r="D109" i="9"/>
  <c r="E109" i="9"/>
  <c r="F109" i="9"/>
  <c r="G109" i="9"/>
  <c r="H109" i="9"/>
  <c r="I109" i="9"/>
  <c r="J109" i="9"/>
  <c r="K109" i="9"/>
  <c r="L109" i="9"/>
  <c r="E110" i="9"/>
  <c r="I110" i="9"/>
  <c r="C111" i="9"/>
  <c r="G111" i="9"/>
  <c r="K111" i="9"/>
  <c r="E112" i="9"/>
  <c r="C113" i="9"/>
  <c r="D113" i="9"/>
  <c r="E113" i="9"/>
  <c r="F113" i="9"/>
  <c r="G113" i="9"/>
  <c r="K113" i="9"/>
  <c r="C114" i="9"/>
  <c r="D114" i="9"/>
  <c r="E114" i="9"/>
  <c r="F114" i="9"/>
  <c r="G114" i="9"/>
  <c r="H114" i="9"/>
  <c r="I114" i="9"/>
  <c r="J114" i="9"/>
  <c r="K114" i="9"/>
  <c r="L114" i="9"/>
  <c r="K2" i="9"/>
  <c r="L2" i="9"/>
  <c r="J2" i="9"/>
  <c r="I2" i="9"/>
  <c r="H2" i="9"/>
  <c r="D2" i="9"/>
  <c r="E2" i="9"/>
  <c r="F2" i="9"/>
  <c r="G2" i="9"/>
  <c r="C2" i="9"/>
  <c r="L1" i="9"/>
  <c r="K1" i="9"/>
  <c r="J1" i="9"/>
  <c r="I1" i="9"/>
  <c r="H1" i="9"/>
  <c r="G1" i="9"/>
  <c r="F1" i="9"/>
  <c r="E1" i="9"/>
  <c r="D1" i="9"/>
  <c r="C1" i="9"/>
  <c r="E3" i="8"/>
  <c r="F3" i="8"/>
  <c r="G3" i="8"/>
  <c r="H3" i="8"/>
  <c r="I3" i="8"/>
  <c r="J3" i="8"/>
  <c r="K3" i="8"/>
  <c r="L3" i="8"/>
  <c r="C4" i="8"/>
  <c r="D4" i="8"/>
  <c r="E4" i="8"/>
  <c r="F4" i="8"/>
  <c r="G4" i="8"/>
  <c r="H4" i="8"/>
  <c r="I4" i="8"/>
  <c r="J4" i="8"/>
  <c r="K4" i="8"/>
  <c r="L4" i="8"/>
  <c r="K5" i="8"/>
  <c r="I6" i="8"/>
  <c r="L6" i="8"/>
  <c r="C7" i="8"/>
  <c r="D7" i="8"/>
  <c r="E7" i="8"/>
  <c r="F7" i="8"/>
  <c r="G7" i="8"/>
  <c r="H7" i="8"/>
  <c r="I7" i="8"/>
  <c r="J7" i="8"/>
  <c r="K7" i="8"/>
  <c r="L7" i="8"/>
  <c r="C8" i="8"/>
  <c r="D8" i="8"/>
  <c r="E8" i="8"/>
  <c r="F8" i="8"/>
  <c r="G8" i="8"/>
  <c r="H8" i="8"/>
  <c r="I8" i="8"/>
  <c r="J8" i="8"/>
  <c r="K8" i="8"/>
  <c r="L8" i="8"/>
  <c r="C9" i="8"/>
  <c r="D9" i="8"/>
  <c r="E9" i="8"/>
  <c r="F9" i="8"/>
  <c r="G9" i="8"/>
  <c r="H9" i="8"/>
  <c r="I9" i="8"/>
  <c r="K9" i="8"/>
  <c r="L9" i="8"/>
  <c r="C10" i="8"/>
  <c r="D10" i="8"/>
  <c r="E10" i="8"/>
  <c r="I10" i="8"/>
  <c r="C11" i="8"/>
  <c r="D11" i="8"/>
  <c r="E11" i="8"/>
  <c r="F11" i="8"/>
  <c r="G11" i="8"/>
  <c r="H11" i="8"/>
  <c r="I11" i="8"/>
  <c r="J11" i="8"/>
  <c r="K11" i="8"/>
  <c r="L11" i="8"/>
  <c r="I12" i="8"/>
  <c r="K13" i="8"/>
  <c r="E14" i="8"/>
  <c r="H14" i="8"/>
  <c r="I14" i="8"/>
  <c r="C15" i="8"/>
  <c r="D15" i="8"/>
  <c r="E15" i="8"/>
  <c r="F15" i="8"/>
  <c r="G15" i="8"/>
  <c r="H15" i="8"/>
  <c r="I15" i="8"/>
  <c r="J15" i="8"/>
  <c r="K15" i="8"/>
  <c r="L15" i="8"/>
  <c r="C16" i="8"/>
  <c r="D16" i="8"/>
  <c r="E16" i="8"/>
  <c r="F16" i="8"/>
  <c r="G16" i="8"/>
  <c r="H16" i="8"/>
  <c r="I16" i="8"/>
  <c r="J16" i="8"/>
  <c r="K16" i="8"/>
  <c r="L16" i="8"/>
  <c r="C17" i="8"/>
  <c r="D17" i="8"/>
  <c r="E17" i="8"/>
  <c r="F17" i="8"/>
  <c r="G17" i="8"/>
  <c r="H17" i="8"/>
  <c r="I17" i="8"/>
  <c r="J17" i="8"/>
  <c r="K17" i="8"/>
  <c r="L17" i="8"/>
  <c r="C18" i="8"/>
  <c r="D18" i="8"/>
  <c r="E18" i="8"/>
  <c r="I18" i="8"/>
  <c r="J18" i="8"/>
  <c r="K18" i="8"/>
  <c r="C19" i="8"/>
  <c r="D19" i="8"/>
  <c r="E19" i="8"/>
  <c r="F19" i="8"/>
  <c r="G19" i="8"/>
  <c r="H19" i="8"/>
  <c r="I19" i="8"/>
  <c r="J19" i="8"/>
  <c r="K19" i="8"/>
  <c r="C20" i="8"/>
  <c r="D20" i="8"/>
  <c r="E20" i="8"/>
  <c r="F20" i="8"/>
  <c r="G20" i="8"/>
  <c r="H20" i="8"/>
  <c r="I20" i="8"/>
  <c r="J20" i="8"/>
  <c r="K20" i="8"/>
  <c r="L20" i="8"/>
  <c r="C21" i="8"/>
  <c r="D21" i="8"/>
  <c r="E21" i="8"/>
  <c r="F21" i="8"/>
  <c r="G21" i="8"/>
  <c r="H21" i="8"/>
  <c r="I21" i="8"/>
  <c r="J21" i="8"/>
  <c r="K21" i="8"/>
  <c r="L21" i="8"/>
  <c r="E22" i="8"/>
  <c r="H22" i="8"/>
  <c r="I22" i="8"/>
  <c r="L22" i="8"/>
  <c r="C23" i="8"/>
  <c r="D23" i="8"/>
  <c r="E23" i="8"/>
  <c r="F23" i="8"/>
  <c r="G23" i="8"/>
  <c r="H23" i="8"/>
  <c r="I23" i="8"/>
  <c r="J23" i="8"/>
  <c r="K23" i="8"/>
  <c r="L23" i="8"/>
  <c r="E24" i="8"/>
  <c r="I24" i="8"/>
  <c r="C25" i="8"/>
  <c r="G25" i="8"/>
  <c r="K25" i="8"/>
  <c r="L25" i="8"/>
  <c r="C26" i="8"/>
  <c r="D26" i="8"/>
  <c r="E26" i="8"/>
  <c r="F26" i="8"/>
  <c r="G26" i="8"/>
  <c r="H26" i="8"/>
  <c r="I26" i="8"/>
  <c r="J26" i="8"/>
  <c r="K26" i="8"/>
  <c r="L26" i="8"/>
  <c r="C27" i="8"/>
  <c r="E27" i="8"/>
  <c r="F27" i="8"/>
  <c r="G27" i="8"/>
  <c r="H27" i="8"/>
  <c r="I27" i="8"/>
  <c r="K27" i="8"/>
  <c r="L27" i="8"/>
  <c r="C28" i="8"/>
  <c r="D28" i="8"/>
  <c r="E28" i="8"/>
  <c r="F28" i="8"/>
  <c r="G28" i="8"/>
  <c r="H28" i="8"/>
  <c r="I28" i="8"/>
  <c r="J28" i="8"/>
  <c r="K28" i="8"/>
  <c r="L28" i="8"/>
  <c r="C29" i="8"/>
  <c r="G29" i="8"/>
  <c r="K29" i="8"/>
  <c r="C30" i="8"/>
  <c r="D30" i="8"/>
  <c r="E30" i="8"/>
  <c r="F30" i="8"/>
  <c r="G30" i="8"/>
  <c r="H30" i="8"/>
  <c r="I30" i="8"/>
  <c r="J30" i="8"/>
  <c r="K30" i="8"/>
  <c r="L30" i="8"/>
  <c r="C31" i="8"/>
  <c r="G31" i="8"/>
  <c r="E32" i="8"/>
  <c r="I32" i="8"/>
  <c r="C33" i="8"/>
  <c r="G33" i="8"/>
  <c r="K33" i="8"/>
  <c r="C34" i="8"/>
  <c r="D34" i="8"/>
  <c r="E34" i="8"/>
  <c r="F34" i="8"/>
  <c r="G34" i="8"/>
  <c r="H34" i="8"/>
  <c r="I34" i="8"/>
  <c r="J34" i="8"/>
  <c r="K34" i="8"/>
  <c r="L34" i="8"/>
  <c r="C35" i="8"/>
  <c r="D35" i="8"/>
  <c r="E35" i="8"/>
  <c r="F35" i="8"/>
  <c r="G35" i="8"/>
  <c r="H35" i="8"/>
  <c r="I35" i="8"/>
  <c r="J35" i="8"/>
  <c r="K35" i="8"/>
  <c r="L35" i="8"/>
  <c r="C36" i="8"/>
  <c r="D36" i="8"/>
  <c r="E36" i="8"/>
  <c r="F36" i="8"/>
  <c r="G36" i="8"/>
  <c r="H36" i="8"/>
  <c r="I36" i="8"/>
  <c r="J36" i="8"/>
  <c r="K36" i="8"/>
  <c r="L36" i="8"/>
  <c r="C37" i="8"/>
  <c r="E37" i="8"/>
  <c r="G37" i="8"/>
  <c r="J37" i="8"/>
  <c r="K37" i="8"/>
  <c r="C38" i="8"/>
  <c r="D38" i="8"/>
  <c r="E38" i="8"/>
  <c r="F38" i="8"/>
  <c r="G38" i="8"/>
  <c r="H38" i="8"/>
  <c r="I38" i="8"/>
  <c r="L38" i="8"/>
  <c r="C39" i="8"/>
  <c r="D39" i="8"/>
  <c r="E39" i="8"/>
  <c r="F39" i="8"/>
  <c r="G39" i="8"/>
  <c r="H39" i="8"/>
  <c r="I39" i="8"/>
  <c r="J39" i="8"/>
  <c r="K39" i="8"/>
  <c r="L39" i="8"/>
  <c r="C40" i="8"/>
  <c r="D40" i="8"/>
  <c r="E40" i="8"/>
  <c r="F40" i="8"/>
  <c r="G40" i="8"/>
  <c r="H40" i="8"/>
  <c r="I40" i="8"/>
  <c r="L40" i="8"/>
  <c r="E41" i="8"/>
  <c r="F41" i="8"/>
  <c r="G41" i="8"/>
  <c r="J41" i="8"/>
  <c r="K41" i="8"/>
  <c r="C42" i="8"/>
  <c r="D42" i="8"/>
  <c r="E42" i="8"/>
  <c r="F42" i="8"/>
  <c r="G42" i="8"/>
  <c r="H42" i="8"/>
  <c r="I42" i="8"/>
  <c r="J42" i="8"/>
  <c r="K42" i="8"/>
  <c r="L42" i="8"/>
  <c r="C43" i="8"/>
  <c r="G43" i="8"/>
  <c r="K43" i="8"/>
  <c r="J44" i="8"/>
  <c r="K44" i="8"/>
  <c r="C45" i="8"/>
  <c r="D45" i="8"/>
  <c r="E45" i="8"/>
  <c r="F45" i="8"/>
  <c r="G45" i="8"/>
  <c r="H45" i="8"/>
  <c r="I45" i="8"/>
  <c r="J45" i="8"/>
  <c r="K45" i="8"/>
  <c r="L45" i="8"/>
  <c r="C46" i="8"/>
  <c r="D46" i="8"/>
  <c r="E46" i="8"/>
  <c r="J46" i="8"/>
  <c r="K46" i="8"/>
  <c r="L46" i="8"/>
  <c r="C47" i="8"/>
  <c r="D47" i="8"/>
  <c r="E47" i="8"/>
  <c r="F47" i="8"/>
  <c r="G47" i="8"/>
  <c r="J47" i="8"/>
  <c r="K47" i="8"/>
  <c r="L47" i="8"/>
  <c r="E48" i="8"/>
  <c r="I48" i="8"/>
  <c r="C49" i="8"/>
  <c r="D49" i="8"/>
  <c r="E49" i="8"/>
  <c r="F49" i="8"/>
  <c r="G49" i="8"/>
  <c r="H49" i="8"/>
  <c r="I49" i="8"/>
  <c r="J49" i="8"/>
  <c r="K49" i="8"/>
  <c r="L49" i="8"/>
  <c r="E50" i="8"/>
  <c r="I50" i="8"/>
  <c r="C51" i="8"/>
  <c r="G51" i="8"/>
  <c r="K51" i="8"/>
  <c r="I52" i="8"/>
  <c r="C53" i="8"/>
  <c r="D53" i="8"/>
  <c r="E53" i="8"/>
  <c r="F53" i="8"/>
  <c r="G53" i="8"/>
  <c r="H53" i="8"/>
  <c r="I53" i="8"/>
  <c r="J53" i="8"/>
  <c r="K53" i="8"/>
  <c r="L53" i="8"/>
  <c r="C54" i="8"/>
  <c r="D54" i="8"/>
  <c r="E54" i="8"/>
  <c r="F54" i="8"/>
  <c r="G54" i="8"/>
  <c r="H54" i="8"/>
  <c r="I54" i="8"/>
  <c r="J54" i="8"/>
  <c r="K54" i="8"/>
  <c r="L54" i="8"/>
  <c r="C55" i="8"/>
  <c r="D55" i="8"/>
  <c r="E55" i="8"/>
  <c r="F55" i="8"/>
  <c r="G55" i="8"/>
  <c r="H55" i="8"/>
  <c r="I55" i="8"/>
  <c r="J55" i="8"/>
  <c r="K55" i="8"/>
  <c r="L55" i="8"/>
  <c r="H56" i="8"/>
  <c r="I56" i="8"/>
  <c r="L56" i="8"/>
  <c r="C57" i="8"/>
  <c r="D57" i="8"/>
  <c r="E57" i="8"/>
  <c r="F57" i="8"/>
  <c r="G57" i="8"/>
  <c r="H57" i="8"/>
  <c r="I57" i="8"/>
  <c r="K57" i="8"/>
  <c r="L57" i="8"/>
  <c r="C58" i="8"/>
  <c r="D58" i="8"/>
  <c r="E58" i="8"/>
  <c r="F58" i="8"/>
  <c r="G58" i="8"/>
  <c r="H58" i="8"/>
  <c r="I58" i="8"/>
  <c r="J58" i="8"/>
  <c r="K58" i="8"/>
  <c r="L58" i="8"/>
  <c r="C59" i="8"/>
  <c r="D59" i="8"/>
  <c r="E59" i="8"/>
  <c r="F59" i="8"/>
  <c r="G59" i="8"/>
  <c r="H59" i="8"/>
  <c r="I59" i="8"/>
  <c r="J59" i="8"/>
  <c r="K59" i="8"/>
  <c r="L59" i="8"/>
  <c r="C60" i="8"/>
  <c r="D60" i="8"/>
  <c r="F60" i="8"/>
  <c r="G60" i="8"/>
  <c r="J60" i="8"/>
  <c r="K60" i="8"/>
  <c r="C61" i="8"/>
  <c r="D61" i="8"/>
  <c r="E61" i="8"/>
  <c r="F61" i="8"/>
  <c r="G61" i="8"/>
  <c r="H61" i="8"/>
  <c r="I61" i="8"/>
  <c r="J61" i="8"/>
  <c r="K61" i="8"/>
  <c r="L61" i="8"/>
  <c r="E62" i="8"/>
  <c r="I62" i="8"/>
  <c r="C63" i="8"/>
  <c r="G63" i="8"/>
  <c r="J63" i="8"/>
  <c r="K63" i="8"/>
  <c r="C64" i="8"/>
  <c r="D64" i="8"/>
  <c r="E64" i="8"/>
  <c r="F64" i="8"/>
  <c r="G64" i="8"/>
  <c r="H64" i="8"/>
  <c r="I64" i="8"/>
  <c r="J64" i="8"/>
  <c r="K64" i="8"/>
  <c r="L64" i="8"/>
  <c r="E65" i="8"/>
  <c r="F65" i="8"/>
  <c r="G65" i="8"/>
  <c r="H65" i="8"/>
  <c r="I65" i="8"/>
  <c r="C66" i="8"/>
  <c r="D66" i="8"/>
  <c r="E66" i="8"/>
  <c r="F66" i="8"/>
  <c r="G66" i="8"/>
  <c r="H66" i="8"/>
  <c r="I66" i="8"/>
  <c r="J66" i="8"/>
  <c r="K66" i="8"/>
  <c r="L66" i="8"/>
  <c r="C67" i="8"/>
  <c r="G67" i="8"/>
  <c r="K67" i="8"/>
  <c r="C68" i="8"/>
  <c r="D68" i="8"/>
  <c r="E68" i="8"/>
  <c r="F68" i="8"/>
  <c r="G68" i="8"/>
  <c r="H68" i="8"/>
  <c r="I68" i="8"/>
  <c r="J68" i="8"/>
  <c r="K68" i="8"/>
  <c r="L68" i="8"/>
  <c r="C69" i="8"/>
  <c r="E70" i="8"/>
  <c r="I70" i="8"/>
  <c r="C71" i="8"/>
  <c r="G71" i="8"/>
  <c r="K71" i="8"/>
  <c r="C72" i="8"/>
  <c r="D72" i="8"/>
  <c r="E72" i="8"/>
  <c r="F72" i="8"/>
  <c r="G72" i="8"/>
  <c r="H72" i="8"/>
  <c r="I72" i="8"/>
  <c r="J72" i="8"/>
  <c r="K72" i="8"/>
  <c r="L72" i="8"/>
  <c r="C73" i="8"/>
  <c r="D73" i="8"/>
  <c r="E73" i="8"/>
  <c r="F73" i="8"/>
  <c r="G73" i="8"/>
  <c r="H73" i="8"/>
  <c r="I73" i="8"/>
  <c r="J73" i="8"/>
  <c r="K73" i="8"/>
  <c r="L73" i="8"/>
  <c r="C74" i="8"/>
  <c r="D74" i="8"/>
  <c r="E74" i="8"/>
  <c r="F74" i="8"/>
  <c r="G74" i="8"/>
  <c r="H74" i="8"/>
  <c r="I74" i="8"/>
  <c r="J74" i="8"/>
  <c r="K74" i="8"/>
  <c r="L74" i="8"/>
  <c r="C75" i="8"/>
  <c r="F75" i="8"/>
  <c r="G75" i="8"/>
  <c r="K75" i="8"/>
  <c r="L75" i="8"/>
  <c r="C76" i="8"/>
  <c r="D76" i="8"/>
  <c r="E76" i="8"/>
  <c r="F76" i="8"/>
  <c r="G76" i="8"/>
  <c r="H76" i="8"/>
  <c r="I76" i="8"/>
  <c r="J76" i="8"/>
  <c r="K76" i="8"/>
  <c r="L76" i="8"/>
  <c r="C77" i="8"/>
  <c r="D77" i="8"/>
  <c r="E77" i="8"/>
  <c r="F77" i="8"/>
  <c r="G77" i="8"/>
  <c r="H77" i="8"/>
  <c r="I77" i="8"/>
  <c r="J77" i="8"/>
  <c r="K77" i="8"/>
  <c r="L77" i="8"/>
  <c r="C78" i="8"/>
  <c r="D78" i="8"/>
  <c r="E78" i="8"/>
  <c r="F78" i="8"/>
  <c r="G78" i="8"/>
  <c r="H78" i="8"/>
  <c r="I78" i="8"/>
  <c r="J78" i="8"/>
  <c r="K78" i="8"/>
  <c r="L78" i="8"/>
  <c r="C79" i="8"/>
  <c r="D79" i="8"/>
  <c r="E79" i="8"/>
  <c r="F79" i="8"/>
  <c r="G79" i="8"/>
  <c r="K79" i="8"/>
  <c r="C80" i="8"/>
  <c r="D80" i="8"/>
  <c r="E80" i="8"/>
  <c r="F80" i="8"/>
  <c r="G80" i="8"/>
  <c r="H80" i="8"/>
  <c r="I80" i="8"/>
  <c r="J80" i="8"/>
  <c r="K80" i="8"/>
  <c r="L80" i="8"/>
  <c r="C81" i="8"/>
  <c r="G81" i="8"/>
  <c r="E82" i="8"/>
  <c r="H82" i="8"/>
  <c r="I82" i="8"/>
  <c r="J82" i="8"/>
  <c r="K82" i="8"/>
  <c r="L82" i="8"/>
  <c r="C83" i="8"/>
  <c r="D83" i="8"/>
  <c r="E83" i="8"/>
  <c r="F83" i="8"/>
  <c r="G83" i="8"/>
  <c r="H83" i="8"/>
  <c r="I83" i="8"/>
  <c r="J83" i="8"/>
  <c r="K83" i="8"/>
  <c r="L83" i="8"/>
  <c r="C84" i="8"/>
  <c r="D84" i="8"/>
  <c r="E84" i="8"/>
  <c r="F84" i="8"/>
  <c r="G84" i="8"/>
  <c r="I84" i="8"/>
  <c r="C85" i="8"/>
  <c r="D85" i="8"/>
  <c r="E85" i="8"/>
  <c r="F85" i="8"/>
  <c r="G85" i="8"/>
  <c r="J85" i="8"/>
  <c r="K85" i="8"/>
  <c r="L85" i="8"/>
  <c r="E86" i="8"/>
  <c r="F86" i="8"/>
  <c r="G86" i="8"/>
  <c r="C87" i="8"/>
  <c r="D87" i="8"/>
  <c r="E87" i="8"/>
  <c r="F87" i="8"/>
  <c r="G87" i="8"/>
  <c r="H87" i="8"/>
  <c r="I87" i="8"/>
  <c r="J87" i="8"/>
  <c r="K87" i="8"/>
  <c r="L87" i="8"/>
  <c r="E88" i="8"/>
  <c r="I88" i="8"/>
  <c r="C89" i="8"/>
  <c r="G89" i="8"/>
  <c r="K89" i="8"/>
  <c r="E90" i="8"/>
  <c r="C91" i="8"/>
  <c r="D91" i="8"/>
  <c r="E91" i="8"/>
  <c r="F91" i="8"/>
  <c r="G91" i="8"/>
  <c r="H91" i="8"/>
  <c r="I91" i="8"/>
  <c r="J91" i="8"/>
  <c r="K91" i="8"/>
  <c r="L91" i="8"/>
  <c r="C92" i="8"/>
  <c r="D92" i="8"/>
  <c r="E92" i="8"/>
  <c r="F92" i="8"/>
  <c r="G92" i="8"/>
  <c r="H92" i="8"/>
  <c r="I92" i="8"/>
  <c r="J92" i="8"/>
  <c r="K92" i="8"/>
  <c r="L92" i="8"/>
  <c r="C93" i="8"/>
  <c r="D93" i="8"/>
  <c r="E93" i="8"/>
  <c r="F93" i="8"/>
  <c r="G93" i="8"/>
  <c r="H93" i="8"/>
  <c r="I93" i="8"/>
  <c r="J93" i="8"/>
  <c r="K93" i="8"/>
  <c r="L93" i="8"/>
  <c r="H94" i="8"/>
  <c r="I94" i="8"/>
  <c r="J94" i="8"/>
  <c r="K94" i="8"/>
  <c r="L94" i="8"/>
  <c r="C95" i="8"/>
  <c r="D95" i="8"/>
  <c r="J95" i="8"/>
  <c r="K95" i="8"/>
  <c r="L95" i="8"/>
  <c r="C96" i="8"/>
  <c r="D96" i="8"/>
  <c r="E96" i="8"/>
  <c r="F96" i="8"/>
  <c r="G96" i="8"/>
  <c r="H96" i="8"/>
  <c r="I96" i="8"/>
  <c r="J96" i="8"/>
  <c r="K96" i="8"/>
  <c r="L96" i="8"/>
  <c r="C97" i="8"/>
  <c r="D97" i="8"/>
  <c r="E97" i="8"/>
  <c r="F97" i="8"/>
  <c r="G97" i="8"/>
  <c r="H97" i="8"/>
  <c r="I97" i="8"/>
  <c r="J97" i="8"/>
  <c r="K97" i="8"/>
  <c r="L97" i="8"/>
  <c r="E98" i="8"/>
  <c r="F98" i="8"/>
  <c r="G98" i="8"/>
  <c r="I98" i="8"/>
  <c r="J98" i="8"/>
  <c r="K98" i="8"/>
  <c r="L98" i="8"/>
  <c r="C99" i="8"/>
  <c r="D99" i="8"/>
  <c r="E99" i="8"/>
  <c r="F99" i="8"/>
  <c r="G99" i="8"/>
  <c r="H99" i="8"/>
  <c r="I99" i="8"/>
  <c r="J99" i="8"/>
  <c r="K99" i="8"/>
  <c r="L99" i="8"/>
  <c r="E100" i="8"/>
  <c r="K101" i="8"/>
  <c r="C102" i="8"/>
  <c r="D102" i="8"/>
  <c r="E102" i="8"/>
  <c r="F102" i="8"/>
  <c r="G102" i="8"/>
  <c r="H102" i="8"/>
  <c r="I102" i="8"/>
  <c r="J102" i="8"/>
  <c r="K102" i="8"/>
  <c r="L102" i="8"/>
  <c r="C103" i="8"/>
  <c r="D103" i="8"/>
  <c r="G103" i="8"/>
  <c r="K103" i="8"/>
  <c r="E104" i="8"/>
  <c r="F104" i="8"/>
  <c r="G104" i="8"/>
  <c r="J104" i="8"/>
  <c r="K104" i="8"/>
  <c r="L104" i="8"/>
  <c r="K105" i="8"/>
  <c r="C106" i="8"/>
  <c r="D106" i="8"/>
  <c r="E106" i="8"/>
  <c r="F106" i="8"/>
  <c r="G106" i="8"/>
  <c r="H106" i="8"/>
  <c r="I106" i="8"/>
  <c r="J106" i="8"/>
  <c r="K106" i="8"/>
  <c r="L106" i="8"/>
  <c r="C107" i="8"/>
  <c r="G107" i="8"/>
  <c r="E108" i="8"/>
  <c r="K109" i="8"/>
  <c r="C110" i="8"/>
  <c r="D110" i="8"/>
  <c r="E110" i="8"/>
  <c r="F110" i="8"/>
  <c r="G110" i="8"/>
  <c r="H110" i="8"/>
  <c r="I110" i="8"/>
  <c r="J110" i="8"/>
  <c r="K110" i="8"/>
  <c r="L110" i="8"/>
  <c r="C111" i="8"/>
  <c r="D111" i="8"/>
  <c r="E111" i="8"/>
  <c r="F111" i="8"/>
  <c r="G111" i="8"/>
  <c r="H111" i="8"/>
  <c r="I111" i="8"/>
  <c r="J111" i="8"/>
  <c r="K111" i="8"/>
  <c r="L111" i="8"/>
  <c r="C112" i="8"/>
  <c r="D112" i="8"/>
  <c r="E112" i="8"/>
  <c r="F112" i="8"/>
  <c r="G112" i="8"/>
  <c r="H112" i="8"/>
  <c r="I112" i="8"/>
  <c r="J112" i="8"/>
  <c r="K112" i="8"/>
  <c r="L112" i="8"/>
  <c r="H113" i="8"/>
  <c r="I113" i="8"/>
  <c r="J113" i="8"/>
  <c r="K113" i="8"/>
  <c r="L113" i="8"/>
  <c r="C114" i="8"/>
  <c r="D114" i="8"/>
  <c r="E114" i="8"/>
  <c r="F114" i="8"/>
  <c r="G114" i="8"/>
  <c r="H114" i="8"/>
  <c r="I114" i="8"/>
  <c r="J114" i="8"/>
  <c r="K114" i="8"/>
  <c r="L114" i="8"/>
  <c r="K2" i="8"/>
  <c r="J2" i="8"/>
  <c r="I2" i="8"/>
  <c r="H2" i="8"/>
  <c r="F2" i="8"/>
  <c r="G2" i="8"/>
  <c r="E2" i="8"/>
  <c r="D2" i="8"/>
  <c r="C2" i="8"/>
  <c r="L1" i="8"/>
  <c r="K1" i="8"/>
  <c r="J1" i="8"/>
  <c r="I1" i="8"/>
  <c r="H1" i="8"/>
  <c r="G1" i="8"/>
  <c r="F1" i="8"/>
  <c r="E1" i="8"/>
  <c r="D1" i="8"/>
  <c r="C1" i="8"/>
  <c r="D3" i="7"/>
  <c r="E3" i="7"/>
  <c r="L3" i="7"/>
  <c r="D4" i="7"/>
  <c r="G4" i="7"/>
  <c r="H4" i="7"/>
  <c r="D5" i="7"/>
  <c r="E5" i="7"/>
  <c r="F5" i="7"/>
  <c r="G5" i="7"/>
  <c r="H5" i="7"/>
  <c r="I5" i="7"/>
  <c r="J5" i="7"/>
  <c r="K5" i="7"/>
  <c r="L5" i="7"/>
  <c r="D6" i="7"/>
  <c r="E6" i="7"/>
  <c r="F6" i="7"/>
  <c r="G6" i="7"/>
  <c r="H6" i="7"/>
  <c r="I6" i="7"/>
  <c r="J6" i="7"/>
  <c r="K6" i="7"/>
  <c r="L6" i="7"/>
  <c r="D7" i="7"/>
  <c r="H7" i="7"/>
  <c r="I7" i="7"/>
  <c r="L7" i="7"/>
  <c r="E8" i="7"/>
  <c r="K8" i="7"/>
  <c r="L8" i="7"/>
  <c r="D9" i="7"/>
  <c r="F9" i="7"/>
  <c r="J9" i="7"/>
  <c r="K9" i="7"/>
  <c r="D10" i="7"/>
  <c r="E10" i="7"/>
  <c r="F10" i="7"/>
  <c r="G10" i="7"/>
  <c r="H10" i="7"/>
  <c r="I10" i="7"/>
  <c r="J10" i="7"/>
  <c r="K10" i="7"/>
  <c r="L10" i="7"/>
  <c r="D11" i="7"/>
  <c r="E11" i="7"/>
  <c r="H11" i="7"/>
  <c r="L11" i="7"/>
  <c r="D12" i="7"/>
  <c r="E12" i="7"/>
  <c r="F12" i="7"/>
  <c r="G12" i="7"/>
  <c r="H12" i="7"/>
  <c r="I12" i="7"/>
  <c r="J12" i="7"/>
  <c r="K12" i="7"/>
  <c r="L12" i="7"/>
  <c r="D13" i="7"/>
  <c r="E13" i="7"/>
  <c r="F13" i="7"/>
  <c r="G13" i="7"/>
  <c r="H13" i="7"/>
  <c r="I13" i="7"/>
  <c r="J13" i="7"/>
  <c r="K13" i="7"/>
  <c r="L13" i="7"/>
  <c r="D14" i="7"/>
  <c r="E14" i="7"/>
  <c r="F14" i="7"/>
  <c r="G14" i="7"/>
  <c r="H14" i="7"/>
  <c r="I14" i="7"/>
  <c r="J14" i="7"/>
  <c r="K14" i="7"/>
  <c r="L14" i="7"/>
  <c r="D15" i="7"/>
  <c r="E15" i="7"/>
  <c r="F15" i="7"/>
  <c r="G15" i="7"/>
  <c r="H15" i="7"/>
  <c r="I15" i="7"/>
  <c r="J15" i="7"/>
  <c r="K15" i="7"/>
  <c r="L15" i="7"/>
  <c r="D16" i="7"/>
  <c r="E16" i="7"/>
  <c r="F16" i="7"/>
  <c r="G16" i="7"/>
  <c r="H16" i="7"/>
  <c r="I16" i="7"/>
  <c r="J16" i="7"/>
  <c r="K16" i="7"/>
  <c r="L16" i="7"/>
  <c r="D17" i="7"/>
  <c r="E17" i="7"/>
  <c r="F17" i="7"/>
  <c r="G17" i="7"/>
  <c r="H17" i="7"/>
  <c r="I17" i="7"/>
  <c r="J17" i="7"/>
  <c r="K17" i="7"/>
  <c r="L17" i="7"/>
  <c r="D18" i="7"/>
  <c r="E18" i="7"/>
  <c r="F18" i="7"/>
  <c r="G18" i="7"/>
  <c r="H18" i="7"/>
  <c r="I18" i="7"/>
  <c r="J18" i="7"/>
  <c r="K18" i="7"/>
  <c r="L18" i="7"/>
  <c r="D19" i="7"/>
  <c r="H19" i="7"/>
  <c r="I19" i="7"/>
  <c r="L19" i="7"/>
  <c r="D20" i="7"/>
  <c r="E20" i="7"/>
  <c r="F20" i="7"/>
  <c r="G20" i="7"/>
  <c r="H20" i="7"/>
  <c r="I20" i="7"/>
  <c r="J20" i="7"/>
  <c r="K20" i="7"/>
  <c r="L20" i="7"/>
  <c r="J21" i="7"/>
  <c r="K21" i="7"/>
  <c r="D22" i="7"/>
  <c r="F22" i="7"/>
  <c r="G22" i="7"/>
  <c r="I22" i="7"/>
  <c r="J22" i="7"/>
  <c r="K22" i="7"/>
  <c r="D23" i="7"/>
  <c r="H23" i="7"/>
  <c r="L23" i="7"/>
  <c r="D24" i="7"/>
  <c r="E24" i="7"/>
  <c r="F24" i="7"/>
  <c r="G24" i="7"/>
  <c r="H24" i="7"/>
  <c r="I24" i="7"/>
  <c r="J24" i="7"/>
  <c r="K24" i="7"/>
  <c r="L24" i="7"/>
  <c r="D25" i="7"/>
  <c r="E25" i="7"/>
  <c r="F25" i="7"/>
  <c r="G25" i="7"/>
  <c r="H25" i="7"/>
  <c r="I25" i="7"/>
  <c r="J25" i="7"/>
  <c r="K25" i="7"/>
  <c r="L25" i="7"/>
  <c r="I26" i="7"/>
  <c r="J26" i="7"/>
  <c r="D27" i="7"/>
  <c r="H27" i="7"/>
  <c r="J27" i="7"/>
  <c r="K27" i="7"/>
  <c r="L27" i="7"/>
  <c r="K28" i="7"/>
  <c r="L28" i="7"/>
  <c r="D29" i="7"/>
  <c r="E29" i="7"/>
  <c r="F29" i="7"/>
  <c r="G29" i="7"/>
  <c r="H29" i="7"/>
  <c r="I29" i="7"/>
  <c r="J29" i="7"/>
  <c r="K29" i="7"/>
  <c r="L29" i="7"/>
  <c r="I30" i="7"/>
  <c r="J30" i="7"/>
  <c r="D31" i="7"/>
  <c r="E31" i="7"/>
  <c r="F31" i="7"/>
  <c r="G31" i="7"/>
  <c r="H31" i="7"/>
  <c r="I31" i="7"/>
  <c r="J31" i="7"/>
  <c r="K31" i="7"/>
  <c r="L31" i="7"/>
  <c r="D32" i="7"/>
  <c r="E32" i="7"/>
  <c r="F32" i="7"/>
  <c r="G32" i="7"/>
  <c r="H32" i="7"/>
  <c r="I32" i="7"/>
  <c r="J32" i="7"/>
  <c r="K32" i="7"/>
  <c r="L32" i="7"/>
  <c r="D33" i="7"/>
  <c r="E33" i="7"/>
  <c r="F33" i="7"/>
  <c r="G33" i="7"/>
  <c r="H33" i="7"/>
  <c r="I33" i="7"/>
  <c r="J33" i="7"/>
  <c r="K33" i="7"/>
  <c r="L33" i="7"/>
  <c r="D34" i="7"/>
  <c r="E34" i="7"/>
  <c r="F34" i="7"/>
  <c r="G34" i="7"/>
  <c r="H34" i="7"/>
  <c r="I34" i="7"/>
  <c r="J34" i="7"/>
  <c r="K34" i="7"/>
  <c r="L34" i="7"/>
  <c r="D35" i="7"/>
  <c r="E35" i="7"/>
  <c r="F35" i="7"/>
  <c r="G35" i="7"/>
  <c r="H35" i="7"/>
  <c r="I35" i="7"/>
  <c r="J35" i="7"/>
  <c r="K35" i="7"/>
  <c r="L35" i="7"/>
  <c r="D36" i="7"/>
  <c r="E36" i="7"/>
  <c r="F36" i="7"/>
  <c r="G36" i="7"/>
  <c r="H36" i="7"/>
  <c r="I36" i="7"/>
  <c r="J36" i="7"/>
  <c r="K36" i="7"/>
  <c r="L36" i="7"/>
  <c r="D37" i="7"/>
  <c r="E37" i="7"/>
  <c r="F37" i="7"/>
  <c r="G37" i="7"/>
  <c r="H37" i="7"/>
  <c r="I37" i="7"/>
  <c r="J37" i="7"/>
  <c r="K37" i="7"/>
  <c r="L37" i="7"/>
  <c r="I38" i="7"/>
  <c r="J38" i="7"/>
  <c r="K38" i="7"/>
  <c r="D39" i="7"/>
  <c r="E39" i="7"/>
  <c r="F39" i="7"/>
  <c r="G39" i="7"/>
  <c r="H39" i="7"/>
  <c r="I39" i="7"/>
  <c r="J39" i="7"/>
  <c r="K39" i="7"/>
  <c r="L39" i="7"/>
  <c r="G40" i="7"/>
  <c r="H40" i="7"/>
  <c r="J40" i="7"/>
  <c r="K40" i="7"/>
  <c r="D41" i="7"/>
  <c r="F41" i="7"/>
  <c r="H41" i="7"/>
  <c r="I41" i="7"/>
  <c r="J41" i="7"/>
  <c r="L41" i="7"/>
  <c r="E42" i="7"/>
  <c r="I42" i="7"/>
  <c r="D43" i="7"/>
  <c r="E43" i="7"/>
  <c r="F43" i="7"/>
  <c r="G43" i="7"/>
  <c r="H43" i="7"/>
  <c r="I43" i="7"/>
  <c r="J43" i="7"/>
  <c r="K43" i="7"/>
  <c r="L43" i="7"/>
  <c r="D44" i="7"/>
  <c r="E44" i="7"/>
  <c r="F44" i="7"/>
  <c r="G44" i="7"/>
  <c r="H44" i="7"/>
  <c r="I44" i="7"/>
  <c r="J44" i="7"/>
  <c r="K44" i="7"/>
  <c r="L44" i="7"/>
  <c r="G45" i="7"/>
  <c r="J45" i="7"/>
  <c r="K45" i="7"/>
  <c r="F46" i="7"/>
  <c r="G46" i="7"/>
  <c r="H46" i="7"/>
  <c r="I46" i="7"/>
  <c r="J46" i="7"/>
  <c r="D47" i="7"/>
  <c r="H47" i="7"/>
  <c r="I47" i="7"/>
  <c r="D48" i="7"/>
  <c r="E48" i="7"/>
  <c r="F48" i="7"/>
  <c r="G48" i="7"/>
  <c r="H48" i="7"/>
  <c r="I48" i="7"/>
  <c r="J48" i="7"/>
  <c r="K48" i="7"/>
  <c r="L48" i="7"/>
  <c r="F49" i="7"/>
  <c r="D50" i="7"/>
  <c r="E50" i="7"/>
  <c r="F50" i="7"/>
  <c r="G50" i="7"/>
  <c r="H50" i="7"/>
  <c r="I50" i="7"/>
  <c r="J50" i="7"/>
  <c r="K50" i="7"/>
  <c r="L50" i="7"/>
  <c r="D51" i="7"/>
  <c r="E51" i="7"/>
  <c r="F51" i="7"/>
  <c r="G51" i="7"/>
  <c r="H51" i="7"/>
  <c r="I51" i="7"/>
  <c r="J51" i="7"/>
  <c r="K51" i="7"/>
  <c r="L51" i="7"/>
  <c r="D52" i="7"/>
  <c r="E52" i="7"/>
  <c r="F52" i="7"/>
  <c r="G52" i="7"/>
  <c r="H52" i="7"/>
  <c r="I52" i="7"/>
  <c r="J52" i="7"/>
  <c r="K52" i="7"/>
  <c r="L52" i="7"/>
  <c r="D53" i="7"/>
  <c r="E53" i="7"/>
  <c r="F53" i="7"/>
  <c r="G53" i="7"/>
  <c r="H53" i="7"/>
  <c r="I53" i="7"/>
  <c r="J53" i="7"/>
  <c r="K53" i="7"/>
  <c r="L53" i="7"/>
  <c r="D54" i="7"/>
  <c r="E54" i="7"/>
  <c r="F54" i="7"/>
  <c r="G54" i="7"/>
  <c r="H54" i="7"/>
  <c r="I54" i="7"/>
  <c r="J54" i="7"/>
  <c r="K54" i="7"/>
  <c r="L54" i="7"/>
  <c r="D55" i="7"/>
  <c r="E55" i="7"/>
  <c r="F55" i="7"/>
  <c r="G55" i="7"/>
  <c r="H55" i="7"/>
  <c r="I55" i="7"/>
  <c r="J55" i="7"/>
  <c r="K55" i="7"/>
  <c r="L55" i="7"/>
  <c r="D56" i="7"/>
  <c r="E56" i="7"/>
  <c r="F56" i="7"/>
  <c r="G56" i="7"/>
  <c r="H56" i="7"/>
  <c r="I56" i="7"/>
  <c r="J56" i="7"/>
  <c r="K56" i="7"/>
  <c r="L56" i="7"/>
  <c r="F57" i="7"/>
  <c r="J57" i="7"/>
  <c r="K57" i="7"/>
  <c r="D58" i="7"/>
  <c r="E58" i="7"/>
  <c r="F58" i="7"/>
  <c r="G58" i="7"/>
  <c r="H58" i="7"/>
  <c r="I58" i="7"/>
  <c r="J58" i="7"/>
  <c r="K58" i="7"/>
  <c r="L58" i="7"/>
  <c r="D59" i="7"/>
  <c r="H59" i="7"/>
  <c r="I59" i="7"/>
  <c r="E60" i="7"/>
  <c r="G60" i="7"/>
  <c r="H60" i="7"/>
  <c r="I60" i="7"/>
  <c r="L60" i="7"/>
  <c r="F61" i="7"/>
  <c r="D62" i="7"/>
  <c r="E62" i="7"/>
  <c r="F62" i="7"/>
  <c r="G62" i="7"/>
  <c r="H62" i="7"/>
  <c r="I62" i="7"/>
  <c r="J62" i="7"/>
  <c r="K62" i="7"/>
  <c r="L62" i="7"/>
  <c r="D63" i="7"/>
  <c r="E63" i="7"/>
  <c r="F63" i="7"/>
  <c r="G63" i="7"/>
  <c r="H63" i="7"/>
  <c r="I63" i="7"/>
  <c r="J63" i="7"/>
  <c r="K63" i="7"/>
  <c r="L63" i="7"/>
  <c r="G64" i="7"/>
  <c r="H64" i="7"/>
  <c r="D65" i="7"/>
  <c r="F65" i="7"/>
  <c r="J65" i="7"/>
  <c r="K65" i="7"/>
  <c r="L65" i="7"/>
  <c r="E66" i="7"/>
  <c r="I66" i="7"/>
  <c r="D67" i="7"/>
  <c r="E67" i="7"/>
  <c r="F67" i="7"/>
  <c r="G67" i="7"/>
  <c r="H67" i="7"/>
  <c r="I67" i="7"/>
  <c r="J67" i="7"/>
  <c r="K67" i="7"/>
  <c r="L67" i="7"/>
  <c r="G68" i="7"/>
  <c r="H68" i="7"/>
  <c r="D69" i="7"/>
  <c r="E69" i="7"/>
  <c r="F69" i="7"/>
  <c r="G69" i="7"/>
  <c r="H69" i="7"/>
  <c r="I69" i="7"/>
  <c r="J69" i="7"/>
  <c r="K69" i="7"/>
  <c r="L69" i="7"/>
  <c r="D70" i="7"/>
  <c r="E70" i="7"/>
  <c r="F70" i="7"/>
  <c r="G70" i="7"/>
  <c r="H70" i="7"/>
  <c r="I70" i="7"/>
  <c r="J70" i="7"/>
  <c r="K70" i="7"/>
  <c r="L70" i="7"/>
  <c r="D71" i="7"/>
  <c r="E71" i="7"/>
  <c r="F71" i="7"/>
  <c r="G71" i="7"/>
  <c r="H71" i="7"/>
  <c r="I71" i="7"/>
  <c r="J71" i="7"/>
  <c r="K71" i="7"/>
  <c r="L71" i="7"/>
  <c r="D72" i="7"/>
  <c r="E72" i="7"/>
  <c r="F72" i="7"/>
  <c r="G72" i="7"/>
  <c r="H72" i="7"/>
  <c r="I72" i="7"/>
  <c r="J72" i="7"/>
  <c r="K72" i="7"/>
  <c r="L72" i="7"/>
  <c r="D73" i="7"/>
  <c r="E73" i="7"/>
  <c r="F73" i="7"/>
  <c r="G73" i="7"/>
  <c r="H73" i="7"/>
  <c r="I73" i="7"/>
  <c r="J73" i="7"/>
  <c r="K73" i="7"/>
  <c r="L73" i="7"/>
  <c r="D74" i="7"/>
  <c r="E74" i="7"/>
  <c r="F74" i="7"/>
  <c r="G74" i="7"/>
  <c r="H74" i="7"/>
  <c r="I74" i="7"/>
  <c r="J74" i="7"/>
  <c r="K74" i="7"/>
  <c r="L74" i="7"/>
  <c r="D75" i="7"/>
  <c r="E75" i="7"/>
  <c r="F75" i="7"/>
  <c r="G75" i="7"/>
  <c r="H75" i="7"/>
  <c r="I75" i="7"/>
  <c r="J75" i="7"/>
  <c r="K75" i="7"/>
  <c r="L75" i="7"/>
  <c r="G76" i="7"/>
  <c r="H76" i="7"/>
  <c r="D77" i="7"/>
  <c r="E77" i="7"/>
  <c r="F77" i="7"/>
  <c r="G77" i="7"/>
  <c r="H77" i="7"/>
  <c r="I77" i="7"/>
  <c r="J77" i="7"/>
  <c r="K77" i="7"/>
  <c r="L77" i="7"/>
  <c r="E78" i="7"/>
  <c r="F78" i="7"/>
  <c r="D79" i="7"/>
  <c r="E79" i="7"/>
  <c r="H79" i="7"/>
  <c r="I79" i="7"/>
  <c r="J79" i="7"/>
  <c r="K79" i="7"/>
  <c r="L79" i="7"/>
  <c r="D80" i="7"/>
  <c r="G80" i="7"/>
  <c r="H80" i="7"/>
  <c r="K80" i="7"/>
  <c r="D81" i="7"/>
  <c r="E81" i="7"/>
  <c r="F81" i="7"/>
  <c r="G81" i="7"/>
  <c r="H81" i="7"/>
  <c r="I81" i="7"/>
  <c r="J81" i="7"/>
  <c r="K81" i="7"/>
  <c r="L81" i="7"/>
  <c r="D82" i="7"/>
  <c r="E82" i="7"/>
  <c r="F82" i="7"/>
  <c r="G82" i="7"/>
  <c r="H82" i="7"/>
  <c r="I82" i="7"/>
  <c r="J82" i="7"/>
  <c r="K82" i="7"/>
  <c r="L82" i="7"/>
  <c r="D83" i="7"/>
  <c r="E83" i="7"/>
  <c r="I83" i="7"/>
  <c r="L83" i="7"/>
  <c r="D84" i="7"/>
  <c r="G84" i="7"/>
  <c r="H84" i="7"/>
  <c r="I84" i="7"/>
  <c r="J84" i="7"/>
  <c r="K84" i="7"/>
  <c r="L84" i="7"/>
  <c r="F85" i="7"/>
  <c r="G85" i="7"/>
  <c r="H85" i="7"/>
  <c r="I85" i="7"/>
  <c r="J85" i="7"/>
  <c r="D86" i="7"/>
  <c r="E86" i="7"/>
  <c r="F86" i="7"/>
  <c r="G86" i="7"/>
  <c r="H86" i="7"/>
  <c r="I86" i="7"/>
  <c r="J86" i="7"/>
  <c r="K86" i="7"/>
  <c r="L86" i="7"/>
  <c r="D87" i="7"/>
  <c r="E87" i="7"/>
  <c r="I87" i="7"/>
  <c r="L87" i="7"/>
  <c r="D88" i="7"/>
  <c r="E88" i="7"/>
  <c r="F88" i="7"/>
  <c r="G88" i="7"/>
  <c r="H88" i="7"/>
  <c r="I88" i="7"/>
  <c r="J88" i="7"/>
  <c r="K88" i="7"/>
  <c r="L88" i="7"/>
  <c r="D89" i="7"/>
  <c r="E89" i="7"/>
  <c r="F89" i="7"/>
  <c r="G89" i="7"/>
  <c r="H89" i="7"/>
  <c r="I89" i="7"/>
  <c r="J89" i="7"/>
  <c r="K89" i="7"/>
  <c r="L89" i="7"/>
  <c r="D90" i="7"/>
  <c r="E90" i="7"/>
  <c r="F90" i="7"/>
  <c r="G90" i="7"/>
  <c r="H90" i="7"/>
  <c r="I90" i="7"/>
  <c r="J90" i="7"/>
  <c r="K90" i="7"/>
  <c r="L90" i="7"/>
  <c r="D91" i="7"/>
  <c r="E91" i="7"/>
  <c r="F91" i="7"/>
  <c r="G91" i="7"/>
  <c r="H91" i="7"/>
  <c r="I91" i="7"/>
  <c r="J91" i="7"/>
  <c r="K91" i="7"/>
  <c r="L91" i="7"/>
  <c r="D92" i="7"/>
  <c r="E92" i="7"/>
  <c r="F92" i="7"/>
  <c r="G92" i="7"/>
  <c r="H92" i="7"/>
  <c r="I92" i="7"/>
  <c r="J92" i="7"/>
  <c r="K92" i="7"/>
  <c r="L92" i="7"/>
  <c r="D93" i="7"/>
  <c r="E93" i="7"/>
  <c r="F93" i="7"/>
  <c r="G93" i="7"/>
  <c r="H93" i="7"/>
  <c r="I93" i="7"/>
  <c r="J93" i="7"/>
  <c r="K93" i="7"/>
  <c r="L93" i="7"/>
  <c r="D94" i="7"/>
  <c r="E94" i="7"/>
  <c r="F94" i="7"/>
  <c r="G94" i="7"/>
  <c r="H94" i="7"/>
  <c r="I94" i="7"/>
  <c r="J94" i="7"/>
  <c r="K94" i="7"/>
  <c r="L94" i="7"/>
  <c r="E95" i="7"/>
  <c r="F95" i="7"/>
  <c r="G95" i="7"/>
  <c r="H95" i="7"/>
  <c r="I95" i="7"/>
  <c r="L95" i="7"/>
  <c r="D96" i="7"/>
  <c r="E96" i="7"/>
  <c r="F96" i="7"/>
  <c r="G96" i="7"/>
  <c r="H96" i="7"/>
  <c r="I96" i="7"/>
  <c r="J96" i="7"/>
  <c r="K96" i="7"/>
  <c r="L96" i="7"/>
  <c r="K97" i="7"/>
  <c r="D98" i="7"/>
  <c r="H98" i="7"/>
  <c r="I98" i="7"/>
  <c r="J98" i="7"/>
  <c r="H99" i="7"/>
  <c r="D100" i="7"/>
  <c r="E100" i="7"/>
  <c r="F100" i="7"/>
  <c r="G100" i="7"/>
  <c r="H100" i="7"/>
  <c r="I100" i="7"/>
  <c r="J100" i="7"/>
  <c r="K100" i="7"/>
  <c r="L100" i="7"/>
  <c r="D101" i="7"/>
  <c r="E101" i="7"/>
  <c r="F101" i="7"/>
  <c r="G101" i="7"/>
  <c r="H101" i="7"/>
  <c r="I101" i="7"/>
  <c r="J101" i="7"/>
  <c r="K101" i="7"/>
  <c r="L101" i="7"/>
  <c r="E102" i="7"/>
  <c r="I102" i="7"/>
  <c r="J102" i="7"/>
  <c r="E103" i="7"/>
  <c r="F103" i="7"/>
  <c r="G103" i="7"/>
  <c r="H103" i="7"/>
  <c r="I103" i="7"/>
  <c r="J103" i="7"/>
  <c r="K103" i="7"/>
  <c r="L103" i="7"/>
  <c r="D104" i="7"/>
  <c r="H104" i="7"/>
  <c r="I104" i="7"/>
  <c r="L104" i="7"/>
  <c r="D105" i="7"/>
  <c r="E105" i="7"/>
  <c r="F105" i="7"/>
  <c r="G105" i="7"/>
  <c r="H105" i="7"/>
  <c r="I105" i="7"/>
  <c r="J105" i="7"/>
  <c r="K105" i="7"/>
  <c r="L105" i="7"/>
  <c r="I106" i="7"/>
  <c r="J106" i="7"/>
  <c r="D107" i="7"/>
  <c r="E107" i="7"/>
  <c r="F107" i="7"/>
  <c r="G107" i="7"/>
  <c r="H107" i="7"/>
  <c r="I107" i="7"/>
  <c r="J107" i="7"/>
  <c r="K107" i="7"/>
  <c r="L107" i="7"/>
  <c r="D108" i="7"/>
  <c r="E108" i="7"/>
  <c r="F108" i="7"/>
  <c r="G108" i="7"/>
  <c r="H108" i="7"/>
  <c r="I108" i="7"/>
  <c r="J108" i="7"/>
  <c r="K108" i="7"/>
  <c r="L108" i="7"/>
  <c r="D109" i="7"/>
  <c r="E109" i="7"/>
  <c r="F109" i="7"/>
  <c r="G109" i="7"/>
  <c r="H109" i="7"/>
  <c r="I109" i="7"/>
  <c r="J109" i="7"/>
  <c r="K109" i="7"/>
  <c r="L109" i="7"/>
  <c r="D110" i="7"/>
  <c r="E110" i="7"/>
  <c r="F110" i="7"/>
  <c r="G110" i="7"/>
  <c r="H110" i="7"/>
  <c r="I110" i="7"/>
  <c r="J110" i="7"/>
  <c r="K110" i="7"/>
  <c r="L110" i="7"/>
  <c r="D111" i="7"/>
  <c r="E111" i="7"/>
  <c r="F111" i="7"/>
  <c r="G111" i="7"/>
  <c r="H111" i="7"/>
  <c r="I111" i="7"/>
  <c r="J111" i="7"/>
  <c r="K111" i="7"/>
  <c r="L111" i="7"/>
  <c r="D112" i="7"/>
  <c r="E112" i="7"/>
  <c r="F112" i="7"/>
  <c r="G112" i="7"/>
  <c r="H112" i="7"/>
  <c r="I112" i="7"/>
  <c r="J112" i="7"/>
  <c r="K112" i="7"/>
  <c r="L112" i="7"/>
  <c r="D113" i="7"/>
  <c r="E113" i="7"/>
  <c r="F113" i="7"/>
  <c r="G113" i="7"/>
  <c r="H113" i="7"/>
  <c r="I113" i="7"/>
  <c r="J113" i="7"/>
  <c r="K113" i="7"/>
  <c r="L113" i="7"/>
  <c r="I114" i="7"/>
  <c r="J114" i="7"/>
  <c r="L2" i="7"/>
  <c r="H2" i="7"/>
  <c r="D2" i="7"/>
  <c r="G2" i="7"/>
  <c r="C22" i="7"/>
  <c r="C24" i="7"/>
  <c r="C25" i="7"/>
  <c r="C27" i="7"/>
  <c r="C28" i="7"/>
  <c r="C29" i="7"/>
  <c r="C31" i="7"/>
  <c r="C32" i="7"/>
  <c r="C33" i="7"/>
  <c r="C34" i="7"/>
  <c r="C35" i="7"/>
  <c r="C36" i="7"/>
  <c r="C37" i="7"/>
  <c r="C39" i="7"/>
  <c r="C40" i="7"/>
  <c r="C41" i="7"/>
  <c r="C43" i="7"/>
  <c r="C44" i="7"/>
  <c r="C45" i="7"/>
  <c r="C48" i="7"/>
  <c r="C50" i="7"/>
  <c r="C51" i="7"/>
  <c r="C52" i="7"/>
  <c r="C53" i="7"/>
  <c r="C54" i="7"/>
  <c r="C55" i="7"/>
  <c r="C56" i="7"/>
  <c r="C58" i="7"/>
  <c r="C60" i="7"/>
  <c r="C62" i="7"/>
  <c r="C63" i="7"/>
  <c r="C64" i="7"/>
  <c r="C65" i="7"/>
  <c r="C67" i="7"/>
  <c r="C68" i="7"/>
  <c r="C69" i="7"/>
  <c r="C70" i="7"/>
  <c r="C71" i="7"/>
  <c r="C72" i="7"/>
  <c r="C73" i="7"/>
  <c r="C74" i="7"/>
  <c r="C75" i="7"/>
  <c r="C76" i="7"/>
  <c r="C77" i="7"/>
  <c r="C80" i="7"/>
  <c r="C81" i="7"/>
  <c r="C82" i="7"/>
  <c r="C84" i="7"/>
  <c r="C85" i="7"/>
  <c r="C86" i="7"/>
  <c r="C88" i="7"/>
  <c r="C89" i="7"/>
  <c r="C90" i="7"/>
  <c r="C91" i="7"/>
  <c r="C92" i="7"/>
  <c r="C93" i="7"/>
  <c r="C94" i="7"/>
  <c r="C96" i="7"/>
  <c r="C98" i="7"/>
  <c r="C100" i="7"/>
  <c r="C101" i="7"/>
  <c r="C104" i="7"/>
  <c r="C105" i="7"/>
  <c r="C107" i="7"/>
  <c r="C108" i="7"/>
  <c r="C109" i="7"/>
  <c r="C110" i="7"/>
  <c r="C111" i="7"/>
  <c r="C112" i="7"/>
  <c r="C113" i="7"/>
  <c r="C3" i="7"/>
  <c r="C4" i="7"/>
  <c r="C5" i="7"/>
  <c r="C6" i="7"/>
  <c r="C7" i="7"/>
  <c r="C9" i="7"/>
  <c r="C10" i="7"/>
  <c r="C11" i="7"/>
  <c r="C12" i="7"/>
  <c r="C13" i="7"/>
  <c r="C14" i="7"/>
  <c r="C15" i="7"/>
  <c r="C16" i="7"/>
  <c r="C17" i="7"/>
  <c r="C18" i="7"/>
  <c r="C19" i="7"/>
  <c r="C20" i="7"/>
  <c r="L1" i="7"/>
  <c r="K1" i="7"/>
  <c r="J1" i="7"/>
  <c r="I1" i="7"/>
  <c r="H1" i="7"/>
  <c r="G1" i="7"/>
  <c r="F1" i="7"/>
  <c r="E1" i="7"/>
  <c r="D1" i="7"/>
  <c r="C1" i="7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B5" i="6"/>
  <c r="AH6" i="2"/>
  <c r="AH7" i="2" s="1"/>
  <c r="AH5" i="2"/>
  <c r="AH4" i="2"/>
  <c r="AE6" i="2"/>
  <c r="AE7" i="2" s="1"/>
  <c r="AE4" i="2"/>
  <c r="AE5" i="2" s="1"/>
  <c r="AB13" i="2"/>
  <c r="AB6" i="2"/>
  <c r="AB7" i="2"/>
  <c r="AB8" i="2" s="1"/>
  <c r="AA6" i="2"/>
  <c r="AA7" i="2" s="1"/>
  <c r="AA8" i="2" s="1"/>
  <c r="AA9" i="2" s="1"/>
  <c r="AA10" i="2" s="1"/>
  <c r="AA11" i="2" s="1"/>
  <c r="AA12" i="2" s="1"/>
  <c r="AA5" i="2"/>
  <c r="AG10" i="2"/>
  <c r="AG11" i="2"/>
  <c r="AD10" i="2"/>
  <c r="AG6" i="2"/>
  <c r="AG7" i="2" s="1"/>
  <c r="AG5" i="2"/>
  <c r="AD6" i="2"/>
  <c r="AD5" i="2"/>
  <c r="AB4" i="2"/>
  <c r="Y4" i="2"/>
  <c r="X5" i="2"/>
  <c r="X6" i="2" s="1"/>
  <c r="I2" i="5"/>
  <c r="J2" i="5"/>
  <c r="M2" i="5"/>
  <c r="I3" i="5"/>
  <c r="J3" i="5"/>
  <c r="M3" i="5"/>
  <c r="I4" i="5"/>
  <c r="J4" i="5"/>
  <c r="M4" i="5"/>
  <c r="I5" i="5"/>
  <c r="J5" i="5"/>
  <c r="M5" i="5"/>
  <c r="I6" i="5"/>
  <c r="J6" i="5"/>
  <c r="M6" i="5"/>
  <c r="I7" i="5"/>
  <c r="J7" i="5"/>
  <c r="M7" i="5"/>
  <c r="I8" i="5"/>
  <c r="J8" i="5"/>
  <c r="M8" i="5"/>
  <c r="I9" i="5"/>
  <c r="J9" i="5"/>
  <c r="M9" i="5"/>
  <c r="I10" i="5"/>
  <c r="J10" i="5"/>
  <c r="M10" i="5"/>
  <c r="I11" i="5"/>
  <c r="J11" i="5"/>
  <c r="M11" i="5"/>
  <c r="I12" i="5"/>
  <c r="J12" i="5"/>
  <c r="M12" i="5"/>
  <c r="I13" i="5"/>
  <c r="J13" i="5"/>
  <c r="M13" i="5"/>
  <c r="H14" i="5"/>
  <c r="I14" i="5"/>
  <c r="J14" i="5"/>
  <c r="M14" i="5"/>
  <c r="I15" i="5"/>
  <c r="J15" i="5"/>
  <c r="M15" i="5"/>
  <c r="I16" i="5"/>
  <c r="J16" i="5"/>
  <c r="M16" i="5"/>
  <c r="E17" i="5"/>
  <c r="I17" i="5"/>
  <c r="J17" i="5"/>
  <c r="M17" i="5"/>
  <c r="K19" i="5"/>
  <c r="L19" i="5"/>
  <c r="E20" i="5"/>
  <c r="F20" i="5"/>
  <c r="G20" i="5"/>
  <c r="H20" i="5"/>
  <c r="I20" i="5"/>
  <c r="J20" i="5"/>
  <c r="K20" i="5"/>
  <c r="L20" i="5"/>
  <c r="M20" i="5"/>
  <c r="E39" i="5"/>
  <c r="F39" i="5"/>
  <c r="G39" i="5"/>
  <c r="H39" i="5"/>
  <c r="I39" i="5"/>
  <c r="J39" i="5"/>
  <c r="K39" i="5"/>
  <c r="L39" i="5"/>
  <c r="M39" i="5"/>
  <c r="F52" i="5"/>
  <c r="G52" i="5"/>
  <c r="E55" i="5"/>
  <c r="I57" i="5"/>
  <c r="J57" i="5"/>
  <c r="M57" i="5"/>
  <c r="E58" i="5"/>
  <c r="F58" i="5"/>
  <c r="G58" i="5"/>
  <c r="H58" i="5"/>
  <c r="I58" i="5"/>
  <c r="J58" i="5"/>
  <c r="K58" i="5"/>
  <c r="L58" i="5"/>
  <c r="M58" i="5"/>
  <c r="E77" i="5"/>
  <c r="F77" i="5"/>
  <c r="G77" i="5"/>
  <c r="H77" i="5"/>
  <c r="I77" i="5"/>
  <c r="J77" i="5"/>
  <c r="K77" i="5"/>
  <c r="L77" i="5"/>
  <c r="M77" i="5"/>
  <c r="E93" i="5"/>
  <c r="E96" i="5"/>
  <c r="F96" i="5"/>
  <c r="G96" i="5"/>
  <c r="H96" i="5"/>
  <c r="I96" i="5"/>
  <c r="J96" i="5"/>
  <c r="K96" i="5"/>
  <c r="L96" i="5"/>
  <c r="M96" i="5"/>
  <c r="M1" i="5"/>
  <c r="I1" i="5"/>
  <c r="J1" i="5"/>
  <c r="K1" i="5"/>
  <c r="L1" i="5"/>
  <c r="H1" i="5"/>
  <c r="F1" i="5"/>
  <c r="G1" i="5"/>
  <c r="E1" i="5"/>
  <c r="C20" i="5"/>
  <c r="D20" i="5"/>
  <c r="C39" i="5"/>
  <c r="D39" i="5"/>
  <c r="C45" i="5"/>
  <c r="D45" i="5"/>
  <c r="C47" i="5"/>
  <c r="D47" i="5"/>
  <c r="C48" i="5"/>
  <c r="D48" i="5"/>
  <c r="C49" i="5"/>
  <c r="D49" i="5"/>
  <c r="C58" i="5"/>
  <c r="D58" i="5"/>
  <c r="C77" i="5"/>
  <c r="D77" i="5"/>
  <c r="C93" i="5"/>
  <c r="D93" i="5"/>
  <c r="C96" i="5"/>
  <c r="D96" i="5"/>
  <c r="C17" i="5"/>
  <c r="D17" i="5"/>
  <c r="D1" i="5"/>
  <c r="C1" i="5"/>
  <c r="J20" i="3"/>
  <c r="K20" i="3"/>
  <c r="L20" i="3"/>
  <c r="J39" i="3"/>
  <c r="K39" i="3"/>
  <c r="L39" i="3"/>
  <c r="J58" i="3"/>
  <c r="K58" i="3"/>
  <c r="L58" i="3"/>
  <c r="J77" i="3"/>
  <c r="K77" i="3"/>
  <c r="L77" i="3"/>
  <c r="J96" i="3"/>
  <c r="K96" i="3"/>
  <c r="L96" i="3"/>
  <c r="K1" i="3"/>
  <c r="L1" i="3"/>
  <c r="J1" i="3"/>
  <c r="H96" i="3"/>
  <c r="H14" i="3"/>
  <c r="I14" i="3"/>
  <c r="H20" i="3"/>
  <c r="I20" i="3"/>
  <c r="H39" i="3"/>
  <c r="I39" i="3"/>
  <c r="H58" i="3"/>
  <c r="I58" i="3"/>
  <c r="H77" i="3"/>
  <c r="I77" i="3"/>
  <c r="I96" i="3"/>
  <c r="I1" i="3"/>
  <c r="H1" i="3"/>
  <c r="C55" i="3"/>
  <c r="D55" i="3"/>
  <c r="E55" i="3"/>
  <c r="F55" i="3"/>
  <c r="G55" i="3"/>
  <c r="E92" i="3"/>
  <c r="C93" i="3"/>
  <c r="D93" i="3"/>
  <c r="E93" i="3"/>
  <c r="F93" i="3"/>
  <c r="G93" i="3"/>
  <c r="C7" i="3"/>
  <c r="D7" i="3"/>
  <c r="C9" i="3"/>
  <c r="D9" i="3"/>
  <c r="C10" i="3"/>
  <c r="D10" i="3"/>
  <c r="C11" i="3"/>
  <c r="D11" i="3"/>
  <c r="E17" i="3"/>
  <c r="F17" i="3"/>
  <c r="G17" i="3"/>
  <c r="D1" i="3"/>
  <c r="E1" i="3"/>
  <c r="F1" i="3"/>
  <c r="G1" i="3"/>
  <c r="C1" i="3"/>
  <c r="Y3" i="1"/>
  <c r="A3" i="4"/>
  <c r="B3" i="4"/>
  <c r="C3" i="4"/>
  <c r="C3" i="8" s="1"/>
  <c r="D3" i="4"/>
  <c r="E3" i="4"/>
  <c r="F3" i="4"/>
  <c r="G3" i="4"/>
  <c r="H3" i="4"/>
  <c r="I3" i="4"/>
  <c r="J3" i="4"/>
  <c r="K3" i="4"/>
  <c r="L3" i="4"/>
  <c r="M3" i="4"/>
  <c r="P3" i="4"/>
  <c r="Q3" i="4"/>
  <c r="S3" i="4"/>
  <c r="J3" i="7" s="1"/>
  <c r="T3" i="4"/>
  <c r="K3" i="7" s="1"/>
  <c r="U3" i="4"/>
  <c r="A4" i="4"/>
  <c r="B4" i="4"/>
  <c r="D4" i="10" s="1"/>
  <c r="C4" i="4"/>
  <c r="D4" i="4"/>
  <c r="E4" i="4"/>
  <c r="F4" i="4"/>
  <c r="F4" i="7" s="1"/>
  <c r="G4" i="4"/>
  <c r="H4" i="4"/>
  <c r="I4" i="4"/>
  <c r="J4" i="4"/>
  <c r="K4" i="4"/>
  <c r="L4" i="4"/>
  <c r="M4" i="4"/>
  <c r="P4" i="4"/>
  <c r="Q4" i="4"/>
  <c r="S4" i="4"/>
  <c r="T4" i="4"/>
  <c r="U4" i="4"/>
  <c r="A5" i="4"/>
  <c r="B5" i="4"/>
  <c r="C5" i="4"/>
  <c r="C5" i="8" s="1"/>
  <c r="D5" i="4"/>
  <c r="E5" i="4"/>
  <c r="F5" i="4"/>
  <c r="G5" i="4"/>
  <c r="G5" i="8" s="1"/>
  <c r="H5" i="4"/>
  <c r="I5" i="4"/>
  <c r="J5" i="4"/>
  <c r="K5" i="4"/>
  <c r="L5" i="4"/>
  <c r="I5" i="8" s="1"/>
  <c r="M5" i="4"/>
  <c r="P5" i="4"/>
  <c r="Q5" i="4"/>
  <c r="S5" i="4"/>
  <c r="J5" i="8" s="1"/>
  <c r="T5" i="4"/>
  <c r="U5" i="4"/>
  <c r="A6" i="4"/>
  <c r="B6" i="4"/>
  <c r="C6" i="4"/>
  <c r="D6" i="4"/>
  <c r="E6" i="4"/>
  <c r="F6" i="4"/>
  <c r="G6" i="4"/>
  <c r="H6" i="4"/>
  <c r="I6" i="4"/>
  <c r="J6" i="4"/>
  <c r="K6" i="4"/>
  <c r="H6" i="8" s="1"/>
  <c r="L6" i="4"/>
  <c r="M6" i="4"/>
  <c r="P6" i="4"/>
  <c r="Q6" i="4"/>
  <c r="S6" i="4"/>
  <c r="T6" i="4"/>
  <c r="U6" i="4"/>
  <c r="A7" i="4"/>
  <c r="B7" i="4"/>
  <c r="E7" i="4"/>
  <c r="F7" i="4"/>
  <c r="F7" i="7" s="1"/>
  <c r="G7" i="4"/>
  <c r="G7" i="7" s="1"/>
  <c r="H7" i="4"/>
  <c r="I7" i="4"/>
  <c r="J7" i="4"/>
  <c r="G7" i="10" s="1"/>
  <c r="K7" i="4"/>
  <c r="L7" i="4"/>
  <c r="M7" i="4"/>
  <c r="P7" i="4"/>
  <c r="K7" i="10" s="1"/>
  <c r="Q7" i="4"/>
  <c r="S7" i="4"/>
  <c r="T7" i="4"/>
  <c r="U7" i="4"/>
  <c r="A8" i="4"/>
  <c r="B8" i="4"/>
  <c r="C8" i="4"/>
  <c r="D8" i="4"/>
  <c r="E8" i="4"/>
  <c r="F8" i="4"/>
  <c r="G8" i="4"/>
  <c r="H8" i="4"/>
  <c r="I8" i="4"/>
  <c r="J8" i="4"/>
  <c r="K8" i="4"/>
  <c r="L8" i="4"/>
  <c r="I8" i="7" s="1"/>
  <c r="M8" i="4"/>
  <c r="P8" i="4"/>
  <c r="Q8" i="4"/>
  <c r="S8" i="4"/>
  <c r="J8" i="7" s="1"/>
  <c r="T8" i="4"/>
  <c r="U8" i="4"/>
  <c r="A9" i="4"/>
  <c r="B9" i="4"/>
  <c r="E9" i="4"/>
  <c r="E9" i="7" s="1"/>
  <c r="F9" i="4"/>
  <c r="G9" i="4"/>
  <c r="H9" i="4"/>
  <c r="E9" i="10" s="1"/>
  <c r="I9" i="4"/>
  <c r="J9" i="4"/>
  <c r="K9" i="4"/>
  <c r="L9" i="4"/>
  <c r="I9" i="7" s="1"/>
  <c r="M9" i="4"/>
  <c r="P9" i="4"/>
  <c r="Q9" i="4"/>
  <c r="S9" i="4"/>
  <c r="J9" i="8" s="1"/>
  <c r="T9" i="4"/>
  <c r="U9" i="4"/>
  <c r="A10" i="4"/>
  <c r="B10" i="4"/>
  <c r="E10" i="4"/>
  <c r="F10" i="4"/>
  <c r="G10" i="4"/>
  <c r="H10" i="4"/>
  <c r="I10" i="4"/>
  <c r="J10" i="4"/>
  <c r="K10" i="4"/>
  <c r="L10" i="4"/>
  <c r="M10" i="4"/>
  <c r="P10" i="4"/>
  <c r="Q10" i="4"/>
  <c r="S10" i="4"/>
  <c r="T10" i="4"/>
  <c r="U10" i="4"/>
  <c r="A11" i="4"/>
  <c r="B11" i="4"/>
  <c r="E11" i="4"/>
  <c r="F11" i="4"/>
  <c r="G11" i="4"/>
  <c r="H11" i="4"/>
  <c r="I11" i="4"/>
  <c r="J11" i="4"/>
  <c r="K11" i="4"/>
  <c r="L11" i="4"/>
  <c r="M11" i="4"/>
  <c r="P11" i="4"/>
  <c r="Q11" i="4"/>
  <c r="S11" i="4"/>
  <c r="J11" i="7" s="1"/>
  <c r="T11" i="4"/>
  <c r="K11" i="7" s="1"/>
  <c r="U11" i="4"/>
  <c r="A12" i="4"/>
  <c r="B12" i="4"/>
  <c r="C12" i="4"/>
  <c r="D12" i="4"/>
  <c r="E12" i="4"/>
  <c r="E12" i="8" s="1"/>
  <c r="F12" i="4"/>
  <c r="G12" i="4"/>
  <c r="H12" i="4"/>
  <c r="I12" i="4"/>
  <c r="J12" i="4"/>
  <c r="K12" i="4"/>
  <c r="H12" i="8" s="1"/>
  <c r="L12" i="4"/>
  <c r="M12" i="4"/>
  <c r="P12" i="4"/>
  <c r="Q12" i="4"/>
  <c r="S12" i="4"/>
  <c r="T12" i="4"/>
  <c r="U12" i="4"/>
  <c r="L12" i="8" s="1"/>
  <c r="A13" i="4"/>
  <c r="B13" i="4"/>
  <c r="C13" i="4"/>
  <c r="D13" i="4"/>
  <c r="E13" i="4"/>
  <c r="F13" i="4"/>
  <c r="G13" i="4"/>
  <c r="G13" i="8" s="1"/>
  <c r="H13" i="4"/>
  <c r="I13" i="4"/>
  <c r="J13" i="4"/>
  <c r="K13" i="4"/>
  <c r="L13" i="4"/>
  <c r="I13" i="8" s="1"/>
  <c r="M13" i="4"/>
  <c r="P13" i="4"/>
  <c r="Q13" i="4"/>
  <c r="S13" i="4"/>
  <c r="J13" i="8" s="1"/>
  <c r="T13" i="4"/>
  <c r="U13" i="4"/>
  <c r="A14" i="4"/>
  <c r="B14" i="4"/>
  <c r="C14" i="4"/>
  <c r="D14" i="4"/>
  <c r="E14" i="4"/>
  <c r="F14" i="4"/>
  <c r="G14" i="4"/>
  <c r="H14" i="4"/>
  <c r="I14" i="4"/>
  <c r="J14" i="4"/>
  <c r="P14" i="4"/>
  <c r="Q14" i="4"/>
  <c r="S14" i="4"/>
  <c r="T14" i="4"/>
  <c r="K14" i="8" s="1"/>
  <c r="U14" i="4"/>
  <c r="L14" i="8" s="1"/>
  <c r="A15" i="4"/>
  <c r="B15" i="4"/>
  <c r="C15" i="4"/>
  <c r="D15" i="4"/>
  <c r="E15" i="4"/>
  <c r="F15" i="4"/>
  <c r="G15" i="4"/>
  <c r="H15" i="4"/>
  <c r="I15" i="4"/>
  <c r="J15" i="4"/>
  <c r="K15" i="4"/>
  <c r="L15" i="4"/>
  <c r="M15" i="4"/>
  <c r="P15" i="4"/>
  <c r="Q15" i="4"/>
  <c r="S15" i="4"/>
  <c r="J15" i="9" s="1"/>
  <c r="T15" i="4"/>
  <c r="U15" i="4"/>
  <c r="A16" i="4"/>
  <c r="B16" i="4"/>
  <c r="C16" i="4"/>
  <c r="D16" i="4"/>
  <c r="E16" i="4"/>
  <c r="F16" i="4"/>
  <c r="F16" i="9" s="1"/>
  <c r="G16" i="4"/>
  <c r="H16" i="4"/>
  <c r="I16" i="4"/>
  <c r="J16" i="4"/>
  <c r="K16" i="4"/>
  <c r="L16" i="4"/>
  <c r="M16" i="4"/>
  <c r="P16" i="4"/>
  <c r="Q16" i="4"/>
  <c r="S16" i="4"/>
  <c r="T16" i="4"/>
  <c r="K16" i="9" s="1"/>
  <c r="U16" i="4"/>
  <c r="C17" i="4"/>
  <c r="D17" i="4"/>
  <c r="I17" i="4"/>
  <c r="J17" i="4"/>
  <c r="K17" i="4"/>
  <c r="L17" i="4"/>
  <c r="M17" i="4"/>
  <c r="P17" i="4"/>
  <c r="Q17" i="4"/>
  <c r="S17" i="4"/>
  <c r="T17" i="4"/>
  <c r="U17" i="4"/>
  <c r="A18" i="4"/>
  <c r="B18" i="4"/>
  <c r="C18" i="4"/>
  <c r="C18" i="9" s="1"/>
  <c r="D18" i="4"/>
  <c r="D18" i="9" s="1"/>
  <c r="E18" i="4"/>
  <c r="F18" i="4"/>
  <c r="G18" i="4"/>
  <c r="G18" i="8" s="1"/>
  <c r="H18" i="4"/>
  <c r="I18" i="4"/>
  <c r="J18" i="4"/>
  <c r="K18" i="4"/>
  <c r="H18" i="8" s="1"/>
  <c r="L18" i="4"/>
  <c r="M18" i="4"/>
  <c r="N18" i="4"/>
  <c r="O18" i="4"/>
  <c r="P18" i="4"/>
  <c r="Q18" i="4"/>
  <c r="R18" i="4"/>
  <c r="S18" i="4"/>
  <c r="T18" i="4"/>
  <c r="U18" i="4"/>
  <c r="A19" i="4"/>
  <c r="B19" i="4"/>
  <c r="C19" i="4"/>
  <c r="D19" i="4"/>
  <c r="E19" i="4"/>
  <c r="F19" i="4"/>
  <c r="F19" i="7" s="1"/>
  <c r="G19" i="4"/>
  <c r="G19" i="7" s="1"/>
  <c r="H19" i="4"/>
  <c r="I19" i="4"/>
  <c r="J19" i="4"/>
  <c r="G19" i="10" s="1"/>
  <c r="K19" i="4"/>
  <c r="L19" i="4"/>
  <c r="M19" i="4"/>
  <c r="N19" i="4"/>
  <c r="O19" i="4"/>
  <c r="R19" i="4"/>
  <c r="S19" i="4"/>
  <c r="T19" i="4"/>
  <c r="K19" i="7" s="1"/>
  <c r="U19" i="4"/>
  <c r="A21" i="4"/>
  <c r="B21" i="4"/>
  <c r="C21" i="4"/>
  <c r="D21" i="4"/>
  <c r="E21" i="4"/>
  <c r="F21" i="4"/>
  <c r="G21" i="4"/>
  <c r="H21" i="4"/>
  <c r="I21" i="4"/>
  <c r="J21" i="4"/>
  <c r="K21" i="4"/>
  <c r="H21" i="7" s="1"/>
  <c r="L21" i="4"/>
  <c r="I21" i="7" s="1"/>
  <c r="M21" i="4"/>
  <c r="N21" i="4"/>
  <c r="O21" i="4"/>
  <c r="P21" i="4"/>
  <c r="Q21" i="4"/>
  <c r="R21" i="4"/>
  <c r="S21" i="4"/>
  <c r="T21" i="4"/>
  <c r="U21" i="4"/>
  <c r="A22" i="4"/>
  <c r="B22" i="4"/>
  <c r="C22" i="4"/>
  <c r="D22" i="4"/>
  <c r="E22" i="4"/>
  <c r="F22" i="4"/>
  <c r="G22" i="4"/>
  <c r="H22" i="4"/>
  <c r="I22" i="4"/>
  <c r="J22" i="4"/>
  <c r="K22" i="4"/>
  <c r="H22" i="7" s="1"/>
  <c r="L22" i="4"/>
  <c r="M22" i="4"/>
  <c r="N22" i="4"/>
  <c r="O22" i="4"/>
  <c r="P22" i="4"/>
  <c r="Q22" i="4"/>
  <c r="R22" i="4"/>
  <c r="S22" i="4"/>
  <c r="T22" i="4"/>
  <c r="U22" i="4"/>
  <c r="A23" i="4"/>
  <c r="C23" i="10" s="1"/>
  <c r="B23" i="4"/>
  <c r="C23" i="4"/>
  <c r="D23" i="4"/>
  <c r="E23" i="4"/>
  <c r="F23" i="4"/>
  <c r="G23" i="4"/>
  <c r="H23" i="4"/>
  <c r="I23" i="4"/>
  <c r="J23" i="4"/>
  <c r="K23" i="4"/>
  <c r="L23" i="4"/>
  <c r="M23" i="4"/>
  <c r="N23" i="4"/>
  <c r="O23" i="4"/>
  <c r="P23" i="4"/>
  <c r="Q23" i="4"/>
  <c r="R23" i="4"/>
  <c r="S23" i="4"/>
  <c r="T23" i="4"/>
  <c r="U23" i="4"/>
  <c r="A24" i="4"/>
  <c r="B24" i="4"/>
  <c r="C24" i="4"/>
  <c r="D24" i="4"/>
  <c r="D24" i="8" s="1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K24" i="8" s="1"/>
  <c r="U24" i="4"/>
  <c r="L24" i="8" s="1"/>
  <c r="A25" i="4"/>
  <c r="B25" i="4"/>
  <c r="C25" i="4"/>
  <c r="D25" i="4"/>
  <c r="E25" i="4"/>
  <c r="F25" i="4"/>
  <c r="G25" i="4"/>
  <c r="H25" i="4"/>
  <c r="I25" i="4"/>
  <c r="J25" i="4"/>
  <c r="K25" i="4"/>
  <c r="L25" i="4"/>
  <c r="M25" i="4"/>
  <c r="N25" i="4"/>
  <c r="O25" i="4"/>
  <c r="P25" i="4"/>
  <c r="Q25" i="4"/>
  <c r="R25" i="4"/>
  <c r="S25" i="4"/>
  <c r="J25" i="8" s="1"/>
  <c r="T25" i="4"/>
  <c r="U25" i="4"/>
  <c r="A26" i="4"/>
  <c r="B26" i="4"/>
  <c r="C26" i="4"/>
  <c r="D26" i="4"/>
  <c r="E26" i="4"/>
  <c r="F26" i="4"/>
  <c r="G26" i="4"/>
  <c r="H26" i="4"/>
  <c r="I26" i="4"/>
  <c r="J26" i="4"/>
  <c r="K26" i="4"/>
  <c r="H26" i="7" s="1"/>
  <c r="L26" i="4"/>
  <c r="M26" i="4"/>
  <c r="N26" i="4"/>
  <c r="O26" i="4"/>
  <c r="P26" i="4"/>
  <c r="Q26" i="4"/>
  <c r="R26" i="4"/>
  <c r="S26" i="4"/>
  <c r="T26" i="4"/>
  <c r="U26" i="4"/>
  <c r="A27" i="4"/>
  <c r="B27" i="4"/>
  <c r="C27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R27" i="4"/>
  <c r="S27" i="4"/>
  <c r="T27" i="4"/>
  <c r="U27" i="4"/>
  <c r="A28" i="4"/>
  <c r="B28" i="4"/>
  <c r="C28" i="4"/>
  <c r="D28" i="4"/>
  <c r="E28" i="4"/>
  <c r="F28" i="4"/>
  <c r="G28" i="4"/>
  <c r="H28" i="4"/>
  <c r="I28" i="4"/>
  <c r="J28" i="4"/>
  <c r="K28" i="4"/>
  <c r="L28" i="4"/>
  <c r="I28" i="7" s="1"/>
  <c r="M28" i="4"/>
  <c r="H28" i="10" s="1"/>
  <c r="N28" i="4"/>
  <c r="O28" i="4"/>
  <c r="P28" i="4"/>
  <c r="Q28" i="4"/>
  <c r="R28" i="4"/>
  <c r="S28" i="4"/>
  <c r="T28" i="4"/>
  <c r="U28" i="4"/>
  <c r="A29" i="4"/>
  <c r="B29" i="4"/>
  <c r="C29" i="4"/>
  <c r="D29" i="4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S29" i="4"/>
  <c r="J29" i="8" s="1"/>
  <c r="T29" i="4"/>
  <c r="U29" i="4"/>
  <c r="A30" i="4"/>
  <c r="B30" i="4"/>
  <c r="C30" i="4"/>
  <c r="D30" i="4"/>
  <c r="E30" i="4"/>
  <c r="F30" i="4"/>
  <c r="G30" i="4"/>
  <c r="H30" i="4"/>
  <c r="I30" i="4"/>
  <c r="J30" i="4"/>
  <c r="G30" i="10" s="1"/>
  <c r="K30" i="4"/>
  <c r="H30" i="7" s="1"/>
  <c r="L30" i="4"/>
  <c r="M30" i="4"/>
  <c r="N30" i="4"/>
  <c r="O30" i="4"/>
  <c r="P30" i="4"/>
  <c r="Q30" i="4"/>
  <c r="R30" i="4"/>
  <c r="S30" i="4"/>
  <c r="T30" i="4"/>
  <c r="U30" i="4"/>
  <c r="A31" i="4"/>
  <c r="B31" i="4"/>
  <c r="C31" i="4"/>
  <c r="D31" i="4"/>
  <c r="E31" i="4"/>
  <c r="E31" i="8" s="1"/>
  <c r="F31" i="4"/>
  <c r="F31" i="8" s="1"/>
  <c r="G31" i="4"/>
  <c r="H31" i="4"/>
  <c r="I31" i="4"/>
  <c r="J31" i="4"/>
  <c r="K31" i="4"/>
  <c r="L31" i="4"/>
  <c r="M31" i="4"/>
  <c r="N31" i="4"/>
  <c r="O31" i="4"/>
  <c r="P31" i="4"/>
  <c r="Q31" i="4"/>
  <c r="R31" i="4"/>
  <c r="S31" i="4"/>
  <c r="T31" i="4"/>
  <c r="K31" i="8" s="1"/>
  <c r="U31" i="4"/>
  <c r="A32" i="4"/>
  <c r="B32" i="4"/>
  <c r="C32" i="4"/>
  <c r="D32" i="4"/>
  <c r="D32" i="8" s="1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K32" i="8" s="1"/>
  <c r="U32" i="4"/>
  <c r="L32" i="8" s="1"/>
  <c r="A33" i="4"/>
  <c r="B33" i="4"/>
  <c r="C33" i="4"/>
  <c r="D33" i="4"/>
  <c r="E33" i="4"/>
  <c r="F33" i="4"/>
  <c r="G33" i="4"/>
  <c r="H33" i="4"/>
  <c r="I33" i="4"/>
  <c r="J33" i="4"/>
  <c r="K33" i="4"/>
  <c r="L33" i="4"/>
  <c r="M33" i="4"/>
  <c r="N33" i="4"/>
  <c r="O33" i="4"/>
  <c r="P33" i="4"/>
  <c r="Q33" i="4"/>
  <c r="R33" i="4"/>
  <c r="S33" i="4"/>
  <c r="J33" i="8" s="1"/>
  <c r="T33" i="4"/>
  <c r="U33" i="4"/>
  <c r="A34" i="4"/>
  <c r="B34" i="4"/>
  <c r="C34" i="4"/>
  <c r="D34" i="4"/>
  <c r="E34" i="4"/>
  <c r="F34" i="4"/>
  <c r="G34" i="4"/>
  <c r="H34" i="4"/>
  <c r="I34" i="4"/>
  <c r="J34" i="4"/>
  <c r="K34" i="4"/>
  <c r="H34" i="9" s="1"/>
  <c r="L34" i="4"/>
  <c r="M34" i="4"/>
  <c r="N34" i="4"/>
  <c r="O34" i="4"/>
  <c r="P34" i="4"/>
  <c r="Q34" i="4"/>
  <c r="R34" i="4"/>
  <c r="S34" i="4"/>
  <c r="T34" i="4"/>
  <c r="U34" i="4"/>
  <c r="A35" i="4"/>
  <c r="B35" i="4"/>
  <c r="C35" i="4"/>
  <c r="D35" i="4"/>
  <c r="E35" i="4"/>
  <c r="E35" i="9" s="1"/>
  <c r="F35" i="4"/>
  <c r="F35" i="9" s="1"/>
  <c r="G35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K35" i="9" s="1"/>
  <c r="U35" i="4"/>
  <c r="A36" i="4"/>
  <c r="B36" i="4"/>
  <c r="C36" i="4"/>
  <c r="D36" i="4"/>
  <c r="D36" i="9" s="1"/>
  <c r="E36" i="4"/>
  <c r="F36" i="4"/>
  <c r="G36" i="4"/>
  <c r="H36" i="4"/>
  <c r="I36" i="4"/>
  <c r="J36" i="4"/>
  <c r="K36" i="4"/>
  <c r="L36" i="4"/>
  <c r="M36" i="4"/>
  <c r="N36" i="4"/>
  <c r="O36" i="4"/>
  <c r="P36" i="4"/>
  <c r="Q36" i="4"/>
  <c r="R36" i="4"/>
  <c r="S36" i="4"/>
  <c r="T36" i="4"/>
  <c r="K36" i="9" s="1"/>
  <c r="U36" i="4"/>
  <c r="L36" i="9" s="1"/>
  <c r="A37" i="4"/>
  <c r="B37" i="4"/>
  <c r="C37" i="4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J37" i="9" s="1"/>
  <c r="T37" i="4"/>
  <c r="U37" i="4"/>
  <c r="A38" i="4"/>
  <c r="B38" i="4"/>
  <c r="C38" i="4"/>
  <c r="D38" i="4"/>
  <c r="E38" i="4"/>
  <c r="F38" i="4"/>
  <c r="G38" i="4"/>
  <c r="H38" i="4"/>
  <c r="I38" i="4"/>
  <c r="J38" i="4"/>
  <c r="K38" i="4"/>
  <c r="H38" i="7" s="1"/>
  <c r="L38" i="4"/>
  <c r="M38" i="4"/>
  <c r="N38" i="4"/>
  <c r="O38" i="4"/>
  <c r="P38" i="4"/>
  <c r="Q38" i="4"/>
  <c r="R38" i="4"/>
  <c r="S38" i="4"/>
  <c r="T38" i="4"/>
  <c r="U38" i="4"/>
  <c r="A40" i="4"/>
  <c r="B40" i="4"/>
  <c r="D40" i="10" s="1"/>
  <c r="C40" i="4"/>
  <c r="D40" i="4"/>
  <c r="E40" i="4"/>
  <c r="E40" i="7" s="1"/>
  <c r="F40" i="4"/>
  <c r="F40" i="7" s="1"/>
  <c r="G40" i="4"/>
  <c r="H40" i="4"/>
  <c r="I40" i="4"/>
  <c r="J40" i="4"/>
  <c r="K40" i="4"/>
  <c r="L40" i="4"/>
  <c r="M40" i="4"/>
  <c r="N40" i="4"/>
  <c r="O40" i="4"/>
  <c r="P40" i="4"/>
  <c r="Q40" i="4"/>
  <c r="L40" i="10" s="1"/>
  <c r="R40" i="4"/>
  <c r="S40" i="4"/>
  <c r="T40" i="4"/>
  <c r="U40" i="4"/>
  <c r="A41" i="4"/>
  <c r="B41" i="4"/>
  <c r="C41" i="4"/>
  <c r="C41" i="8" s="1"/>
  <c r="D41" i="4"/>
  <c r="E41" i="4"/>
  <c r="E41" i="7" s="1"/>
  <c r="F41" i="4"/>
  <c r="G41" i="4"/>
  <c r="H41" i="4"/>
  <c r="E41" i="10" s="1"/>
  <c r="I41" i="4"/>
  <c r="J41" i="4"/>
  <c r="K41" i="4"/>
  <c r="L41" i="4"/>
  <c r="I41" i="8" s="1"/>
  <c r="M41" i="4"/>
  <c r="N41" i="4"/>
  <c r="O41" i="4"/>
  <c r="P41" i="4"/>
  <c r="Q41" i="4"/>
  <c r="R41" i="4"/>
  <c r="S41" i="4"/>
  <c r="T41" i="4"/>
  <c r="U41" i="4"/>
  <c r="A42" i="4"/>
  <c r="B42" i="4"/>
  <c r="C42" i="4"/>
  <c r="C42" i="7" s="1"/>
  <c r="D42" i="4"/>
  <c r="D42" i="7" s="1"/>
  <c r="E42" i="4"/>
  <c r="F42" i="4"/>
  <c r="G42" i="4"/>
  <c r="G42" i="7" s="1"/>
  <c r="H42" i="4"/>
  <c r="I42" i="4"/>
  <c r="J42" i="4"/>
  <c r="K42" i="4"/>
  <c r="H42" i="7" s="1"/>
  <c r="L42" i="4"/>
  <c r="M42" i="4"/>
  <c r="N42" i="4"/>
  <c r="O42" i="4"/>
  <c r="J42" i="10" s="1"/>
  <c r="P42" i="4"/>
  <c r="K42" i="10" s="1"/>
  <c r="Q42" i="4"/>
  <c r="R42" i="4"/>
  <c r="S42" i="4"/>
  <c r="T42" i="4"/>
  <c r="U42" i="4"/>
  <c r="A43" i="4"/>
  <c r="B43" i="4"/>
  <c r="C43" i="4"/>
  <c r="D43" i="4"/>
  <c r="E43" i="4"/>
  <c r="F43" i="4"/>
  <c r="G43" i="4"/>
  <c r="H43" i="4"/>
  <c r="I43" i="4"/>
  <c r="J43" i="4"/>
  <c r="K43" i="4"/>
  <c r="L43" i="4"/>
  <c r="M43" i="4"/>
  <c r="N43" i="4"/>
  <c r="O43" i="4"/>
  <c r="P43" i="4"/>
  <c r="Q43" i="4"/>
  <c r="R43" i="4"/>
  <c r="S43" i="4"/>
  <c r="J43" i="8" s="1"/>
  <c r="T43" i="4"/>
  <c r="U43" i="4"/>
  <c r="A44" i="4"/>
  <c r="B44" i="4"/>
  <c r="C44" i="4"/>
  <c r="D44" i="4"/>
  <c r="E44" i="4"/>
  <c r="F44" i="4"/>
  <c r="G44" i="4"/>
  <c r="H44" i="4"/>
  <c r="I44" i="4"/>
  <c r="J44" i="4"/>
  <c r="K44" i="4"/>
  <c r="L44" i="4"/>
  <c r="M44" i="4"/>
  <c r="N44" i="4"/>
  <c r="O44" i="4"/>
  <c r="P44" i="4"/>
  <c r="Q44" i="4"/>
  <c r="R44" i="4"/>
  <c r="S44" i="4"/>
  <c r="T44" i="4"/>
  <c r="U44" i="4"/>
  <c r="C45" i="4"/>
  <c r="D45" i="4"/>
  <c r="E45" i="4"/>
  <c r="F45" i="4"/>
  <c r="G45" i="4"/>
  <c r="H45" i="4"/>
  <c r="I45" i="4"/>
  <c r="J45" i="4"/>
  <c r="K45" i="4"/>
  <c r="L45" i="4"/>
  <c r="M45" i="4"/>
  <c r="N45" i="4"/>
  <c r="O45" i="4"/>
  <c r="J45" i="10" s="1"/>
  <c r="P45" i="4"/>
  <c r="Q45" i="4"/>
  <c r="R45" i="4"/>
  <c r="S45" i="4"/>
  <c r="T45" i="4"/>
  <c r="U45" i="4"/>
  <c r="A46" i="4"/>
  <c r="B46" i="4"/>
  <c r="C46" i="4"/>
  <c r="D46" i="4"/>
  <c r="E46" i="4"/>
  <c r="E46" i="7" s="1"/>
  <c r="F46" i="4"/>
  <c r="G46" i="4"/>
  <c r="H46" i="4"/>
  <c r="I46" i="4"/>
  <c r="J46" i="4"/>
  <c r="G46" i="10" s="1"/>
  <c r="K46" i="4"/>
  <c r="L46" i="4"/>
  <c r="M46" i="4"/>
  <c r="N46" i="4"/>
  <c r="O46" i="4"/>
  <c r="P46" i="4"/>
  <c r="Q46" i="4"/>
  <c r="R46" i="4"/>
  <c r="S46" i="4"/>
  <c r="T46" i="4"/>
  <c r="U46" i="4"/>
  <c r="C47" i="4"/>
  <c r="C47" i="7" s="1"/>
  <c r="D47" i="4"/>
  <c r="E47" i="4"/>
  <c r="F47" i="4"/>
  <c r="G47" i="4"/>
  <c r="G47" i="7" s="1"/>
  <c r="H47" i="4"/>
  <c r="I47" i="4"/>
  <c r="J47" i="4"/>
  <c r="K47" i="4"/>
  <c r="L47" i="4"/>
  <c r="M47" i="4"/>
  <c r="N47" i="4"/>
  <c r="O47" i="4"/>
  <c r="P47" i="4"/>
  <c r="Q47" i="4"/>
  <c r="R47" i="4"/>
  <c r="S47" i="4"/>
  <c r="T47" i="4"/>
  <c r="U47" i="4"/>
  <c r="L47" i="7" s="1"/>
  <c r="C48" i="4"/>
  <c r="D48" i="4"/>
  <c r="D48" i="8" s="1"/>
  <c r="E48" i="4"/>
  <c r="F48" i="4"/>
  <c r="G48" i="4"/>
  <c r="H48" i="4"/>
  <c r="I48" i="4"/>
  <c r="J48" i="4"/>
  <c r="K48" i="4"/>
  <c r="L48" i="4"/>
  <c r="M48" i="4"/>
  <c r="N48" i="4"/>
  <c r="O48" i="4"/>
  <c r="P48" i="4"/>
  <c r="Q48" i="4"/>
  <c r="R48" i="4"/>
  <c r="S48" i="4"/>
  <c r="T48" i="4"/>
  <c r="U48" i="4"/>
  <c r="C49" i="4"/>
  <c r="D49" i="4"/>
  <c r="E49" i="4"/>
  <c r="E49" i="7" s="1"/>
  <c r="F49" i="4"/>
  <c r="G49" i="4"/>
  <c r="H49" i="4"/>
  <c r="I49" i="4"/>
  <c r="J49" i="4"/>
  <c r="K49" i="4"/>
  <c r="L49" i="4"/>
  <c r="M49" i="4"/>
  <c r="N49" i="4"/>
  <c r="O49" i="4"/>
  <c r="P49" i="4"/>
  <c r="Q49" i="4"/>
  <c r="R49" i="4"/>
  <c r="S49" i="4"/>
  <c r="T49" i="4"/>
  <c r="U49" i="4"/>
  <c r="A50" i="4"/>
  <c r="B50" i="4"/>
  <c r="C50" i="4"/>
  <c r="D50" i="4"/>
  <c r="D50" i="8" s="1"/>
  <c r="E50" i="4"/>
  <c r="F50" i="4"/>
  <c r="G50" i="4"/>
  <c r="H50" i="4"/>
  <c r="I50" i="4"/>
  <c r="J50" i="4"/>
  <c r="K50" i="4"/>
  <c r="L50" i="4"/>
  <c r="M50" i="4"/>
  <c r="N50" i="4"/>
  <c r="O50" i="4"/>
  <c r="P50" i="4"/>
  <c r="Q50" i="4"/>
  <c r="R50" i="4"/>
  <c r="S50" i="4"/>
  <c r="T50" i="4"/>
  <c r="U50" i="4"/>
  <c r="A51" i="4"/>
  <c r="B51" i="4"/>
  <c r="C51" i="4"/>
  <c r="D51" i="4"/>
  <c r="E51" i="4"/>
  <c r="F51" i="4"/>
  <c r="G51" i="4"/>
  <c r="H51" i="4"/>
  <c r="I51" i="4"/>
  <c r="J51" i="4"/>
  <c r="K51" i="4"/>
  <c r="L51" i="4"/>
  <c r="M51" i="4"/>
  <c r="N51" i="4"/>
  <c r="O51" i="4"/>
  <c r="P51" i="4"/>
  <c r="Q51" i="4"/>
  <c r="R51" i="4"/>
  <c r="S51" i="4"/>
  <c r="J51" i="8" s="1"/>
  <c r="T51" i="4"/>
  <c r="U51" i="4"/>
  <c r="A52" i="4"/>
  <c r="B52" i="4"/>
  <c r="C52" i="4"/>
  <c r="D52" i="4"/>
  <c r="E52" i="4"/>
  <c r="E52" i="8" s="1"/>
  <c r="F52" i="4"/>
  <c r="G52" i="4"/>
  <c r="H52" i="4"/>
  <c r="K52" i="4"/>
  <c r="L52" i="4"/>
  <c r="M52" i="4"/>
  <c r="N52" i="4"/>
  <c r="O52" i="4"/>
  <c r="P52" i="4"/>
  <c r="Q52" i="4"/>
  <c r="R52" i="4"/>
  <c r="S52" i="4"/>
  <c r="T52" i="4"/>
  <c r="U52" i="4"/>
  <c r="A53" i="4"/>
  <c r="B53" i="4"/>
  <c r="C53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J53" i="9" s="1"/>
  <c r="T53" i="4"/>
  <c r="U53" i="4"/>
  <c r="A54" i="4"/>
  <c r="B54" i="4"/>
  <c r="C54" i="4"/>
  <c r="D54" i="4"/>
  <c r="E54" i="4"/>
  <c r="F54" i="4"/>
  <c r="G54" i="4"/>
  <c r="H54" i="4"/>
  <c r="I54" i="4"/>
  <c r="J54" i="4"/>
  <c r="K54" i="4"/>
  <c r="L54" i="4"/>
  <c r="I54" i="9" s="1"/>
  <c r="M54" i="4"/>
  <c r="N54" i="4"/>
  <c r="O54" i="4"/>
  <c r="P54" i="4"/>
  <c r="Q54" i="4"/>
  <c r="R54" i="4"/>
  <c r="S54" i="4"/>
  <c r="T54" i="4"/>
  <c r="U54" i="4"/>
  <c r="A55" i="4"/>
  <c r="B55" i="4"/>
  <c r="I55" i="4"/>
  <c r="J55" i="4"/>
  <c r="K55" i="4"/>
  <c r="L55" i="4"/>
  <c r="M55" i="4"/>
  <c r="N55" i="4"/>
  <c r="O55" i="4"/>
  <c r="P55" i="4"/>
  <c r="Q55" i="4"/>
  <c r="R55" i="4"/>
  <c r="S55" i="4"/>
  <c r="J55" i="9" s="1"/>
  <c r="T55" i="4"/>
  <c r="U55" i="4"/>
  <c r="A56" i="4"/>
  <c r="B56" i="4"/>
  <c r="C56" i="4"/>
  <c r="D56" i="4"/>
  <c r="E56" i="4"/>
  <c r="E56" i="8" s="1"/>
  <c r="F56" i="4"/>
  <c r="G56" i="4"/>
  <c r="H56" i="4"/>
  <c r="I56" i="4"/>
  <c r="J56" i="4"/>
  <c r="K56" i="4"/>
  <c r="L56" i="4"/>
  <c r="I56" i="9" s="1"/>
  <c r="M56" i="4"/>
  <c r="N56" i="4"/>
  <c r="O56" i="4"/>
  <c r="P56" i="4"/>
  <c r="Q56" i="4"/>
  <c r="R56" i="4"/>
  <c r="S56" i="4"/>
  <c r="T56" i="4"/>
  <c r="U56" i="4"/>
  <c r="A57" i="4"/>
  <c r="B57" i="4"/>
  <c r="C57" i="4"/>
  <c r="D57" i="4"/>
  <c r="E57" i="4"/>
  <c r="E57" i="7" s="1"/>
  <c r="F57" i="4"/>
  <c r="G57" i="4"/>
  <c r="H57" i="4"/>
  <c r="I57" i="4"/>
  <c r="F57" i="10" s="1"/>
  <c r="J57" i="4"/>
  <c r="K57" i="4"/>
  <c r="L57" i="4"/>
  <c r="M57" i="4"/>
  <c r="P57" i="4"/>
  <c r="Q57" i="4"/>
  <c r="S57" i="4"/>
  <c r="T57" i="4"/>
  <c r="U57" i="4"/>
  <c r="A59" i="4"/>
  <c r="B59" i="4"/>
  <c r="C59" i="4"/>
  <c r="C59" i="7" s="1"/>
  <c r="D59" i="4"/>
  <c r="E59" i="4"/>
  <c r="F59" i="4"/>
  <c r="G59" i="4"/>
  <c r="G59" i="7" s="1"/>
  <c r="H59" i="4"/>
  <c r="I59" i="4"/>
  <c r="J59" i="4"/>
  <c r="K59" i="4"/>
  <c r="L59" i="4"/>
  <c r="M59" i="4"/>
  <c r="N59" i="4"/>
  <c r="O59" i="4"/>
  <c r="P59" i="4"/>
  <c r="Q59" i="4"/>
  <c r="R59" i="4"/>
  <c r="S59" i="4"/>
  <c r="T59" i="4"/>
  <c r="U59" i="4"/>
  <c r="A60" i="4"/>
  <c r="B60" i="4"/>
  <c r="C60" i="4"/>
  <c r="D60" i="4"/>
  <c r="E60" i="4"/>
  <c r="F60" i="4"/>
  <c r="F60" i="7" s="1"/>
  <c r="G60" i="4"/>
  <c r="H60" i="4"/>
  <c r="I60" i="4"/>
  <c r="J60" i="4"/>
  <c r="K60" i="4"/>
  <c r="L60" i="4"/>
  <c r="M60" i="4"/>
  <c r="N60" i="4"/>
  <c r="O60" i="4"/>
  <c r="P60" i="4"/>
  <c r="Q60" i="4"/>
  <c r="R60" i="4"/>
  <c r="M60" i="10" s="1"/>
  <c r="S60" i="4"/>
  <c r="T60" i="4"/>
  <c r="U60" i="4"/>
  <c r="A61" i="4"/>
  <c r="B61" i="4"/>
  <c r="C61" i="4"/>
  <c r="D61" i="4"/>
  <c r="E61" i="4"/>
  <c r="E61" i="7" s="1"/>
  <c r="F61" i="4"/>
  <c r="G61" i="4"/>
  <c r="H61" i="4"/>
  <c r="I61" i="4"/>
  <c r="J61" i="4"/>
  <c r="K61" i="4"/>
  <c r="L61" i="4"/>
  <c r="M61" i="4"/>
  <c r="N61" i="4"/>
  <c r="O61" i="4"/>
  <c r="P61" i="4"/>
  <c r="Q61" i="4"/>
  <c r="R61" i="4"/>
  <c r="S61" i="4"/>
  <c r="T61" i="4"/>
  <c r="U61" i="4"/>
  <c r="A62" i="4"/>
  <c r="B62" i="4"/>
  <c r="C62" i="4"/>
  <c r="D62" i="4"/>
  <c r="D62" i="8" s="1"/>
  <c r="E62" i="4"/>
  <c r="F62" i="4"/>
  <c r="G62" i="4"/>
  <c r="H62" i="4"/>
  <c r="I62" i="4"/>
  <c r="J62" i="4"/>
  <c r="K62" i="4"/>
  <c r="L62" i="4"/>
  <c r="M62" i="4"/>
  <c r="N62" i="4"/>
  <c r="O62" i="4"/>
  <c r="P62" i="4"/>
  <c r="Q62" i="4"/>
  <c r="R62" i="4"/>
  <c r="S62" i="4"/>
  <c r="T62" i="4"/>
  <c r="U62" i="4"/>
  <c r="A63" i="4"/>
  <c r="B63" i="4"/>
  <c r="C63" i="4"/>
  <c r="D63" i="4"/>
  <c r="E63" i="4"/>
  <c r="F63" i="4"/>
  <c r="G63" i="4"/>
  <c r="H63" i="4"/>
  <c r="I63" i="4"/>
  <c r="J63" i="4"/>
  <c r="K63" i="4"/>
  <c r="L63" i="4"/>
  <c r="M63" i="4"/>
  <c r="N63" i="4"/>
  <c r="O63" i="4"/>
  <c r="P63" i="4"/>
  <c r="Q63" i="4"/>
  <c r="R63" i="4"/>
  <c r="S63" i="4"/>
  <c r="J63" i="9" s="1"/>
  <c r="T63" i="4"/>
  <c r="U63" i="4"/>
  <c r="A64" i="4"/>
  <c r="B64" i="4"/>
  <c r="D64" i="10" s="1"/>
  <c r="C64" i="4"/>
  <c r="D64" i="4"/>
  <c r="E64" i="4"/>
  <c r="F64" i="4"/>
  <c r="F64" i="7" s="1"/>
  <c r="G64" i="4"/>
  <c r="H64" i="4"/>
  <c r="I64" i="4"/>
  <c r="J64" i="4"/>
  <c r="K64" i="4"/>
  <c r="L64" i="4"/>
  <c r="M64" i="4"/>
  <c r="N64" i="4"/>
  <c r="O64" i="4"/>
  <c r="P64" i="4"/>
  <c r="Q64" i="4"/>
  <c r="R64" i="4"/>
  <c r="S64" i="4"/>
  <c r="T64" i="4"/>
  <c r="U64" i="4"/>
  <c r="A65" i="4"/>
  <c r="B65" i="4"/>
  <c r="C65" i="4"/>
  <c r="D65" i="4"/>
  <c r="E65" i="4"/>
  <c r="E65" i="7" s="1"/>
  <c r="F65" i="4"/>
  <c r="G65" i="4"/>
  <c r="H65" i="4"/>
  <c r="I65" i="4"/>
  <c r="J65" i="4"/>
  <c r="K65" i="4"/>
  <c r="L65" i="4"/>
  <c r="M65" i="4"/>
  <c r="N65" i="4"/>
  <c r="O65" i="4"/>
  <c r="P65" i="4"/>
  <c r="Q65" i="4"/>
  <c r="R65" i="4"/>
  <c r="S65" i="4"/>
  <c r="T65" i="4"/>
  <c r="U65" i="4"/>
  <c r="A66" i="4"/>
  <c r="B66" i="4"/>
  <c r="C66" i="4"/>
  <c r="D66" i="4"/>
  <c r="D66" i="7" s="1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A67" i="4"/>
  <c r="B67" i="4"/>
  <c r="C67" i="4"/>
  <c r="D67" i="4"/>
  <c r="E67" i="4"/>
  <c r="F67" i="4"/>
  <c r="G67" i="4"/>
  <c r="H67" i="4"/>
  <c r="I67" i="4"/>
  <c r="J67" i="4"/>
  <c r="K67" i="4"/>
  <c r="L67" i="4"/>
  <c r="M67" i="4"/>
  <c r="N67" i="4"/>
  <c r="O67" i="4"/>
  <c r="P67" i="4"/>
  <c r="Q67" i="4"/>
  <c r="R67" i="4"/>
  <c r="S67" i="4"/>
  <c r="J67" i="8" s="1"/>
  <c r="T67" i="4"/>
  <c r="U67" i="4"/>
  <c r="A68" i="4"/>
  <c r="B68" i="4"/>
  <c r="C68" i="4"/>
  <c r="D68" i="4"/>
  <c r="E68" i="4"/>
  <c r="F68" i="4"/>
  <c r="F68" i="7" s="1"/>
  <c r="G68" i="4"/>
  <c r="H68" i="4"/>
  <c r="I68" i="4"/>
  <c r="J68" i="4"/>
  <c r="K68" i="4"/>
  <c r="L68" i="4"/>
  <c r="M68" i="4"/>
  <c r="N68" i="4"/>
  <c r="I68" i="10" s="1"/>
  <c r="O68" i="4"/>
  <c r="P68" i="4"/>
  <c r="Q68" i="4"/>
  <c r="R68" i="4"/>
  <c r="S68" i="4"/>
  <c r="T68" i="4"/>
  <c r="U68" i="4"/>
  <c r="A69" i="4"/>
  <c r="B69" i="4"/>
  <c r="C69" i="4"/>
  <c r="D69" i="4"/>
  <c r="E69" i="4"/>
  <c r="F69" i="4"/>
  <c r="G69" i="4"/>
  <c r="H69" i="4"/>
  <c r="I69" i="4"/>
  <c r="J69" i="4"/>
  <c r="K69" i="4"/>
  <c r="L69" i="4"/>
  <c r="M69" i="4"/>
  <c r="N69" i="4"/>
  <c r="O69" i="4"/>
  <c r="P69" i="4"/>
  <c r="Q69" i="4"/>
  <c r="R69" i="4"/>
  <c r="S69" i="4"/>
  <c r="T69" i="4"/>
  <c r="U69" i="4"/>
  <c r="A70" i="4"/>
  <c r="B70" i="4"/>
  <c r="C70" i="4"/>
  <c r="D70" i="4"/>
  <c r="D70" i="8" s="1"/>
  <c r="E70" i="4"/>
  <c r="F70" i="4"/>
  <c r="G70" i="4"/>
  <c r="H70" i="4"/>
  <c r="I70" i="4"/>
  <c r="J70" i="4"/>
  <c r="K70" i="4"/>
  <c r="L70" i="4"/>
  <c r="M70" i="4"/>
  <c r="N70" i="4"/>
  <c r="O70" i="4"/>
  <c r="P70" i="4"/>
  <c r="Q70" i="4"/>
  <c r="R70" i="4"/>
  <c r="S70" i="4"/>
  <c r="T70" i="4"/>
  <c r="U70" i="4"/>
  <c r="A71" i="4"/>
  <c r="B71" i="4"/>
  <c r="C71" i="4"/>
  <c r="D71" i="4"/>
  <c r="E71" i="4"/>
  <c r="F71" i="4"/>
  <c r="G71" i="4"/>
  <c r="H71" i="4"/>
  <c r="I71" i="4"/>
  <c r="J71" i="4"/>
  <c r="K71" i="4"/>
  <c r="L71" i="4"/>
  <c r="M71" i="4"/>
  <c r="N71" i="4"/>
  <c r="O71" i="4"/>
  <c r="P71" i="4"/>
  <c r="Q71" i="4"/>
  <c r="R71" i="4"/>
  <c r="S71" i="4"/>
  <c r="J71" i="8" s="1"/>
  <c r="T71" i="4"/>
  <c r="U71" i="4"/>
  <c r="A72" i="4"/>
  <c r="B72" i="4"/>
  <c r="C72" i="4"/>
  <c r="D72" i="4"/>
  <c r="E72" i="4"/>
  <c r="E72" i="9" s="1"/>
  <c r="F72" i="4"/>
  <c r="G72" i="4"/>
  <c r="H72" i="4"/>
  <c r="I72" i="4"/>
  <c r="J72" i="4"/>
  <c r="K72" i="4"/>
  <c r="L72" i="4"/>
  <c r="I72" i="9" s="1"/>
  <c r="M72" i="4"/>
  <c r="N72" i="4"/>
  <c r="O72" i="4"/>
  <c r="P72" i="4"/>
  <c r="Q72" i="4"/>
  <c r="R72" i="4"/>
  <c r="S72" i="4"/>
  <c r="T72" i="4"/>
  <c r="U72" i="4"/>
  <c r="A73" i="4"/>
  <c r="B73" i="4"/>
  <c r="C73" i="4"/>
  <c r="D73" i="4"/>
  <c r="E73" i="4"/>
  <c r="F73" i="4"/>
  <c r="G73" i="4"/>
  <c r="H73" i="4"/>
  <c r="I73" i="4"/>
  <c r="J73" i="4"/>
  <c r="K73" i="4"/>
  <c r="L73" i="4"/>
  <c r="M73" i="4"/>
  <c r="N73" i="4"/>
  <c r="O73" i="4"/>
  <c r="P73" i="4"/>
  <c r="Q73" i="4"/>
  <c r="R73" i="4"/>
  <c r="S73" i="4"/>
  <c r="T73" i="4"/>
  <c r="K73" i="9" s="1"/>
  <c r="U73" i="4"/>
  <c r="A74" i="4"/>
  <c r="B74" i="4"/>
  <c r="C74" i="4"/>
  <c r="D74" i="4"/>
  <c r="D74" i="9" s="1"/>
  <c r="E74" i="4"/>
  <c r="F74" i="4"/>
  <c r="G74" i="4"/>
  <c r="H74" i="4"/>
  <c r="I74" i="4"/>
  <c r="J74" i="4"/>
  <c r="K74" i="4"/>
  <c r="L74" i="4"/>
  <c r="M74" i="4"/>
  <c r="N74" i="4"/>
  <c r="O74" i="4"/>
  <c r="P74" i="4"/>
  <c r="Q74" i="4"/>
  <c r="R74" i="4"/>
  <c r="S74" i="4"/>
  <c r="T74" i="4"/>
  <c r="U74" i="4"/>
  <c r="A75" i="4"/>
  <c r="B75" i="4"/>
  <c r="C75" i="4"/>
  <c r="D75" i="4"/>
  <c r="E75" i="4"/>
  <c r="F75" i="4"/>
  <c r="G75" i="4"/>
  <c r="H75" i="4"/>
  <c r="I75" i="4"/>
  <c r="J75" i="4"/>
  <c r="K75" i="4"/>
  <c r="L75" i="4"/>
  <c r="M75" i="4"/>
  <c r="N75" i="4"/>
  <c r="O75" i="4"/>
  <c r="P75" i="4"/>
  <c r="Q75" i="4"/>
  <c r="R75" i="4"/>
  <c r="S75" i="4"/>
  <c r="J75" i="8" s="1"/>
  <c r="T75" i="4"/>
  <c r="U75" i="4"/>
  <c r="A76" i="4"/>
  <c r="B76" i="4"/>
  <c r="D76" i="10" s="1"/>
  <c r="C76" i="4"/>
  <c r="D76" i="4"/>
  <c r="E76" i="4"/>
  <c r="F76" i="4"/>
  <c r="F76" i="7" s="1"/>
  <c r="G76" i="4"/>
  <c r="H76" i="4"/>
  <c r="I76" i="4"/>
  <c r="J76" i="4"/>
  <c r="K76" i="4"/>
  <c r="L76" i="4"/>
  <c r="M76" i="4"/>
  <c r="N76" i="4"/>
  <c r="O76" i="4"/>
  <c r="P76" i="4"/>
  <c r="Q76" i="4"/>
  <c r="R76" i="4"/>
  <c r="S76" i="4"/>
  <c r="T76" i="4"/>
  <c r="U76" i="4"/>
  <c r="A78" i="4"/>
  <c r="B78" i="4"/>
  <c r="C78" i="4"/>
  <c r="D78" i="4"/>
  <c r="E78" i="4"/>
  <c r="F78" i="4"/>
  <c r="G78" i="4"/>
  <c r="H78" i="4"/>
  <c r="I78" i="4"/>
  <c r="J78" i="4"/>
  <c r="K78" i="4"/>
  <c r="L78" i="4"/>
  <c r="M78" i="4"/>
  <c r="N78" i="4"/>
  <c r="O78" i="4"/>
  <c r="P78" i="4"/>
  <c r="Q78" i="4"/>
  <c r="R78" i="4"/>
  <c r="S78" i="4"/>
  <c r="T78" i="4"/>
  <c r="U78" i="4"/>
  <c r="L78" i="7" s="1"/>
  <c r="A79" i="4"/>
  <c r="B79" i="4"/>
  <c r="C79" i="4"/>
  <c r="D79" i="4"/>
  <c r="E79" i="4"/>
  <c r="F79" i="4"/>
  <c r="G79" i="4"/>
  <c r="H79" i="4"/>
  <c r="I79" i="4"/>
  <c r="J79" i="4"/>
  <c r="K79" i="4"/>
  <c r="L79" i="4"/>
  <c r="M79" i="4"/>
  <c r="N79" i="4"/>
  <c r="O79" i="4"/>
  <c r="P79" i="4"/>
  <c r="Q79" i="4"/>
  <c r="R79" i="4"/>
  <c r="S79" i="4"/>
  <c r="T79" i="4"/>
  <c r="U79" i="4"/>
  <c r="A80" i="4"/>
  <c r="B80" i="4"/>
  <c r="C80" i="4"/>
  <c r="D80" i="4"/>
  <c r="E80" i="4"/>
  <c r="F80" i="4"/>
  <c r="G80" i="4"/>
  <c r="H80" i="4"/>
  <c r="I80" i="4"/>
  <c r="J80" i="4"/>
  <c r="K80" i="4"/>
  <c r="L80" i="4"/>
  <c r="M80" i="4"/>
  <c r="N80" i="4"/>
  <c r="O80" i="4"/>
  <c r="P80" i="4"/>
  <c r="Q80" i="4"/>
  <c r="R80" i="4"/>
  <c r="S80" i="4"/>
  <c r="J80" i="7" s="1"/>
  <c r="T80" i="4"/>
  <c r="U80" i="4"/>
  <c r="A81" i="4"/>
  <c r="B81" i="4"/>
  <c r="C81" i="4"/>
  <c r="D81" i="4"/>
  <c r="E81" i="4"/>
  <c r="F81" i="4"/>
  <c r="F81" i="8" s="1"/>
  <c r="G81" i="4"/>
  <c r="H81" i="4"/>
  <c r="I81" i="4"/>
  <c r="J81" i="4"/>
  <c r="K81" i="4"/>
  <c r="L81" i="4"/>
  <c r="M81" i="4"/>
  <c r="N81" i="4"/>
  <c r="O81" i="4"/>
  <c r="P81" i="4"/>
  <c r="Q81" i="4"/>
  <c r="R81" i="4"/>
  <c r="S81" i="4"/>
  <c r="T81" i="4"/>
  <c r="K81" i="8" s="1"/>
  <c r="U81" i="4"/>
  <c r="A82" i="4"/>
  <c r="B82" i="4"/>
  <c r="C82" i="4"/>
  <c r="D82" i="4"/>
  <c r="E82" i="4"/>
  <c r="F82" i="4"/>
  <c r="G82" i="4"/>
  <c r="H82" i="4"/>
  <c r="I82" i="4"/>
  <c r="J82" i="4"/>
  <c r="K82" i="4"/>
  <c r="L82" i="4"/>
  <c r="I82" i="9" s="1"/>
  <c r="M82" i="4"/>
  <c r="N82" i="4"/>
  <c r="O82" i="4"/>
  <c r="P82" i="4"/>
  <c r="Q82" i="4"/>
  <c r="R82" i="4"/>
  <c r="S82" i="4"/>
  <c r="T82" i="4"/>
  <c r="U82" i="4"/>
  <c r="L82" i="9" s="1"/>
  <c r="A83" i="4"/>
  <c r="B83" i="4"/>
  <c r="C83" i="4"/>
  <c r="D83" i="4"/>
  <c r="E83" i="4"/>
  <c r="F83" i="4"/>
  <c r="G83" i="4"/>
  <c r="H83" i="4"/>
  <c r="I83" i="4"/>
  <c r="J83" i="4"/>
  <c r="K83" i="4"/>
  <c r="L83" i="4"/>
  <c r="M83" i="4"/>
  <c r="N83" i="4"/>
  <c r="O83" i="4"/>
  <c r="P83" i="4"/>
  <c r="K83" i="10" s="1"/>
  <c r="Q83" i="4"/>
  <c r="R83" i="4"/>
  <c r="S83" i="4"/>
  <c r="T83" i="4"/>
  <c r="K83" i="7" s="1"/>
  <c r="U83" i="4"/>
  <c r="A84" i="4"/>
  <c r="B84" i="4"/>
  <c r="C84" i="4"/>
  <c r="D84" i="4"/>
  <c r="E84" i="4"/>
  <c r="F84" i="4"/>
  <c r="G84" i="4"/>
  <c r="H84" i="4"/>
  <c r="I84" i="4"/>
  <c r="J84" i="4"/>
  <c r="K84" i="4"/>
  <c r="H84" i="8" s="1"/>
  <c r="L84" i="4"/>
  <c r="M84" i="4"/>
  <c r="N84" i="4"/>
  <c r="O84" i="4"/>
  <c r="P84" i="4"/>
  <c r="Q84" i="4"/>
  <c r="R84" i="4"/>
  <c r="S84" i="4"/>
  <c r="T84" i="4"/>
  <c r="U84" i="4"/>
  <c r="A85" i="4"/>
  <c r="B85" i="4"/>
  <c r="C85" i="4"/>
  <c r="D85" i="4"/>
  <c r="E85" i="4"/>
  <c r="F85" i="4"/>
  <c r="G85" i="4"/>
  <c r="H85" i="4"/>
  <c r="I85" i="4"/>
  <c r="J85" i="4"/>
  <c r="K85" i="4"/>
  <c r="L85" i="4"/>
  <c r="M85" i="4"/>
  <c r="N85" i="4"/>
  <c r="O85" i="4"/>
  <c r="P85" i="4"/>
  <c r="Q85" i="4"/>
  <c r="R85" i="4"/>
  <c r="S85" i="4"/>
  <c r="T85" i="4"/>
  <c r="U85" i="4"/>
  <c r="A86" i="4"/>
  <c r="B86" i="4"/>
  <c r="C86" i="4"/>
  <c r="D86" i="4"/>
  <c r="E86" i="4"/>
  <c r="F86" i="4"/>
  <c r="G86" i="4"/>
  <c r="H86" i="4"/>
  <c r="I86" i="4"/>
  <c r="J86" i="4"/>
  <c r="K86" i="4"/>
  <c r="L86" i="4"/>
  <c r="M86" i="4"/>
  <c r="N86" i="4"/>
  <c r="O86" i="4"/>
  <c r="P86" i="4"/>
  <c r="Q86" i="4"/>
  <c r="L86" i="11" s="1"/>
  <c r="R86" i="4"/>
  <c r="S86" i="4"/>
  <c r="T86" i="4"/>
  <c r="U86" i="4"/>
  <c r="L86" i="8" s="1"/>
  <c r="A87" i="4"/>
  <c r="B87" i="4"/>
  <c r="C87" i="4"/>
  <c r="D87" i="4"/>
  <c r="E87" i="4"/>
  <c r="F87" i="4"/>
  <c r="G87" i="4"/>
  <c r="H87" i="4"/>
  <c r="I87" i="4"/>
  <c r="J87" i="4"/>
  <c r="K87" i="4"/>
  <c r="L87" i="4"/>
  <c r="M87" i="4"/>
  <c r="N87" i="4"/>
  <c r="O87" i="4"/>
  <c r="P87" i="4"/>
  <c r="K87" i="10" s="1"/>
  <c r="Q87" i="4"/>
  <c r="R87" i="4"/>
  <c r="S87" i="4"/>
  <c r="T87" i="4"/>
  <c r="K87" i="7" s="1"/>
  <c r="U87" i="4"/>
  <c r="A88" i="4"/>
  <c r="B88" i="4"/>
  <c r="C88" i="4"/>
  <c r="D88" i="4"/>
  <c r="E88" i="4"/>
  <c r="F88" i="4"/>
  <c r="G88" i="4"/>
  <c r="H88" i="4"/>
  <c r="I88" i="4"/>
  <c r="J88" i="4"/>
  <c r="K88" i="4"/>
  <c r="H88" i="8" s="1"/>
  <c r="L88" i="4"/>
  <c r="M88" i="4"/>
  <c r="N88" i="4"/>
  <c r="O88" i="4"/>
  <c r="P88" i="4"/>
  <c r="Q88" i="4"/>
  <c r="R88" i="4"/>
  <c r="S88" i="4"/>
  <c r="T88" i="4"/>
  <c r="U88" i="4"/>
  <c r="A89" i="4"/>
  <c r="B89" i="4"/>
  <c r="C89" i="4"/>
  <c r="D89" i="4"/>
  <c r="E89" i="4"/>
  <c r="F89" i="4"/>
  <c r="F89" i="8" s="1"/>
  <c r="G89" i="4"/>
  <c r="H89" i="4"/>
  <c r="I89" i="4"/>
  <c r="J89" i="4"/>
  <c r="K89" i="4"/>
  <c r="L89" i="4"/>
  <c r="M89" i="4"/>
  <c r="N89" i="4"/>
  <c r="O89" i="4"/>
  <c r="P89" i="4"/>
  <c r="Q89" i="4"/>
  <c r="R89" i="4"/>
  <c r="S89" i="4"/>
  <c r="T89" i="4"/>
  <c r="U89" i="4"/>
  <c r="A90" i="4"/>
  <c r="B90" i="4"/>
  <c r="C90" i="4"/>
  <c r="D90" i="4"/>
  <c r="E90" i="4"/>
  <c r="F90" i="4"/>
  <c r="G90" i="4"/>
  <c r="H90" i="4"/>
  <c r="I90" i="4"/>
  <c r="J90" i="4"/>
  <c r="K90" i="4"/>
  <c r="L90" i="4"/>
  <c r="M90" i="4"/>
  <c r="N90" i="4"/>
  <c r="O90" i="4"/>
  <c r="P90" i="4"/>
  <c r="Q90" i="4"/>
  <c r="R90" i="4"/>
  <c r="S90" i="4"/>
  <c r="T90" i="4"/>
  <c r="U90" i="4"/>
  <c r="L90" i="8" s="1"/>
  <c r="A91" i="4"/>
  <c r="B91" i="4"/>
  <c r="C91" i="4"/>
  <c r="D91" i="4"/>
  <c r="E91" i="4"/>
  <c r="F91" i="4"/>
  <c r="G91" i="4"/>
  <c r="H91" i="4"/>
  <c r="I91" i="4"/>
  <c r="J91" i="4"/>
  <c r="K91" i="4"/>
  <c r="L91" i="4"/>
  <c r="M91" i="4"/>
  <c r="N91" i="4"/>
  <c r="O91" i="4"/>
  <c r="P91" i="4"/>
  <c r="Q91" i="4"/>
  <c r="R91" i="4"/>
  <c r="S91" i="4"/>
  <c r="T91" i="4"/>
  <c r="U91" i="4"/>
  <c r="A92" i="4"/>
  <c r="B92" i="4"/>
  <c r="C92" i="4"/>
  <c r="D92" i="4"/>
  <c r="F92" i="4"/>
  <c r="G92" i="4"/>
  <c r="H92" i="4"/>
  <c r="I92" i="4"/>
  <c r="J92" i="4"/>
  <c r="K92" i="4"/>
  <c r="L92" i="4"/>
  <c r="M92" i="4"/>
  <c r="N92" i="4"/>
  <c r="O92" i="4"/>
  <c r="P92" i="4"/>
  <c r="Q92" i="4"/>
  <c r="R92" i="4"/>
  <c r="S92" i="4"/>
  <c r="T92" i="4"/>
  <c r="U92" i="4"/>
  <c r="I93" i="4"/>
  <c r="J93" i="4"/>
  <c r="K93" i="4"/>
  <c r="L93" i="4"/>
  <c r="M93" i="4"/>
  <c r="N93" i="4"/>
  <c r="O93" i="4"/>
  <c r="P93" i="4"/>
  <c r="Q93" i="4"/>
  <c r="R93" i="4"/>
  <c r="S93" i="4"/>
  <c r="J93" i="9" s="1"/>
  <c r="T93" i="4"/>
  <c r="U93" i="4"/>
  <c r="A94" i="4"/>
  <c r="B94" i="4"/>
  <c r="C94" i="4"/>
  <c r="D94" i="4"/>
  <c r="E94" i="4"/>
  <c r="F94" i="4"/>
  <c r="G94" i="4"/>
  <c r="H94" i="4"/>
  <c r="I94" i="4"/>
  <c r="J94" i="4"/>
  <c r="K94" i="4"/>
  <c r="L94" i="4"/>
  <c r="M94" i="4"/>
  <c r="N94" i="4"/>
  <c r="O94" i="4"/>
  <c r="P94" i="4"/>
  <c r="Q94" i="4"/>
  <c r="R94" i="4"/>
  <c r="S94" i="4"/>
  <c r="T94" i="4"/>
  <c r="U94" i="4"/>
  <c r="A95" i="4"/>
  <c r="B95" i="4"/>
  <c r="C95" i="4"/>
  <c r="D95" i="4"/>
  <c r="D95" i="7" s="1"/>
  <c r="E95" i="4"/>
  <c r="F95" i="4"/>
  <c r="G95" i="4"/>
  <c r="H95" i="4"/>
  <c r="I95" i="4"/>
  <c r="J95" i="4"/>
  <c r="K95" i="4"/>
  <c r="L95" i="4"/>
  <c r="M95" i="4"/>
  <c r="N95" i="4"/>
  <c r="O95" i="4"/>
  <c r="P95" i="4"/>
  <c r="Q95" i="4"/>
  <c r="R95" i="4"/>
  <c r="S95" i="4"/>
  <c r="T95" i="4"/>
  <c r="U95" i="4"/>
  <c r="A97" i="4"/>
  <c r="B97" i="4"/>
  <c r="C97" i="4"/>
  <c r="D97" i="4"/>
  <c r="E97" i="4"/>
  <c r="F97" i="4"/>
  <c r="F97" i="7" s="1"/>
  <c r="G97" i="4"/>
  <c r="H97" i="4"/>
  <c r="I97" i="4"/>
  <c r="J97" i="4"/>
  <c r="K97" i="4"/>
  <c r="L97" i="4"/>
  <c r="I97" i="7" s="1"/>
  <c r="M97" i="4"/>
  <c r="N97" i="4"/>
  <c r="O97" i="4"/>
  <c r="P97" i="4"/>
  <c r="Q97" i="4"/>
  <c r="R97" i="4"/>
  <c r="S97" i="4"/>
  <c r="J97" i="7" s="1"/>
  <c r="T97" i="4"/>
  <c r="U97" i="4"/>
  <c r="A98" i="4"/>
  <c r="B98" i="4"/>
  <c r="C98" i="4"/>
  <c r="D98" i="4"/>
  <c r="E98" i="4"/>
  <c r="F98" i="4"/>
  <c r="G98" i="4"/>
  <c r="H98" i="4"/>
  <c r="I98" i="4"/>
  <c r="J98" i="4"/>
  <c r="K98" i="4"/>
  <c r="H98" i="8" s="1"/>
  <c r="L98" i="4"/>
  <c r="M98" i="4"/>
  <c r="N98" i="4"/>
  <c r="O98" i="4"/>
  <c r="P98" i="4"/>
  <c r="Q98" i="4"/>
  <c r="R98" i="4"/>
  <c r="S98" i="4"/>
  <c r="T98" i="4"/>
  <c r="U98" i="4"/>
  <c r="A99" i="4"/>
  <c r="B99" i="4"/>
  <c r="C99" i="4"/>
  <c r="D99" i="4"/>
  <c r="D99" i="7" s="1"/>
  <c r="E99" i="4"/>
  <c r="F99" i="4"/>
  <c r="G99" i="4"/>
  <c r="H99" i="4"/>
  <c r="I99" i="4"/>
  <c r="J99" i="4"/>
  <c r="K99" i="4"/>
  <c r="L99" i="4"/>
  <c r="M99" i="4"/>
  <c r="N99" i="4"/>
  <c r="O99" i="4"/>
  <c r="P99" i="4"/>
  <c r="Q99" i="4"/>
  <c r="R99" i="4"/>
  <c r="S99" i="4"/>
  <c r="T99" i="4"/>
  <c r="U99" i="4"/>
  <c r="A100" i="4"/>
  <c r="B100" i="4"/>
  <c r="C100" i="4"/>
  <c r="D100" i="4"/>
  <c r="E100" i="4"/>
  <c r="F100" i="4"/>
  <c r="G100" i="4"/>
  <c r="H100" i="4"/>
  <c r="I100" i="4"/>
  <c r="J100" i="4"/>
  <c r="K100" i="4"/>
  <c r="L100" i="4"/>
  <c r="M100" i="4"/>
  <c r="N100" i="4"/>
  <c r="O100" i="4"/>
  <c r="P100" i="4"/>
  <c r="Q100" i="4"/>
  <c r="R100" i="4"/>
  <c r="S100" i="4"/>
  <c r="T100" i="4"/>
  <c r="U100" i="4"/>
  <c r="L100" i="8" s="1"/>
  <c r="A101" i="4"/>
  <c r="B101" i="4"/>
  <c r="C101" i="4"/>
  <c r="D101" i="4"/>
  <c r="E101" i="4"/>
  <c r="F101" i="4"/>
  <c r="G101" i="4"/>
  <c r="H101" i="4"/>
  <c r="I101" i="4"/>
  <c r="J101" i="4"/>
  <c r="K101" i="4"/>
  <c r="L101" i="4"/>
  <c r="M101" i="4"/>
  <c r="N101" i="4"/>
  <c r="O101" i="4"/>
  <c r="P101" i="4"/>
  <c r="Q101" i="4"/>
  <c r="R101" i="4"/>
  <c r="S101" i="4"/>
  <c r="T101" i="4"/>
  <c r="U101" i="4"/>
  <c r="A102" i="4"/>
  <c r="B102" i="4"/>
  <c r="C102" i="4"/>
  <c r="D102" i="4"/>
  <c r="E102" i="4"/>
  <c r="F102" i="4"/>
  <c r="G102" i="4"/>
  <c r="H102" i="4"/>
  <c r="I102" i="4"/>
  <c r="J102" i="4"/>
  <c r="K102" i="4"/>
  <c r="H102" i="7" s="1"/>
  <c r="L102" i="4"/>
  <c r="M102" i="4"/>
  <c r="N102" i="4"/>
  <c r="O102" i="4"/>
  <c r="J102" i="10" s="1"/>
  <c r="P102" i="4"/>
  <c r="Q102" i="4"/>
  <c r="R102" i="4"/>
  <c r="S102" i="4"/>
  <c r="T102" i="4"/>
  <c r="U102" i="4"/>
  <c r="A103" i="4"/>
  <c r="B103" i="4"/>
  <c r="C103" i="4"/>
  <c r="D103" i="4"/>
  <c r="E103" i="4"/>
  <c r="F103" i="4"/>
  <c r="F103" i="8" s="1"/>
  <c r="G103" i="4"/>
  <c r="H103" i="4"/>
  <c r="I103" i="4"/>
  <c r="J103" i="4"/>
  <c r="K103" i="4"/>
  <c r="L103" i="4"/>
  <c r="M103" i="4"/>
  <c r="N103" i="4"/>
  <c r="O103" i="4"/>
  <c r="P103" i="4"/>
  <c r="Q103" i="4"/>
  <c r="R103" i="4"/>
  <c r="S103" i="4"/>
  <c r="T103" i="4"/>
  <c r="U103" i="4"/>
  <c r="A104" i="4"/>
  <c r="B104" i="4"/>
  <c r="C104" i="4"/>
  <c r="D104" i="4"/>
  <c r="E104" i="4"/>
  <c r="F104" i="4"/>
  <c r="G104" i="4"/>
  <c r="H104" i="4"/>
  <c r="I104" i="4"/>
  <c r="F104" i="11" s="1"/>
  <c r="J104" i="4"/>
  <c r="K104" i="4"/>
  <c r="L104" i="4"/>
  <c r="M104" i="4"/>
  <c r="N104" i="4"/>
  <c r="O104" i="4"/>
  <c r="P104" i="4"/>
  <c r="Q104" i="4"/>
  <c r="R104" i="4"/>
  <c r="S104" i="4"/>
  <c r="T104" i="4"/>
  <c r="U104" i="4"/>
  <c r="A105" i="4"/>
  <c r="B105" i="4"/>
  <c r="C105" i="4"/>
  <c r="D105" i="4"/>
  <c r="E105" i="4"/>
  <c r="F105" i="4"/>
  <c r="G105" i="4"/>
  <c r="H105" i="4"/>
  <c r="I105" i="4"/>
  <c r="J105" i="4"/>
  <c r="K105" i="4"/>
  <c r="L105" i="4"/>
  <c r="M105" i="4"/>
  <c r="N105" i="4"/>
  <c r="O105" i="4"/>
  <c r="P105" i="4"/>
  <c r="K105" i="11" s="1"/>
  <c r="Q105" i="4"/>
  <c r="R105" i="4"/>
  <c r="S105" i="4"/>
  <c r="T105" i="4"/>
  <c r="U105" i="4"/>
  <c r="A106" i="4"/>
  <c r="B106" i="4"/>
  <c r="C106" i="4"/>
  <c r="D106" i="4"/>
  <c r="E106" i="4"/>
  <c r="F106" i="4"/>
  <c r="G106" i="4"/>
  <c r="H106" i="4"/>
  <c r="I106" i="4"/>
  <c r="J106" i="4"/>
  <c r="K106" i="4"/>
  <c r="H106" i="7" s="1"/>
  <c r="L106" i="4"/>
  <c r="M106" i="4"/>
  <c r="N106" i="4"/>
  <c r="O106" i="4"/>
  <c r="P106" i="4"/>
  <c r="Q106" i="4"/>
  <c r="R106" i="4"/>
  <c r="S106" i="4"/>
  <c r="T106" i="4"/>
  <c r="U106" i="4"/>
  <c r="A107" i="4"/>
  <c r="B107" i="4"/>
  <c r="C107" i="4"/>
  <c r="D107" i="4"/>
  <c r="E107" i="4"/>
  <c r="F107" i="4"/>
  <c r="F107" i="8" s="1"/>
  <c r="G107" i="4"/>
  <c r="H107" i="4"/>
  <c r="I107" i="4"/>
  <c r="J107" i="4"/>
  <c r="K107" i="4"/>
  <c r="L107" i="4"/>
  <c r="M107" i="4"/>
  <c r="N107" i="4"/>
  <c r="O107" i="4"/>
  <c r="P107" i="4"/>
  <c r="Q107" i="4"/>
  <c r="R107" i="4"/>
  <c r="S107" i="4"/>
  <c r="T107" i="4"/>
  <c r="U107" i="4"/>
  <c r="A108" i="4"/>
  <c r="B108" i="4"/>
  <c r="C108" i="4"/>
  <c r="D108" i="4"/>
  <c r="E108" i="4"/>
  <c r="F108" i="4"/>
  <c r="G108" i="4"/>
  <c r="H108" i="4"/>
  <c r="I108" i="4"/>
  <c r="J108" i="4"/>
  <c r="K108" i="4"/>
  <c r="L108" i="4"/>
  <c r="M108" i="4"/>
  <c r="N108" i="4"/>
  <c r="O108" i="4"/>
  <c r="P108" i="4"/>
  <c r="Q108" i="4"/>
  <c r="R108" i="4"/>
  <c r="S108" i="4"/>
  <c r="T108" i="4"/>
  <c r="U108" i="4"/>
  <c r="L108" i="8" s="1"/>
  <c r="A109" i="4"/>
  <c r="B109" i="4"/>
  <c r="C109" i="4"/>
  <c r="D109" i="4"/>
  <c r="E109" i="4"/>
  <c r="F109" i="4"/>
  <c r="G109" i="4"/>
  <c r="G109" i="8" s="1"/>
  <c r="H109" i="4"/>
  <c r="I109" i="4"/>
  <c r="J109" i="4"/>
  <c r="K109" i="4"/>
  <c r="L109" i="4"/>
  <c r="M109" i="4"/>
  <c r="N109" i="4"/>
  <c r="O109" i="4"/>
  <c r="P109" i="4"/>
  <c r="Q109" i="4"/>
  <c r="R109" i="4"/>
  <c r="S109" i="4"/>
  <c r="T109" i="4"/>
  <c r="U109" i="4"/>
  <c r="A110" i="4"/>
  <c r="B110" i="4"/>
  <c r="C110" i="4"/>
  <c r="D110" i="4"/>
  <c r="E110" i="4"/>
  <c r="F110" i="4"/>
  <c r="G110" i="4"/>
  <c r="H110" i="4"/>
  <c r="I110" i="4"/>
  <c r="J110" i="4"/>
  <c r="K110" i="4"/>
  <c r="H110" i="9" s="1"/>
  <c r="L110" i="4"/>
  <c r="M110" i="4"/>
  <c r="N110" i="4"/>
  <c r="O110" i="4"/>
  <c r="P110" i="4"/>
  <c r="Q110" i="4"/>
  <c r="R110" i="4"/>
  <c r="S110" i="4"/>
  <c r="T110" i="4"/>
  <c r="U110" i="4"/>
  <c r="A111" i="4"/>
  <c r="B111" i="4"/>
  <c r="C111" i="4"/>
  <c r="D111" i="4"/>
  <c r="E111" i="4"/>
  <c r="F111" i="4"/>
  <c r="F111" i="9" s="1"/>
  <c r="G111" i="4"/>
  <c r="H111" i="4"/>
  <c r="I111" i="4"/>
  <c r="J111" i="4"/>
  <c r="K111" i="4"/>
  <c r="L111" i="4"/>
  <c r="M111" i="4"/>
  <c r="N111" i="4"/>
  <c r="O111" i="4"/>
  <c r="P111" i="4"/>
  <c r="Q111" i="4"/>
  <c r="R111" i="4"/>
  <c r="S111" i="4"/>
  <c r="T111" i="4"/>
  <c r="U111" i="4"/>
  <c r="A112" i="4"/>
  <c r="B112" i="4"/>
  <c r="C112" i="4"/>
  <c r="D112" i="4"/>
  <c r="E112" i="4"/>
  <c r="F112" i="4"/>
  <c r="G112" i="4"/>
  <c r="H112" i="4"/>
  <c r="I112" i="4"/>
  <c r="J112" i="4"/>
  <c r="K112" i="4"/>
  <c r="L112" i="4"/>
  <c r="M112" i="4"/>
  <c r="N112" i="4"/>
  <c r="O112" i="4"/>
  <c r="P112" i="4"/>
  <c r="Q112" i="4"/>
  <c r="R112" i="4"/>
  <c r="S112" i="4"/>
  <c r="T112" i="4"/>
  <c r="U112" i="4"/>
  <c r="L112" i="9" s="1"/>
  <c r="A113" i="4"/>
  <c r="B113" i="4"/>
  <c r="C113" i="4"/>
  <c r="D113" i="4"/>
  <c r="E113" i="4"/>
  <c r="F113" i="4"/>
  <c r="G113" i="4"/>
  <c r="H113" i="4"/>
  <c r="I113" i="4"/>
  <c r="J113" i="4"/>
  <c r="K113" i="4"/>
  <c r="L113" i="4"/>
  <c r="M113" i="4"/>
  <c r="N113" i="4"/>
  <c r="O113" i="4"/>
  <c r="P113" i="4"/>
  <c r="Q113" i="4"/>
  <c r="R113" i="4"/>
  <c r="S113" i="4"/>
  <c r="T113" i="4"/>
  <c r="U113" i="4"/>
  <c r="A114" i="4"/>
  <c r="B114" i="4"/>
  <c r="C114" i="4"/>
  <c r="D114" i="4"/>
  <c r="E114" i="4"/>
  <c r="F114" i="4"/>
  <c r="G114" i="4"/>
  <c r="H114" i="4"/>
  <c r="I114" i="4"/>
  <c r="J114" i="4"/>
  <c r="K114" i="4"/>
  <c r="H114" i="7" s="1"/>
  <c r="L114" i="4"/>
  <c r="M114" i="4"/>
  <c r="N114" i="4"/>
  <c r="O114" i="4"/>
  <c r="P114" i="4"/>
  <c r="Q114" i="4"/>
  <c r="R114" i="4"/>
  <c r="S114" i="4"/>
  <c r="T114" i="4"/>
  <c r="U114" i="4"/>
  <c r="B2" i="4"/>
  <c r="C2" i="4"/>
  <c r="C2" i="7" s="1"/>
  <c r="D2" i="4"/>
  <c r="E2" i="4"/>
  <c r="F2" i="4"/>
  <c r="G2" i="4"/>
  <c r="H2" i="4"/>
  <c r="I2" i="4"/>
  <c r="J2" i="4"/>
  <c r="K2" i="4"/>
  <c r="L2" i="4"/>
  <c r="I2" i="7" s="1"/>
  <c r="M2" i="4"/>
  <c r="P2" i="4"/>
  <c r="Q2" i="4"/>
  <c r="S2" i="4"/>
  <c r="T2" i="4"/>
  <c r="U2" i="4"/>
  <c r="A2" i="4"/>
  <c r="Z2" i="2"/>
  <c r="Y2" i="2"/>
  <c r="G2" i="5" l="1"/>
  <c r="E214" i="30"/>
  <c r="C50" i="22"/>
  <c r="G2" i="10"/>
  <c r="M114" i="5"/>
  <c r="E518" i="30"/>
  <c r="C331" i="24"/>
  <c r="M114" i="11"/>
  <c r="F114" i="3"/>
  <c r="F106" i="27"/>
  <c r="C121" i="20"/>
  <c r="F114" i="7"/>
  <c r="J113" i="5"/>
  <c r="C493" i="29"/>
  <c r="C240" i="24"/>
  <c r="J113" i="11"/>
  <c r="C113" i="3"/>
  <c r="C102" i="28"/>
  <c r="C30" i="20"/>
  <c r="I112" i="3"/>
  <c r="F211" i="27"/>
  <c r="C209" i="20"/>
  <c r="L111" i="3"/>
  <c r="C734" i="28"/>
  <c r="C298" i="20"/>
  <c r="L111" i="9"/>
  <c r="F111" i="5"/>
  <c r="E210" i="30"/>
  <c r="C118" i="24"/>
  <c r="F111" i="12"/>
  <c r="M110" i="5"/>
  <c r="E514" i="30"/>
  <c r="C327" i="24"/>
  <c r="M110" i="12"/>
  <c r="F110" i="3"/>
  <c r="F102" i="27"/>
  <c r="C117" i="20"/>
  <c r="F110" i="9"/>
  <c r="J109" i="5"/>
  <c r="C489" i="29"/>
  <c r="C529" i="23"/>
  <c r="J109" i="11"/>
  <c r="C109" i="3"/>
  <c r="C98" i="28"/>
  <c r="C67" i="21"/>
  <c r="I108" i="3"/>
  <c r="C462" i="21"/>
  <c r="F207" i="27"/>
  <c r="L107" i="3"/>
  <c r="C730" i="28"/>
  <c r="C659" i="21"/>
  <c r="L107" i="8"/>
  <c r="F107" i="5"/>
  <c r="E206" i="30"/>
  <c r="C263" i="23"/>
  <c r="F107" i="11"/>
  <c r="M106" i="5"/>
  <c r="E510" i="30"/>
  <c r="C724" i="23"/>
  <c r="M106" i="10"/>
  <c r="F106" i="3"/>
  <c r="F98" i="27"/>
  <c r="C262" i="21"/>
  <c r="F106" i="7"/>
  <c r="J105" i="5"/>
  <c r="C485" i="29"/>
  <c r="C525" i="23"/>
  <c r="J105" i="11"/>
  <c r="C105" i="3"/>
  <c r="C94" i="28"/>
  <c r="C63" i="21"/>
  <c r="I104" i="3"/>
  <c r="F203" i="27"/>
  <c r="C458" i="21"/>
  <c r="L103" i="3"/>
  <c r="C726" i="28"/>
  <c r="C655" i="21"/>
  <c r="L103" i="8"/>
  <c r="F103" i="5"/>
  <c r="E202" i="30"/>
  <c r="C259" i="23"/>
  <c r="F103" i="11"/>
  <c r="M102" i="5"/>
  <c r="E506" i="30"/>
  <c r="C720" i="23"/>
  <c r="M102" i="10"/>
  <c r="F102" i="3"/>
  <c r="F94" i="27"/>
  <c r="C258" i="21"/>
  <c r="F102" i="7"/>
  <c r="J101" i="5"/>
  <c r="C481" i="29"/>
  <c r="C521" i="23"/>
  <c r="J101" i="11"/>
  <c r="C101" i="3"/>
  <c r="C90" i="28"/>
  <c r="C59" i="21"/>
  <c r="I100" i="3"/>
  <c r="C454" i="21"/>
  <c r="F199" i="27"/>
  <c r="L99" i="3"/>
  <c r="C722" i="28"/>
  <c r="C651" i="21"/>
  <c r="F99" i="5"/>
  <c r="E198" i="30"/>
  <c r="C255" i="23"/>
  <c r="F99" i="10"/>
  <c r="M98" i="5"/>
  <c r="E502" i="30"/>
  <c r="C133" i="22"/>
  <c r="M98" i="11"/>
  <c r="F98" i="3"/>
  <c r="F90" i="27"/>
  <c r="C49" i="19"/>
  <c r="F98" i="7"/>
  <c r="J97" i="5"/>
  <c r="C477" i="29"/>
  <c r="C96" i="22"/>
  <c r="J97" i="10"/>
  <c r="C97" i="3"/>
  <c r="C86" i="28"/>
  <c r="C12" i="19"/>
  <c r="C97" i="7"/>
  <c r="I95" i="3"/>
  <c r="F195" i="27"/>
  <c r="C206" i="20"/>
  <c r="I95" i="8"/>
  <c r="L94" i="3"/>
  <c r="C718" i="28"/>
  <c r="C295" i="20"/>
  <c r="L94" i="9"/>
  <c r="F94" i="5"/>
  <c r="E194" i="30"/>
  <c r="C115" i="24"/>
  <c r="F94" i="12"/>
  <c r="I93" i="5"/>
  <c r="C383" i="29"/>
  <c r="C204" i="24"/>
  <c r="I93" i="12"/>
  <c r="H92" i="3"/>
  <c r="C500" i="28"/>
  <c r="C173" i="20"/>
  <c r="H92" i="9"/>
  <c r="J91" i="3"/>
  <c r="C607" i="28"/>
  <c r="C232" i="20"/>
  <c r="J91" i="9"/>
  <c r="G91" i="3"/>
  <c r="C393" i="28"/>
  <c r="C142" i="20"/>
  <c r="K90" i="5"/>
  <c r="C578" i="29"/>
  <c r="C584" i="23"/>
  <c r="K90" i="11"/>
  <c r="D90" i="3"/>
  <c r="C183" i="28"/>
  <c r="C122" i="21"/>
  <c r="D90" i="8"/>
  <c r="H89" i="5"/>
  <c r="C288" i="29"/>
  <c r="C385" i="23"/>
  <c r="H89" i="11"/>
  <c r="C89" i="5"/>
  <c r="C80" i="29"/>
  <c r="C55" i="23"/>
  <c r="C89" i="11"/>
  <c r="G88" i="5"/>
  <c r="E295" i="30"/>
  <c r="C318" i="23"/>
  <c r="G88" i="11"/>
  <c r="J87" i="3"/>
  <c r="C603" i="28"/>
  <c r="C515" i="21"/>
  <c r="J87" i="7"/>
  <c r="G87" i="3"/>
  <c r="C389" i="28"/>
  <c r="C317" i="21"/>
  <c r="G87" i="7"/>
  <c r="E86" i="5"/>
  <c r="E80" i="30"/>
  <c r="C184" i="23"/>
  <c r="E86" i="12"/>
  <c r="L85" i="5"/>
  <c r="E399" i="30"/>
  <c r="C645" i="23"/>
  <c r="L85" i="11"/>
  <c r="E85" i="3"/>
  <c r="C283" i="28"/>
  <c r="C183" i="21"/>
  <c r="E85" i="7"/>
  <c r="I84" i="5"/>
  <c r="C374" i="29"/>
  <c r="C446" i="23"/>
  <c r="I84" i="11"/>
  <c r="D84" i="5"/>
  <c r="C177" i="29"/>
  <c r="C116" i="23"/>
  <c r="D84" i="10"/>
  <c r="H83" i="3"/>
  <c r="C491" i="28"/>
  <c r="C379" i="21"/>
  <c r="K82" i="3"/>
  <c r="F290" i="27"/>
  <c r="C576" i="21"/>
  <c r="K82" i="9"/>
  <c r="E82" i="5"/>
  <c r="E76" i="30"/>
  <c r="C180" i="23"/>
  <c r="E82" i="11"/>
  <c r="L81" i="5"/>
  <c r="E395" i="30"/>
  <c r="C641" i="23"/>
  <c r="L81" i="11"/>
  <c r="E81" i="3"/>
  <c r="C279" i="28"/>
  <c r="C179" i="21"/>
  <c r="E81" i="8"/>
  <c r="G80" i="5"/>
  <c r="E287" i="30"/>
  <c r="C310" i="23"/>
  <c r="G80" i="10"/>
  <c r="J79" i="5"/>
  <c r="C460" i="29"/>
  <c r="C95" i="22"/>
  <c r="J79" i="11"/>
  <c r="C79" i="3"/>
  <c r="C11" i="19"/>
  <c r="C70" i="28"/>
  <c r="C79" i="7"/>
  <c r="I78" i="3"/>
  <c r="F178" i="27"/>
  <c r="C82" i="19"/>
  <c r="L76" i="3"/>
  <c r="C701" i="28"/>
  <c r="C291" i="20"/>
  <c r="L76" i="7"/>
  <c r="F76" i="5"/>
  <c r="E177" i="30"/>
  <c r="C111" i="24"/>
  <c r="F76" i="10"/>
  <c r="M75" i="5"/>
  <c r="E481" i="30"/>
  <c r="C320" i="24"/>
  <c r="M75" i="12"/>
  <c r="F75" i="3"/>
  <c r="F70" i="27"/>
  <c r="C110" i="20"/>
  <c r="F75" i="9"/>
  <c r="J74" i="5"/>
  <c r="C456" i="29"/>
  <c r="C229" i="24"/>
  <c r="J74" i="12"/>
  <c r="C74" i="3"/>
  <c r="C66" i="28"/>
  <c r="C19" i="20"/>
  <c r="C74" i="9"/>
  <c r="I73" i="3"/>
  <c r="F174" i="27"/>
  <c r="C198" i="20"/>
  <c r="I73" i="9"/>
  <c r="L72" i="3"/>
  <c r="C697" i="28"/>
  <c r="C287" i="20"/>
  <c r="L72" i="9"/>
  <c r="F72" i="5"/>
  <c r="E173" i="30"/>
  <c r="C107" i="24"/>
  <c r="F72" i="12"/>
  <c r="M71" i="5"/>
  <c r="E477" i="30"/>
  <c r="C705" i="23"/>
  <c r="M71" i="11"/>
  <c r="I71" i="5"/>
  <c r="C362" i="29"/>
  <c r="C441" i="23"/>
  <c r="I71" i="11"/>
  <c r="F71" i="3"/>
  <c r="F66" i="27"/>
  <c r="C243" i="21"/>
  <c r="F71" i="8"/>
  <c r="J70" i="3"/>
  <c r="C587" i="28"/>
  <c r="C506" i="21"/>
  <c r="J70" i="8"/>
  <c r="H70" i="3"/>
  <c r="C479" i="28"/>
  <c r="C374" i="21"/>
  <c r="H70" i="8"/>
  <c r="C70" i="3"/>
  <c r="C62" i="28"/>
  <c r="C44" i="21"/>
  <c r="C70" i="8"/>
  <c r="K69" i="5"/>
  <c r="C558" i="29"/>
  <c r="C571" i="23"/>
  <c r="K69" i="11"/>
  <c r="E69" i="5"/>
  <c r="E64" i="30"/>
  <c r="C175" i="23"/>
  <c r="E69" i="11"/>
  <c r="L68" i="5"/>
  <c r="E383" i="30"/>
  <c r="C636" i="23"/>
  <c r="L68" i="10"/>
  <c r="F68" i="5"/>
  <c r="E169" i="30"/>
  <c r="C240" i="23"/>
  <c r="F68" i="10"/>
  <c r="C68" i="5"/>
  <c r="C60" i="29"/>
  <c r="C42" i="23"/>
  <c r="C68" i="10"/>
  <c r="G67" i="5"/>
  <c r="E275" i="30"/>
  <c r="C305" i="23"/>
  <c r="G67" i="11"/>
  <c r="J66" i="3"/>
  <c r="C583" i="28"/>
  <c r="C502" i="21"/>
  <c r="J66" i="7"/>
  <c r="G66" i="3"/>
  <c r="C369" i="28"/>
  <c r="C304" i="21"/>
  <c r="G66" i="7"/>
  <c r="K65" i="3"/>
  <c r="C567" i="21"/>
  <c r="F274" i="27"/>
  <c r="I65" i="3"/>
  <c r="F166" i="27"/>
  <c r="C435" i="21"/>
  <c r="I65" i="7"/>
  <c r="L64" i="3"/>
  <c r="C689" i="28"/>
  <c r="C632" i="21"/>
  <c r="L64" i="7"/>
  <c r="F64" i="5"/>
  <c r="E165" i="30"/>
  <c r="C236" i="23"/>
  <c r="F64" i="10"/>
  <c r="M63" i="5"/>
  <c r="E469" i="30"/>
  <c r="C697" i="23"/>
  <c r="M63" i="11"/>
  <c r="F63" i="3"/>
  <c r="F58" i="27"/>
  <c r="C235" i="21"/>
  <c r="F63" i="8"/>
  <c r="J62" i="5"/>
  <c r="C444" i="29"/>
  <c r="C498" i="23"/>
  <c r="J62" i="11"/>
  <c r="C62" i="3"/>
  <c r="C54" i="28"/>
  <c r="C36" i="21"/>
  <c r="C62" i="8"/>
  <c r="K61" i="3"/>
  <c r="F270" i="27"/>
  <c r="C563" i="21"/>
  <c r="K61" i="7"/>
  <c r="E61" i="5"/>
  <c r="E56" i="30"/>
  <c r="C167" i="23"/>
  <c r="E61" i="10"/>
  <c r="L60" i="5"/>
  <c r="E375" i="30"/>
  <c r="C117" i="22"/>
  <c r="L60" i="11"/>
  <c r="E60" i="3"/>
  <c r="C259" i="28"/>
  <c r="C33" i="19"/>
  <c r="C60" i="5"/>
  <c r="C52" i="29"/>
  <c r="C9" i="22"/>
  <c r="C60" i="11"/>
  <c r="G59" i="5"/>
  <c r="E267" i="30"/>
  <c r="C56" i="22"/>
  <c r="G59" i="10"/>
  <c r="J57" i="3"/>
  <c r="C575" i="28"/>
  <c r="C226" i="20"/>
  <c r="J57" i="8"/>
  <c r="D57" i="3"/>
  <c r="C152" i="28"/>
  <c r="C46" i="20"/>
  <c r="D57" i="7"/>
  <c r="H56" i="5"/>
  <c r="C257" i="29"/>
  <c r="C165" i="24"/>
  <c r="H56" i="12"/>
  <c r="F56" i="5"/>
  <c r="E158" i="30"/>
  <c r="C105" i="24"/>
  <c r="F56" i="11"/>
  <c r="M55" i="5"/>
  <c r="E463" i="30"/>
  <c r="C314" i="24"/>
  <c r="M55" i="12"/>
  <c r="L54" i="3"/>
  <c r="C680" i="28"/>
  <c r="C283" i="20"/>
  <c r="L54" i="9"/>
  <c r="F54" i="5"/>
  <c r="E156" i="30"/>
  <c r="C103" i="24"/>
  <c r="F54" i="12"/>
  <c r="M53" i="5"/>
  <c r="E461" i="30"/>
  <c r="C312" i="24"/>
  <c r="M53" i="12"/>
  <c r="I53" i="5"/>
  <c r="C346" i="29"/>
  <c r="C192" i="24"/>
  <c r="I53" i="12"/>
  <c r="D53" i="5"/>
  <c r="C148" i="29"/>
  <c r="C42" i="24"/>
  <c r="D53" i="12"/>
  <c r="H52" i="3"/>
  <c r="C462" i="28"/>
  <c r="C364" i="21"/>
  <c r="H52" i="8"/>
  <c r="M51" i="5"/>
  <c r="E459" i="30"/>
  <c r="C693" i="23"/>
  <c r="M51" i="11"/>
  <c r="F51" i="3"/>
  <c r="F48" i="27"/>
  <c r="C231" i="21"/>
  <c r="F51" i="8"/>
  <c r="J50" i="5"/>
  <c r="C434" i="29"/>
  <c r="C494" i="23"/>
  <c r="J50" i="11"/>
  <c r="G50" i="3"/>
  <c r="C355" i="28"/>
  <c r="C296" i="21"/>
  <c r="G50" i="8"/>
  <c r="K49" i="3"/>
  <c r="F259" i="27"/>
  <c r="C559" i="21"/>
  <c r="K49" i="7"/>
  <c r="E49" i="5"/>
  <c r="E46" i="30"/>
  <c r="C163" i="23"/>
  <c r="E49" i="10"/>
  <c r="J48" i="5"/>
  <c r="C432" i="29"/>
  <c r="C492" i="23"/>
  <c r="J48" i="11"/>
  <c r="C48" i="3"/>
  <c r="C42" i="28"/>
  <c r="C30" i="21"/>
  <c r="C48" i="8"/>
  <c r="I47" i="5"/>
  <c r="C340" i="29"/>
  <c r="C425" i="23"/>
  <c r="I47" i="11"/>
  <c r="L46" i="3"/>
  <c r="C672" i="28"/>
  <c r="C622" i="21"/>
  <c r="L46" i="7"/>
  <c r="F46" i="5"/>
  <c r="E149" i="30"/>
  <c r="C226" i="23"/>
  <c r="F46" i="10"/>
  <c r="M45" i="5"/>
  <c r="E453" i="30"/>
  <c r="C687" i="23"/>
  <c r="M45" i="10"/>
  <c r="F45" i="3"/>
  <c r="F42" i="27"/>
  <c r="C225" i="21"/>
  <c r="L44" i="5"/>
  <c r="E360" i="30"/>
  <c r="C620" i="23"/>
  <c r="L44" i="11"/>
  <c r="E44" i="3"/>
  <c r="C245" i="28"/>
  <c r="C158" i="21"/>
  <c r="G43" i="5"/>
  <c r="E253" i="30"/>
  <c r="C289" i="23"/>
  <c r="G43" i="11"/>
  <c r="I104" i="8"/>
  <c r="F2" i="5"/>
  <c r="E107" i="30"/>
  <c r="C38" i="22"/>
  <c r="F2" i="10"/>
  <c r="L114" i="5"/>
  <c r="E427" i="30"/>
  <c r="C301" i="24"/>
  <c r="L114" i="11"/>
  <c r="E114" i="3"/>
  <c r="C309" i="28"/>
  <c r="C91" i="20"/>
  <c r="G113" i="5"/>
  <c r="E319" i="30"/>
  <c r="C150" i="24"/>
  <c r="G113" i="12"/>
  <c r="J112" i="5"/>
  <c r="C492" i="29"/>
  <c r="C239" i="24"/>
  <c r="J112" i="12"/>
  <c r="C112" i="3"/>
  <c r="C101" i="28"/>
  <c r="C29" i="20"/>
  <c r="C112" i="9"/>
  <c r="E111" i="5"/>
  <c r="E103" i="30"/>
  <c r="C88" i="24"/>
  <c r="E111" i="12"/>
  <c r="H110" i="5"/>
  <c r="C308" i="29"/>
  <c r="C177" i="24"/>
  <c r="H110" i="12"/>
  <c r="C110" i="5"/>
  <c r="C99" i="29"/>
  <c r="C27" i="24"/>
  <c r="C110" i="12"/>
  <c r="F109" i="3"/>
  <c r="F101" i="27"/>
  <c r="C265" i="21"/>
  <c r="F109" i="8"/>
  <c r="J108" i="5"/>
  <c r="C488" i="29"/>
  <c r="C528" i="23"/>
  <c r="J108" i="11"/>
  <c r="K107" i="3"/>
  <c r="F314" i="27"/>
  <c r="C593" i="21"/>
  <c r="D107" i="3"/>
  <c r="C198" i="28"/>
  <c r="C131" i="21"/>
  <c r="D107" i="8"/>
  <c r="H106" i="5"/>
  <c r="C304" i="29"/>
  <c r="C394" i="23"/>
  <c r="H106" i="10"/>
  <c r="M105" i="5"/>
  <c r="E509" i="30"/>
  <c r="C723" i="23"/>
  <c r="M105" i="11"/>
  <c r="D105" i="5"/>
  <c r="C196" i="29"/>
  <c r="C129" i="23"/>
  <c r="D105" i="11"/>
  <c r="H104" i="3"/>
  <c r="C511" i="28"/>
  <c r="C392" i="21"/>
  <c r="H104" i="8"/>
  <c r="K103" i="3"/>
  <c r="F310" i="27"/>
  <c r="C589" i="21"/>
  <c r="D103" i="3"/>
  <c r="C194" i="28"/>
  <c r="C127" i="21"/>
  <c r="H102" i="5"/>
  <c r="C300" i="29"/>
  <c r="C390" i="23"/>
  <c r="H102" i="10"/>
  <c r="M101" i="5"/>
  <c r="E505" i="30"/>
  <c r="C719" i="23"/>
  <c r="M101" i="11"/>
  <c r="G101" i="5"/>
  <c r="E307" i="30"/>
  <c r="C323" i="23"/>
  <c r="G101" i="11"/>
  <c r="D101" i="5"/>
  <c r="C192" i="29"/>
  <c r="C125" i="23"/>
  <c r="D101" i="11"/>
  <c r="J100" i="5"/>
  <c r="C480" i="29"/>
  <c r="C520" i="23"/>
  <c r="J100" i="11"/>
  <c r="K99" i="5"/>
  <c r="C586" i="29"/>
  <c r="C585" i="23"/>
  <c r="K99" i="10"/>
  <c r="E99" i="5"/>
  <c r="E91" i="30"/>
  <c r="C189" i="23"/>
  <c r="E99" i="10"/>
  <c r="L98" i="5"/>
  <c r="E411" i="30"/>
  <c r="C121" i="22"/>
  <c r="L98" i="11"/>
  <c r="E98" i="3"/>
  <c r="C293" i="28"/>
  <c r="C37" i="19"/>
  <c r="I97" i="5"/>
  <c r="C386" i="29"/>
  <c r="C84" i="22"/>
  <c r="I97" i="10"/>
  <c r="J95" i="3"/>
  <c r="C611" i="28"/>
  <c r="C236" i="20"/>
  <c r="J95" i="7"/>
  <c r="G95" i="3"/>
  <c r="C396" i="28"/>
  <c r="C146" i="20"/>
  <c r="K94" i="5"/>
  <c r="C582" i="29"/>
  <c r="C265" i="24"/>
  <c r="K94" i="12"/>
  <c r="D94" i="3"/>
  <c r="C186" i="28"/>
  <c r="C55" i="20"/>
  <c r="D94" i="8"/>
  <c r="H93" i="5"/>
  <c r="C292" i="29"/>
  <c r="C174" i="24"/>
  <c r="H93" i="12"/>
  <c r="G92" i="5"/>
  <c r="E299" i="30"/>
  <c r="C143" i="24"/>
  <c r="G92" i="12"/>
  <c r="M91" i="5"/>
  <c r="E496" i="30"/>
  <c r="C322" i="24"/>
  <c r="M91" i="12"/>
  <c r="F91" i="3"/>
  <c r="F85" i="27"/>
  <c r="C112" i="20"/>
  <c r="F91" i="9"/>
  <c r="J90" i="5"/>
  <c r="C471" i="29"/>
  <c r="C518" i="23"/>
  <c r="J90" i="11"/>
  <c r="C90" i="3"/>
  <c r="C81" i="28"/>
  <c r="C56" i="21"/>
  <c r="C90" i="8"/>
  <c r="E89" i="5"/>
  <c r="E83" i="30"/>
  <c r="C187" i="23"/>
  <c r="E89" i="11"/>
  <c r="L88" i="3"/>
  <c r="C712" i="28"/>
  <c r="C648" i="21"/>
  <c r="L88" i="8"/>
  <c r="E88" i="3"/>
  <c r="C286" i="28"/>
  <c r="C186" i="21"/>
  <c r="I87" i="5"/>
  <c r="C377" i="29"/>
  <c r="C449" i="23"/>
  <c r="I87" i="10"/>
  <c r="D87" i="5"/>
  <c r="C180" i="29"/>
  <c r="C119" i="23"/>
  <c r="D87" i="10"/>
  <c r="G86" i="3"/>
  <c r="C388" i="28"/>
  <c r="C316" i="21"/>
  <c r="G86" i="9"/>
  <c r="K85" i="5"/>
  <c r="C573" i="29"/>
  <c r="C579" i="23"/>
  <c r="K85" i="11"/>
  <c r="D85" i="3"/>
  <c r="C178" i="28"/>
  <c r="C117" i="21"/>
  <c r="D85" i="7"/>
  <c r="H84" i="5"/>
  <c r="C283" i="29"/>
  <c r="C380" i="23"/>
  <c r="H84" i="11"/>
  <c r="C84" i="5"/>
  <c r="C75" i="29"/>
  <c r="C50" i="23"/>
  <c r="C84" i="10"/>
  <c r="G83" i="5"/>
  <c r="E290" i="30"/>
  <c r="C313" i="23"/>
  <c r="G83" i="10"/>
  <c r="J82" i="3"/>
  <c r="C598" i="28"/>
  <c r="C510" i="21"/>
  <c r="J82" i="9"/>
  <c r="C82" i="3"/>
  <c r="C73" i="28"/>
  <c r="C48" i="21"/>
  <c r="C82" i="8"/>
  <c r="I81" i="3"/>
  <c r="F181" i="27"/>
  <c r="C443" i="21"/>
  <c r="I81" i="8"/>
  <c r="L80" i="3"/>
  <c r="C704" i="28"/>
  <c r="C640" i="21"/>
  <c r="L80" i="7"/>
  <c r="F80" i="5"/>
  <c r="E180" i="30"/>
  <c r="C244" i="23"/>
  <c r="F80" i="10"/>
  <c r="M79" i="5"/>
  <c r="E484" i="30"/>
  <c r="C131" i="22"/>
  <c r="M79" i="11"/>
  <c r="F79" i="3"/>
  <c r="F73" i="27"/>
  <c r="C47" i="19"/>
  <c r="F79" i="7"/>
  <c r="H78" i="3"/>
  <c r="C486" i="28"/>
  <c r="C70" i="19"/>
  <c r="H78" i="7"/>
  <c r="K76" i="3"/>
  <c r="F285" i="27"/>
  <c r="C261" i="20"/>
  <c r="E76" i="5"/>
  <c r="E71" i="30"/>
  <c r="C81" i="24"/>
  <c r="E76" i="10"/>
  <c r="L75" i="5"/>
  <c r="E390" i="30"/>
  <c r="C290" i="24"/>
  <c r="L75" i="12"/>
  <c r="E75" i="3"/>
  <c r="C274" i="28"/>
  <c r="C80" i="20"/>
  <c r="E75" i="8"/>
  <c r="G74" i="5"/>
  <c r="E282" i="30"/>
  <c r="C139" i="24"/>
  <c r="G74" i="12"/>
  <c r="J73" i="3"/>
  <c r="C590" i="28"/>
  <c r="C228" i="20"/>
  <c r="J73" i="9"/>
  <c r="G73" i="3"/>
  <c r="C138" i="20"/>
  <c r="C376" i="28"/>
  <c r="K72" i="5"/>
  <c r="C561" i="29"/>
  <c r="C257" i="24"/>
  <c r="K72" i="12"/>
  <c r="L71" i="3"/>
  <c r="C696" i="28"/>
  <c r="C639" i="21"/>
  <c r="L71" i="8"/>
  <c r="F71" i="5"/>
  <c r="E172" i="30"/>
  <c r="C243" i="23"/>
  <c r="F71" i="11"/>
  <c r="I70" i="5"/>
  <c r="C361" i="29"/>
  <c r="C440" i="23"/>
  <c r="I70" i="11"/>
  <c r="D70" i="5"/>
  <c r="C164" i="29"/>
  <c r="C110" i="23"/>
  <c r="D70" i="11"/>
  <c r="H69" i="3"/>
  <c r="C478" i="28"/>
  <c r="C373" i="21"/>
  <c r="H69" i="8"/>
  <c r="K68" i="5"/>
  <c r="C557" i="29"/>
  <c r="C570" i="23"/>
  <c r="K68" i="10"/>
  <c r="D68" i="3"/>
  <c r="C162" i="28"/>
  <c r="C108" i="21"/>
  <c r="D68" i="7"/>
  <c r="H67" i="5"/>
  <c r="C267" i="29"/>
  <c r="C371" i="23"/>
  <c r="H67" i="11"/>
  <c r="M66" i="5"/>
  <c r="E472" i="30"/>
  <c r="C700" i="23"/>
  <c r="M66" i="10"/>
  <c r="F66" i="3"/>
  <c r="C238" i="21"/>
  <c r="F61" i="27"/>
  <c r="F66" i="7"/>
  <c r="J65" i="5"/>
  <c r="C447" i="29"/>
  <c r="C501" i="23"/>
  <c r="J65" i="10"/>
  <c r="C65" i="3"/>
  <c r="C57" i="28"/>
  <c r="C39" i="21"/>
  <c r="I64" i="3"/>
  <c r="F165" i="27"/>
  <c r="C434" i="21"/>
  <c r="I64" i="7"/>
  <c r="L63" i="5"/>
  <c r="E378" i="30"/>
  <c r="C631" i="23"/>
  <c r="L63" i="11"/>
  <c r="E63" i="3"/>
  <c r="C262" i="28"/>
  <c r="C169" i="21"/>
  <c r="E63" i="8"/>
  <c r="I62" i="5"/>
  <c r="C353" i="29"/>
  <c r="C432" i="23"/>
  <c r="I62" i="11"/>
  <c r="J61" i="3"/>
  <c r="C578" i="28"/>
  <c r="C497" i="21"/>
  <c r="G61" i="3"/>
  <c r="C299" i="21"/>
  <c r="C364" i="28"/>
  <c r="G61" i="7"/>
  <c r="K60" i="5"/>
  <c r="C549" i="29"/>
  <c r="C105" i="22"/>
  <c r="K60" i="11"/>
  <c r="L59" i="3"/>
  <c r="C684" i="28"/>
  <c r="C116" i="19"/>
  <c r="F59" i="5"/>
  <c r="E160" i="30"/>
  <c r="C44" i="22"/>
  <c r="F59" i="10"/>
  <c r="L57" i="5"/>
  <c r="E373" i="30"/>
  <c r="C286" i="24"/>
  <c r="L57" i="10"/>
  <c r="C57" i="3"/>
  <c r="C50" i="28"/>
  <c r="C16" i="20"/>
  <c r="C57" i="7"/>
  <c r="E56" i="5"/>
  <c r="E52" i="30"/>
  <c r="C75" i="24"/>
  <c r="E56" i="11"/>
  <c r="L55" i="5"/>
  <c r="E371" i="30"/>
  <c r="C284" i="24"/>
  <c r="L55" i="12"/>
  <c r="K54" i="3"/>
  <c r="F264" i="27"/>
  <c r="C253" i="20"/>
  <c r="K54" i="9"/>
  <c r="E54" i="5"/>
  <c r="E51" i="30"/>
  <c r="C73" i="24"/>
  <c r="E54" i="12"/>
  <c r="L53" i="5"/>
  <c r="E369" i="30"/>
  <c r="C282" i="24"/>
  <c r="L53" i="12"/>
  <c r="C53" i="5"/>
  <c r="C46" i="29"/>
  <c r="C12" i="24"/>
  <c r="C53" i="12"/>
  <c r="E52" i="5"/>
  <c r="E49" i="30"/>
  <c r="C166" i="23"/>
  <c r="E52" i="11"/>
  <c r="L51" i="5"/>
  <c r="E367" i="30"/>
  <c r="C627" i="23"/>
  <c r="L51" i="11"/>
  <c r="E51" i="3"/>
  <c r="C252" i="28"/>
  <c r="C165" i="21"/>
  <c r="E51" i="8"/>
  <c r="I50" i="5"/>
  <c r="C343" i="29"/>
  <c r="C428" i="23"/>
  <c r="I50" i="11"/>
  <c r="J49" i="5"/>
  <c r="C433" i="29"/>
  <c r="C493" i="23"/>
  <c r="J49" i="10"/>
  <c r="G49" i="3"/>
  <c r="C354" i="28"/>
  <c r="C295" i="21"/>
  <c r="G49" i="7"/>
  <c r="I48" i="5"/>
  <c r="C341" i="29"/>
  <c r="C426" i="23"/>
  <c r="I48" i="11"/>
  <c r="L47" i="5"/>
  <c r="E363" i="30"/>
  <c r="C623" i="23"/>
  <c r="L47" i="11"/>
  <c r="K46" i="3"/>
  <c r="F256" i="27"/>
  <c r="C556" i="21"/>
  <c r="K46" i="7"/>
  <c r="E46" i="5"/>
  <c r="E43" i="30"/>
  <c r="C160" i="23"/>
  <c r="E46" i="10"/>
  <c r="L45" i="5"/>
  <c r="E361" i="30"/>
  <c r="C621" i="23"/>
  <c r="L45" i="10"/>
  <c r="K44" i="3"/>
  <c r="F254" i="27"/>
  <c r="C554" i="21"/>
  <c r="K44" i="9"/>
  <c r="I44" i="3"/>
  <c r="F146" i="27"/>
  <c r="C422" i="21"/>
  <c r="L43" i="3"/>
  <c r="C669" i="28"/>
  <c r="C619" i="21"/>
  <c r="L43" i="8"/>
  <c r="F43" i="5"/>
  <c r="E146" i="30"/>
  <c r="C223" i="23"/>
  <c r="F43" i="11"/>
  <c r="M42" i="5"/>
  <c r="E450" i="30"/>
  <c r="C684" i="23"/>
  <c r="M42" i="10"/>
  <c r="F42" i="3"/>
  <c r="F39" i="27"/>
  <c r="C222" i="21"/>
  <c r="F42" i="7"/>
  <c r="J41" i="5"/>
  <c r="C425" i="29"/>
  <c r="C91" i="22"/>
  <c r="J41" i="11"/>
  <c r="K40" i="3"/>
  <c r="F250" i="27"/>
  <c r="C102" i="19"/>
  <c r="K40" i="8"/>
  <c r="E40" i="5"/>
  <c r="E37" i="30"/>
  <c r="C30" i="22"/>
  <c r="E40" i="10"/>
  <c r="H38" i="5"/>
  <c r="C240" i="29"/>
  <c r="C161" i="24"/>
  <c r="H38" i="10"/>
  <c r="C38" i="5"/>
  <c r="C36" i="29"/>
  <c r="C11" i="24"/>
  <c r="C38" i="10"/>
  <c r="F37" i="3"/>
  <c r="F35" i="27"/>
  <c r="C100" i="20"/>
  <c r="F37" i="8"/>
  <c r="J36" i="3"/>
  <c r="C555" i="28"/>
  <c r="C219" i="20"/>
  <c r="J36" i="9"/>
  <c r="G36" i="3"/>
  <c r="C342" i="28"/>
  <c r="C129" i="20"/>
  <c r="G36" i="9"/>
  <c r="K35" i="5"/>
  <c r="C526" i="29"/>
  <c r="C248" i="24"/>
  <c r="K35" i="12"/>
  <c r="L34" i="3"/>
  <c r="C661" i="28"/>
  <c r="C277" i="20"/>
  <c r="L34" i="9"/>
  <c r="E34" i="3"/>
  <c r="C236" i="28"/>
  <c r="C67" i="20"/>
  <c r="I33" i="5"/>
  <c r="C327" i="29"/>
  <c r="C419" i="23"/>
  <c r="I33" i="11"/>
  <c r="F33" i="3"/>
  <c r="F31" i="27"/>
  <c r="C221" i="21"/>
  <c r="F33" i="8"/>
  <c r="J32" i="5"/>
  <c r="C417" i="29"/>
  <c r="C484" i="23"/>
  <c r="J32" i="11"/>
  <c r="C32" i="3"/>
  <c r="C27" i="28"/>
  <c r="C22" i="21"/>
  <c r="C32" i="8"/>
  <c r="I31" i="3"/>
  <c r="F134" i="27"/>
  <c r="C417" i="21"/>
  <c r="I31" i="8"/>
  <c r="L30" i="3"/>
  <c r="C657" i="28"/>
  <c r="C614" i="21"/>
  <c r="L30" i="7"/>
  <c r="F30" i="5"/>
  <c r="E134" i="30"/>
  <c r="C218" i="23"/>
  <c r="F30" i="10"/>
  <c r="M29" i="5"/>
  <c r="E438" i="30"/>
  <c r="C679" i="23"/>
  <c r="M29" i="11"/>
  <c r="F29" i="3"/>
  <c r="F27" i="27"/>
  <c r="C217" i="21"/>
  <c r="F29" i="8"/>
  <c r="H28" i="3"/>
  <c r="C439" i="28"/>
  <c r="C348" i="21"/>
  <c r="H28" i="7"/>
  <c r="K27" i="3"/>
  <c r="F238" i="27"/>
  <c r="C545" i="21"/>
  <c r="E27" i="5"/>
  <c r="E25" i="30"/>
  <c r="C149" i="23"/>
  <c r="E27" i="10"/>
  <c r="L26" i="5"/>
  <c r="E343" i="30"/>
  <c r="C610" i="23"/>
  <c r="L26" i="10"/>
  <c r="C26" i="5"/>
  <c r="C24" i="29"/>
  <c r="C16" i="23"/>
  <c r="C26" i="10"/>
  <c r="G25" i="5"/>
  <c r="E236" i="30"/>
  <c r="C279" i="23"/>
  <c r="G25" i="11"/>
  <c r="J24" i="3"/>
  <c r="C543" i="28"/>
  <c r="C476" i="21"/>
  <c r="J24" i="8"/>
  <c r="G24" i="3"/>
  <c r="C330" i="28"/>
  <c r="C278" i="21"/>
  <c r="G24" i="8"/>
  <c r="E23" i="5"/>
  <c r="E21" i="30"/>
  <c r="C145" i="23"/>
  <c r="E23" i="10"/>
  <c r="L22" i="5"/>
  <c r="E339" i="30"/>
  <c r="C113" i="22"/>
  <c r="L22" i="10"/>
  <c r="F22" i="5"/>
  <c r="E126" i="30"/>
  <c r="C41" i="22"/>
  <c r="F22" i="11"/>
  <c r="M21" i="5"/>
  <c r="E430" i="30"/>
  <c r="C124" i="22"/>
  <c r="M21" i="10"/>
  <c r="F21" i="3"/>
  <c r="C40" i="19"/>
  <c r="F19" i="27"/>
  <c r="F19" i="5"/>
  <c r="E124" i="30"/>
  <c r="C96" i="24"/>
  <c r="F19" i="10"/>
  <c r="I18" i="5"/>
  <c r="C313" i="29"/>
  <c r="C185" i="24"/>
  <c r="I18" i="11"/>
  <c r="D18" i="5"/>
  <c r="C119" i="29"/>
  <c r="C35" i="24"/>
  <c r="D18" i="11"/>
  <c r="J16" i="3"/>
  <c r="C536" i="28"/>
  <c r="C213" i="20"/>
  <c r="J16" i="9"/>
  <c r="D16" i="3"/>
  <c r="C114" i="28"/>
  <c r="C33" i="20"/>
  <c r="D16" i="9"/>
  <c r="G15" i="5"/>
  <c r="E227" i="30"/>
  <c r="C122" i="24"/>
  <c r="G15" i="12"/>
  <c r="J14" i="3"/>
  <c r="C534" i="28"/>
  <c r="C474" i="21"/>
  <c r="J14" i="8"/>
  <c r="C14" i="5"/>
  <c r="C14" i="29"/>
  <c r="C12" i="23"/>
  <c r="C14" i="11"/>
  <c r="C13" i="3"/>
  <c r="C11" i="21"/>
  <c r="C9" i="28"/>
  <c r="F12" i="5"/>
  <c r="E117" i="30"/>
  <c r="C208" i="23"/>
  <c r="F12" i="11"/>
  <c r="L11" i="5"/>
  <c r="E330" i="30"/>
  <c r="C603" i="23"/>
  <c r="L11" i="10"/>
  <c r="C11" i="5"/>
  <c r="C11" i="29"/>
  <c r="C9" i="23"/>
  <c r="C11" i="10"/>
  <c r="C10" i="5"/>
  <c r="C10" i="29"/>
  <c r="C8" i="23"/>
  <c r="C10" i="11"/>
  <c r="C9" i="5"/>
  <c r="C9" i="29"/>
  <c r="C7" i="23"/>
  <c r="C9" i="10"/>
  <c r="G8" i="3"/>
  <c r="C316" i="28"/>
  <c r="C270" i="21"/>
  <c r="K7" i="3"/>
  <c r="F219" i="27"/>
  <c r="C533" i="21"/>
  <c r="K7" i="7"/>
  <c r="E7" i="3"/>
  <c r="C211" i="28"/>
  <c r="C137" i="21"/>
  <c r="E7" i="7"/>
  <c r="C6" i="5"/>
  <c r="C6" i="29"/>
  <c r="C4" i="23"/>
  <c r="C6" i="11"/>
  <c r="H5" i="3"/>
  <c r="C418" i="28"/>
  <c r="C333" i="21"/>
  <c r="H5" i="8"/>
  <c r="K4" i="3"/>
  <c r="F216" i="27"/>
  <c r="C530" i="21"/>
  <c r="C4" i="5"/>
  <c r="C2" i="23"/>
  <c r="C4" i="29"/>
  <c r="C4" i="10"/>
  <c r="G3" i="3"/>
  <c r="C311" i="28"/>
  <c r="C51" i="19"/>
  <c r="G3" i="7"/>
  <c r="D103" i="7"/>
  <c r="H83" i="7"/>
  <c r="K107" i="8"/>
  <c r="I100" i="8"/>
  <c r="E34" i="9"/>
  <c r="K2" i="5"/>
  <c r="C495" i="29"/>
  <c r="C98" i="22"/>
  <c r="K2" i="10"/>
  <c r="F2" i="3"/>
  <c r="F2" i="27"/>
  <c r="C38" i="19"/>
  <c r="F2" i="7"/>
  <c r="I114" i="5"/>
  <c r="C403" i="29"/>
  <c r="C211" i="24"/>
  <c r="I114" i="11"/>
  <c r="D114" i="5"/>
  <c r="C205" i="29"/>
  <c r="C61" i="24"/>
  <c r="D114" i="10"/>
  <c r="G113" i="3"/>
  <c r="C413" i="28"/>
  <c r="C150" i="20"/>
  <c r="K112" i="5"/>
  <c r="C269" i="24"/>
  <c r="C599" i="29"/>
  <c r="K112" i="12"/>
  <c r="E112" i="5"/>
  <c r="E104" i="30"/>
  <c r="C89" i="24"/>
  <c r="E112" i="12"/>
  <c r="L111" i="5"/>
  <c r="E424" i="30"/>
  <c r="C298" i="24"/>
  <c r="L111" i="12"/>
  <c r="E111" i="3"/>
  <c r="C306" i="28"/>
  <c r="C88" i="20"/>
  <c r="E111" i="9"/>
  <c r="I110" i="5"/>
  <c r="C399" i="29"/>
  <c r="C207" i="24"/>
  <c r="I110" i="12"/>
  <c r="D110" i="5"/>
  <c r="C201" i="29"/>
  <c r="C57" i="24"/>
  <c r="D110" i="12"/>
  <c r="H109" i="3"/>
  <c r="C516" i="28"/>
  <c r="C397" i="21"/>
  <c r="H109" i="8"/>
  <c r="K108" i="3"/>
  <c r="F315" i="27"/>
  <c r="C594" i="21"/>
  <c r="K108" i="8"/>
  <c r="E108" i="5"/>
  <c r="E100" i="30"/>
  <c r="C198" i="23"/>
  <c r="E108" i="11"/>
  <c r="H107" i="5"/>
  <c r="C305" i="29"/>
  <c r="C395" i="23"/>
  <c r="H107" i="11"/>
  <c r="C107" i="5"/>
  <c r="C96" i="29"/>
  <c r="C65" i="23"/>
  <c r="C107" i="11"/>
  <c r="G106" i="5"/>
  <c r="E312" i="30"/>
  <c r="C328" i="23"/>
  <c r="G106" i="10"/>
  <c r="D106" i="5"/>
  <c r="C197" i="29"/>
  <c r="C130" i="23"/>
  <c r="D106" i="10"/>
  <c r="H105" i="3"/>
  <c r="C512" i="28"/>
  <c r="C393" i="21"/>
  <c r="H105" i="8"/>
  <c r="K104" i="3"/>
  <c r="F311" i="27"/>
  <c r="C590" i="21"/>
  <c r="D104" i="3"/>
  <c r="C195" i="28"/>
  <c r="C128" i="21"/>
  <c r="D104" i="8"/>
  <c r="H103" i="5"/>
  <c r="C301" i="29"/>
  <c r="C391" i="23"/>
  <c r="H103" i="11"/>
  <c r="C103" i="5"/>
  <c r="C92" i="29"/>
  <c r="C61" i="23"/>
  <c r="C103" i="10"/>
  <c r="I102" i="5"/>
  <c r="C391" i="29"/>
  <c r="C456" i="23"/>
  <c r="I102" i="10"/>
  <c r="D102" i="5"/>
  <c r="C126" i="23"/>
  <c r="C193" i="29"/>
  <c r="D102" i="10"/>
  <c r="H101" i="3"/>
  <c r="C508" i="28"/>
  <c r="C389" i="21"/>
  <c r="H101" i="8"/>
  <c r="K100" i="3"/>
  <c r="F307" i="27"/>
  <c r="C586" i="21"/>
  <c r="K100" i="8"/>
  <c r="D100" i="3"/>
  <c r="C191" i="28"/>
  <c r="C124" i="21"/>
  <c r="D100" i="8"/>
  <c r="H99" i="5"/>
  <c r="C297" i="29"/>
  <c r="C387" i="23"/>
  <c r="H99" i="10"/>
  <c r="E99" i="3"/>
  <c r="C294" i="28"/>
  <c r="C189" i="21"/>
  <c r="E99" i="7"/>
  <c r="I98" i="5"/>
  <c r="C387" i="29"/>
  <c r="C85" i="22"/>
  <c r="I98" i="11"/>
  <c r="D98" i="5"/>
  <c r="C189" i="29"/>
  <c r="C25" i="22"/>
  <c r="D98" i="11"/>
  <c r="H97" i="3"/>
  <c r="C504" i="28"/>
  <c r="C72" i="19"/>
  <c r="H97" i="7"/>
  <c r="K95" i="5"/>
  <c r="C583" i="29"/>
  <c r="C266" i="24"/>
  <c r="K95" i="10"/>
  <c r="E95" i="5"/>
  <c r="E88" i="30"/>
  <c r="C86" i="24"/>
  <c r="E95" i="11"/>
  <c r="L94" i="5"/>
  <c r="E408" i="30"/>
  <c r="C295" i="24"/>
  <c r="L94" i="12"/>
  <c r="E94" i="3"/>
  <c r="C290" i="28"/>
  <c r="C85" i="20"/>
  <c r="M93" i="5"/>
  <c r="E498" i="30"/>
  <c r="C324" i="24"/>
  <c r="M93" i="12"/>
  <c r="J92" i="3"/>
  <c r="C608" i="28"/>
  <c r="C233" i="20"/>
  <c r="J92" i="9"/>
  <c r="G92" i="3"/>
  <c r="C394" i="28"/>
  <c r="C143" i="20"/>
  <c r="G92" i="9"/>
  <c r="J91" i="5"/>
  <c r="C472" i="29"/>
  <c r="C232" i="24"/>
  <c r="J91" i="12"/>
  <c r="C91" i="3"/>
  <c r="C22" i="20"/>
  <c r="C82" i="28"/>
  <c r="I90" i="3"/>
  <c r="F190" i="27"/>
  <c r="C452" i="21"/>
  <c r="L89" i="3"/>
  <c r="C713" i="28"/>
  <c r="C649" i="21"/>
  <c r="L89" i="8"/>
  <c r="F89" i="5"/>
  <c r="E189" i="30"/>
  <c r="C253" i="23"/>
  <c r="F89" i="11"/>
  <c r="M88" i="5"/>
  <c r="E493" i="30"/>
  <c r="C714" i="23"/>
  <c r="M88" i="11"/>
  <c r="D88" i="5"/>
  <c r="C181" i="29"/>
  <c r="C120" i="23"/>
  <c r="D88" i="11"/>
  <c r="J87" i="5"/>
  <c r="C468" i="29"/>
  <c r="C515" i="23"/>
  <c r="J87" i="10"/>
  <c r="C87" i="3"/>
  <c r="C78" i="28"/>
  <c r="C53" i="21"/>
  <c r="C87" i="7"/>
  <c r="I86" i="3"/>
  <c r="F186" i="27"/>
  <c r="C448" i="21"/>
  <c r="D86" i="3"/>
  <c r="C179" i="28"/>
  <c r="C118" i="21"/>
  <c r="D86" i="8"/>
  <c r="H85" i="5"/>
  <c r="C284" i="29"/>
  <c r="C381" i="23"/>
  <c r="H85" i="11"/>
  <c r="C85" i="5"/>
  <c r="C76" i="29"/>
  <c r="C51" i="23"/>
  <c r="C85" i="10"/>
  <c r="F84" i="3"/>
  <c r="F78" i="27"/>
  <c r="C248" i="21"/>
  <c r="F84" i="7"/>
  <c r="J83" i="5"/>
  <c r="C464" i="29"/>
  <c r="C511" i="23"/>
  <c r="J83" i="10"/>
  <c r="C83" i="3"/>
  <c r="C74" i="28"/>
  <c r="C49" i="21"/>
  <c r="C83" i="7"/>
  <c r="K82" i="5"/>
  <c r="C570" i="29"/>
  <c r="C576" i="23"/>
  <c r="K82" i="11"/>
  <c r="D82" i="3"/>
  <c r="C114" i="21"/>
  <c r="C175" i="28"/>
  <c r="D82" i="8"/>
  <c r="H81" i="5"/>
  <c r="C280" i="29"/>
  <c r="C377" i="23"/>
  <c r="H81" i="11"/>
  <c r="C81" i="5"/>
  <c r="C72" i="29"/>
  <c r="C47" i="23"/>
  <c r="C81" i="11"/>
  <c r="I80" i="5"/>
  <c r="C370" i="29"/>
  <c r="C442" i="23"/>
  <c r="I80" i="10"/>
  <c r="D80" i="5"/>
  <c r="C173" i="29"/>
  <c r="C112" i="23"/>
  <c r="D80" i="10"/>
  <c r="G79" i="3"/>
  <c r="C381" i="28"/>
  <c r="C59" i="19"/>
  <c r="G79" i="7"/>
  <c r="K78" i="3"/>
  <c r="F286" i="27"/>
  <c r="C106" i="19"/>
  <c r="K78" i="7"/>
  <c r="E78" i="5"/>
  <c r="E72" i="30"/>
  <c r="C34" i="22"/>
  <c r="E78" i="10"/>
  <c r="H76" i="5"/>
  <c r="C276" i="29"/>
  <c r="C171" i="24"/>
  <c r="H76" i="10"/>
  <c r="C76" i="5"/>
  <c r="C68" i="29"/>
  <c r="C21" i="24"/>
  <c r="C76" i="10"/>
  <c r="G75" i="5"/>
  <c r="E283" i="30"/>
  <c r="C140" i="24"/>
  <c r="G75" i="12"/>
  <c r="J74" i="3"/>
  <c r="C591" i="28"/>
  <c r="C229" i="20"/>
  <c r="J74" i="9"/>
  <c r="G74" i="3"/>
  <c r="C377" i="28"/>
  <c r="C139" i="20"/>
  <c r="G74" i="9"/>
  <c r="K73" i="5"/>
  <c r="C562" i="29"/>
  <c r="C258" i="24"/>
  <c r="K73" i="12"/>
  <c r="D73" i="3"/>
  <c r="C167" i="28"/>
  <c r="C48" i="20"/>
  <c r="D73" i="9"/>
  <c r="H72" i="5"/>
  <c r="C272" i="29"/>
  <c r="C167" i="24"/>
  <c r="H72" i="12"/>
  <c r="C72" i="5"/>
  <c r="C64" i="29"/>
  <c r="C17" i="24"/>
  <c r="C72" i="12"/>
  <c r="G71" i="5"/>
  <c r="E279" i="30"/>
  <c r="C309" i="23"/>
  <c r="G71" i="11"/>
  <c r="D71" i="5"/>
  <c r="C165" i="29"/>
  <c r="C111" i="23"/>
  <c r="D71" i="11"/>
  <c r="J70" i="5"/>
  <c r="C452" i="29"/>
  <c r="C506" i="23"/>
  <c r="J70" i="11"/>
  <c r="G70" i="3"/>
  <c r="C373" i="28"/>
  <c r="C308" i="21"/>
  <c r="G70" i="8"/>
  <c r="K69" i="3"/>
  <c r="F278" i="27"/>
  <c r="C571" i="21"/>
  <c r="I69" i="3"/>
  <c r="F170" i="27"/>
  <c r="C439" i="21"/>
  <c r="I69" i="8"/>
  <c r="D69" i="3"/>
  <c r="C163" i="28"/>
  <c r="C109" i="21"/>
  <c r="D69" i="8"/>
  <c r="H68" i="5"/>
  <c r="C268" i="29"/>
  <c r="C372" i="23"/>
  <c r="H68" i="10"/>
  <c r="I67" i="5"/>
  <c r="C358" i="29"/>
  <c r="C437" i="23"/>
  <c r="I67" i="11"/>
  <c r="F67" i="3"/>
  <c r="F62" i="27"/>
  <c r="C239" i="21"/>
  <c r="F67" i="8"/>
  <c r="J66" i="5"/>
  <c r="C448" i="29"/>
  <c r="C502" i="23"/>
  <c r="J66" i="10"/>
  <c r="C66" i="3"/>
  <c r="C58" i="28"/>
  <c r="C40" i="21"/>
  <c r="C66" i="7"/>
  <c r="E65" i="5"/>
  <c r="E60" i="30"/>
  <c r="C171" i="23"/>
  <c r="E65" i="10"/>
  <c r="L64" i="5"/>
  <c r="E379" i="30"/>
  <c r="C632" i="23"/>
  <c r="L64" i="10"/>
  <c r="E64" i="3"/>
  <c r="C170" i="21"/>
  <c r="C263" i="28"/>
  <c r="E64" i="7"/>
  <c r="G63" i="5"/>
  <c r="E271" i="30"/>
  <c r="C301" i="23"/>
  <c r="G63" i="11"/>
  <c r="J62" i="3"/>
  <c r="C579" i="28"/>
  <c r="C498" i="21"/>
  <c r="J62" i="8"/>
  <c r="G62" i="3"/>
  <c r="C365" i="28"/>
  <c r="C300" i="21"/>
  <c r="G62" i="8"/>
  <c r="I61" i="3"/>
  <c r="F162" i="27"/>
  <c r="C431" i="21"/>
  <c r="I61" i="7"/>
  <c r="L60" i="3"/>
  <c r="C685" i="28"/>
  <c r="C117" i="19"/>
  <c r="L60" i="8"/>
  <c r="F60" i="5"/>
  <c r="E161" i="30"/>
  <c r="C45" i="22"/>
  <c r="F60" i="10"/>
  <c r="I59" i="5"/>
  <c r="C350" i="29"/>
  <c r="C80" i="22"/>
  <c r="I59" i="10"/>
  <c r="F59" i="3"/>
  <c r="F54" i="27"/>
  <c r="C44" i="19"/>
  <c r="F59" i="7"/>
  <c r="I57" i="3"/>
  <c r="F159" i="27"/>
  <c r="C196" i="20"/>
  <c r="I57" i="7"/>
  <c r="L56" i="3"/>
  <c r="C682" i="28"/>
  <c r="C285" i="20"/>
  <c r="L56" i="9"/>
  <c r="E56" i="3"/>
  <c r="C256" i="28"/>
  <c r="C75" i="20"/>
  <c r="I55" i="5"/>
  <c r="C348" i="29"/>
  <c r="C194" i="24"/>
  <c r="I55" i="12"/>
  <c r="L54" i="5"/>
  <c r="E370" i="30"/>
  <c r="C283" i="24"/>
  <c r="L54" i="12"/>
  <c r="E54" i="3"/>
  <c r="C73" i="20"/>
  <c r="C255" i="28"/>
  <c r="G53" i="5"/>
  <c r="E262" i="30"/>
  <c r="C132" i="24"/>
  <c r="G53" i="12"/>
  <c r="J52" i="3"/>
  <c r="C570" i="28"/>
  <c r="C496" i="21"/>
  <c r="J52" i="8"/>
  <c r="E52" i="3"/>
  <c r="C253" i="28"/>
  <c r="C166" i="21"/>
  <c r="I51" i="5"/>
  <c r="C344" i="29"/>
  <c r="C429" i="23"/>
  <c r="I51" i="11"/>
  <c r="D51" i="5"/>
  <c r="C146" i="29"/>
  <c r="C99" i="23"/>
  <c r="D51" i="11"/>
  <c r="H50" i="3"/>
  <c r="C460" i="28"/>
  <c r="C362" i="21"/>
  <c r="H50" i="8"/>
  <c r="K49" i="5"/>
  <c r="C539" i="29"/>
  <c r="C559" i="23"/>
  <c r="K49" i="10"/>
  <c r="D49" i="3"/>
  <c r="C145" i="28"/>
  <c r="C97" i="21"/>
  <c r="D49" i="7"/>
  <c r="H48" i="3"/>
  <c r="C458" i="28"/>
  <c r="C360" i="21"/>
  <c r="H48" i="8"/>
  <c r="M47" i="5"/>
  <c r="E455" i="30"/>
  <c r="C689" i="23"/>
  <c r="M47" i="11"/>
  <c r="F47" i="3"/>
  <c r="F44" i="27"/>
  <c r="C227" i="21"/>
  <c r="F47" i="7"/>
  <c r="H46" i="5"/>
  <c r="C247" i="29"/>
  <c r="C358" i="23"/>
  <c r="H46" i="11"/>
  <c r="C46" i="5"/>
  <c r="C42" i="29"/>
  <c r="C28" i="23"/>
  <c r="C46" i="10"/>
  <c r="G45" i="5"/>
  <c r="E255" i="30"/>
  <c r="C291" i="23"/>
  <c r="G45" i="10"/>
  <c r="H44" i="5"/>
  <c r="C245" i="29"/>
  <c r="C356" i="23"/>
  <c r="H44" i="11"/>
  <c r="C44" i="5"/>
  <c r="C41" i="29"/>
  <c r="C26" i="23"/>
  <c r="C44" i="11"/>
  <c r="I43" i="5"/>
  <c r="C336" i="29"/>
  <c r="C421" i="23"/>
  <c r="I43" i="11"/>
  <c r="D43" i="5"/>
  <c r="C142" i="29"/>
  <c r="C91" i="23"/>
  <c r="D43" i="11"/>
  <c r="K104" i="7"/>
  <c r="G113" i="8"/>
  <c r="C105" i="8"/>
  <c r="K65" i="8"/>
  <c r="H100" i="3"/>
  <c r="C507" i="28"/>
  <c r="C388" i="21"/>
  <c r="H100" i="8"/>
  <c r="K99" i="3"/>
  <c r="F306" i="27"/>
  <c r="C585" i="21"/>
  <c r="K99" i="7"/>
  <c r="D99" i="3"/>
  <c r="C190" i="28"/>
  <c r="C123" i="21"/>
  <c r="H98" i="5"/>
  <c r="C296" i="29"/>
  <c r="C73" i="22"/>
  <c r="H98" i="11"/>
  <c r="C98" i="5"/>
  <c r="C87" i="29"/>
  <c r="C13" i="22"/>
  <c r="C98" i="11"/>
  <c r="G97" i="5"/>
  <c r="E303" i="30"/>
  <c r="C60" i="22"/>
  <c r="G97" i="10"/>
  <c r="J95" i="5"/>
  <c r="C476" i="29"/>
  <c r="C236" i="24"/>
  <c r="J95" i="10"/>
  <c r="C95" i="3"/>
  <c r="C85" i="28"/>
  <c r="C26" i="20"/>
  <c r="C95" i="7"/>
  <c r="I94" i="3"/>
  <c r="F194" i="27"/>
  <c r="C205" i="20"/>
  <c r="L93" i="3"/>
  <c r="C294" i="20"/>
  <c r="C717" i="28"/>
  <c r="L93" i="9"/>
  <c r="M92" i="5"/>
  <c r="E497" i="30"/>
  <c r="C323" i="24"/>
  <c r="M92" i="12"/>
  <c r="F92" i="3"/>
  <c r="F86" i="27"/>
  <c r="C113" i="20"/>
  <c r="F92" i="9"/>
  <c r="I91" i="5"/>
  <c r="C381" i="29"/>
  <c r="C202" i="24"/>
  <c r="I91" i="12"/>
  <c r="D91" i="5"/>
  <c r="C184" i="29"/>
  <c r="C52" i="24"/>
  <c r="D91" i="12"/>
  <c r="H90" i="3"/>
  <c r="C498" i="28"/>
  <c r="C386" i="21"/>
  <c r="H90" i="8"/>
  <c r="K89" i="3"/>
  <c r="F297" i="27"/>
  <c r="C583" i="21"/>
  <c r="I89" i="3"/>
  <c r="F189" i="27"/>
  <c r="C451" i="21"/>
  <c r="I89" i="8"/>
  <c r="L88" i="5"/>
  <c r="E402" i="30"/>
  <c r="C648" i="23"/>
  <c r="L88" i="11"/>
  <c r="C88" i="5"/>
  <c r="C79" i="29"/>
  <c r="C54" i="23"/>
  <c r="C88" i="11"/>
  <c r="G87" i="5"/>
  <c r="E294" i="30"/>
  <c r="C317" i="23"/>
  <c r="G87" i="10"/>
  <c r="J86" i="3"/>
  <c r="C602" i="28"/>
  <c r="C514" i="21"/>
  <c r="J86" i="8"/>
  <c r="C86" i="3"/>
  <c r="C77" i="28"/>
  <c r="C52" i="21"/>
  <c r="C86" i="8"/>
  <c r="I85" i="3"/>
  <c r="C447" i="21"/>
  <c r="F185" i="27"/>
  <c r="I85" i="8"/>
  <c r="L84" i="3"/>
  <c r="C708" i="28"/>
  <c r="C644" i="21"/>
  <c r="L84" i="8"/>
  <c r="F84" i="5"/>
  <c r="E184" i="30"/>
  <c r="C248" i="23"/>
  <c r="F84" i="11"/>
  <c r="I83" i="5"/>
  <c r="C373" i="29"/>
  <c r="C445" i="23"/>
  <c r="I83" i="10"/>
  <c r="D83" i="5"/>
  <c r="C176" i="29"/>
  <c r="C115" i="23"/>
  <c r="D83" i="10"/>
  <c r="H82" i="3"/>
  <c r="C490" i="28"/>
  <c r="C378" i="21"/>
  <c r="H82" i="9"/>
  <c r="K81" i="3"/>
  <c r="F289" i="27"/>
  <c r="C575" i="21"/>
  <c r="E81" i="5"/>
  <c r="E75" i="30"/>
  <c r="C179" i="23"/>
  <c r="E81" i="11"/>
  <c r="L80" i="5"/>
  <c r="E394" i="30"/>
  <c r="C640" i="23"/>
  <c r="L80" i="10"/>
  <c r="E80" i="3"/>
  <c r="C278" i="28"/>
  <c r="C178" i="21"/>
  <c r="E80" i="7"/>
  <c r="I79" i="5"/>
  <c r="C369" i="29"/>
  <c r="C83" i="22"/>
  <c r="I79" i="11"/>
  <c r="J78" i="3"/>
  <c r="C594" i="28"/>
  <c r="C94" i="19"/>
  <c r="J78" i="7"/>
  <c r="G78" i="3"/>
  <c r="C380" i="28"/>
  <c r="C58" i="19"/>
  <c r="G78" i="7"/>
  <c r="K76" i="5"/>
  <c r="C565" i="29"/>
  <c r="C261" i="24"/>
  <c r="K76" i="10"/>
  <c r="D76" i="3"/>
  <c r="C170" i="28"/>
  <c r="C51" i="20"/>
  <c r="D76" i="7"/>
  <c r="H75" i="5"/>
  <c r="C275" i="29"/>
  <c r="C170" i="24"/>
  <c r="H75" i="11"/>
  <c r="M74" i="5"/>
  <c r="E480" i="30"/>
  <c r="C319" i="24"/>
  <c r="M74" i="12"/>
  <c r="F74" i="3"/>
  <c r="F69" i="27"/>
  <c r="C109" i="20"/>
  <c r="F74" i="9"/>
  <c r="J73" i="5"/>
  <c r="C455" i="29"/>
  <c r="C228" i="24"/>
  <c r="J73" i="12"/>
  <c r="C73" i="3"/>
  <c r="C65" i="28"/>
  <c r="C18" i="20"/>
  <c r="I72" i="3"/>
  <c r="F173" i="27"/>
  <c r="C197" i="20"/>
  <c r="L71" i="5"/>
  <c r="E386" i="30"/>
  <c r="C639" i="23"/>
  <c r="L71" i="11"/>
  <c r="E71" i="3"/>
  <c r="C270" i="28"/>
  <c r="C177" i="21"/>
  <c r="E71" i="8"/>
  <c r="G70" i="5"/>
  <c r="E278" i="30"/>
  <c r="C308" i="23"/>
  <c r="G70" i="11"/>
  <c r="J69" i="3"/>
  <c r="C586" i="28"/>
  <c r="C505" i="21"/>
  <c r="J69" i="8"/>
  <c r="G69" i="3"/>
  <c r="C372" i="28"/>
  <c r="C307" i="21"/>
  <c r="I68" i="3"/>
  <c r="C438" i="21"/>
  <c r="F169" i="27"/>
  <c r="I68" i="7"/>
  <c r="L67" i="3"/>
  <c r="C692" i="28"/>
  <c r="C635" i="21"/>
  <c r="L67" i="8"/>
  <c r="F67" i="5"/>
  <c r="E168" i="30"/>
  <c r="C239" i="23"/>
  <c r="F67" i="11"/>
  <c r="I66" i="5"/>
  <c r="C357" i="29"/>
  <c r="C436" i="23"/>
  <c r="I66" i="10"/>
  <c r="D66" i="5"/>
  <c r="C160" i="29"/>
  <c r="C106" i="23"/>
  <c r="D66" i="10"/>
  <c r="H65" i="3"/>
  <c r="C474" i="28"/>
  <c r="C369" i="21"/>
  <c r="H65" i="7"/>
  <c r="K64" i="3"/>
  <c r="F273" i="27"/>
  <c r="C566" i="21"/>
  <c r="E64" i="5"/>
  <c r="E59" i="30"/>
  <c r="C170" i="23"/>
  <c r="E64" i="10"/>
  <c r="H63" i="5"/>
  <c r="C263" i="29"/>
  <c r="C367" i="23"/>
  <c r="H63" i="11"/>
  <c r="C63" i="5"/>
  <c r="C55" i="29"/>
  <c r="C37" i="23"/>
  <c r="C63" i="11"/>
  <c r="G62" i="5"/>
  <c r="E270" i="30"/>
  <c r="C300" i="23"/>
  <c r="G62" i="11"/>
  <c r="J61" i="5"/>
  <c r="C443" i="29"/>
  <c r="C497" i="23"/>
  <c r="J61" i="10"/>
  <c r="C61" i="3"/>
  <c r="C53" i="28"/>
  <c r="C35" i="21"/>
  <c r="C61" i="7"/>
  <c r="I60" i="3"/>
  <c r="F161" i="27"/>
  <c r="C81" i="19"/>
  <c r="L59" i="5"/>
  <c r="E374" i="30"/>
  <c r="C116" i="22"/>
  <c r="L59" i="10"/>
  <c r="E59" i="3"/>
  <c r="C258" i="28"/>
  <c r="C32" i="19"/>
  <c r="E59" i="7"/>
  <c r="H57" i="3"/>
  <c r="C467" i="28"/>
  <c r="C166" i="20"/>
  <c r="H57" i="7"/>
  <c r="K56" i="3"/>
  <c r="F266" i="27"/>
  <c r="C255" i="20"/>
  <c r="K56" i="8"/>
  <c r="D56" i="3"/>
  <c r="C151" i="28"/>
  <c r="C45" i="20"/>
  <c r="D56" i="8"/>
  <c r="H55" i="5"/>
  <c r="C256" i="29"/>
  <c r="C164" i="24"/>
  <c r="H55" i="12"/>
  <c r="K54" i="5"/>
  <c r="C544" i="29"/>
  <c r="C253" i="24"/>
  <c r="K54" i="12"/>
  <c r="D54" i="3"/>
  <c r="C150" i="28"/>
  <c r="C43" i="20"/>
  <c r="D54" i="9"/>
  <c r="F53" i="5"/>
  <c r="E155" i="30"/>
  <c r="C102" i="24"/>
  <c r="F53" i="12"/>
  <c r="M52" i="5"/>
  <c r="E460" i="30"/>
  <c r="C694" i="23"/>
  <c r="M52" i="11"/>
  <c r="D52" i="3"/>
  <c r="C148" i="28"/>
  <c r="C100" i="21"/>
  <c r="D52" i="8"/>
  <c r="H51" i="5"/>
  <c r="C252" i="29"/>
  <c r="C363" i="23"/>
  <c r="H51" i="11"/>
  <c r="C51" i="5"/>
  <c r="C44" i="29"/>
  <c r="C33" i="23"/>
  <c r="C51" i="11"/>
  <c r="G50" i="5"/>
  <c r="E260" i="30"/>
  <c r="C296" i="23"/>
  <c r="G50" i="11"/>
  <c r="J49" i="3"/>
  <c r="C567" i="28"/>
  <c r="C493" i="21"/>
  <c r="C49" i="3"/>
  <c r="C43" i="28"/>
  <c r="C31" i="21"/>
  <c r="C49" i="7"/>
  <c r="G48" i="5"/>
  <c r="E258" i="30"/>
  <c r="C294" i="23"/>
  <c r="G48" i="11"/>
  <c r="H47" i="5"/>
  <c r="C248" i="29"/>
  <c r="C359" i="23"/>
  <c r="H47" i="11"/>
  <c r="E47" i="3"/>
  <c r="C161" i="21"/>
  <c r="C248" i="28"/>
  <c r="E47" i="7"/>
  <c r="I46" i="3"/>
  <c r="F148" i="27"/>
  <c r="C424" i="21"/>
  <c r="L45" i="3"/>
  <c r="C671" i="28"/>
  <c r="C621" i="21"/>
  <c r="L45" i="7"/>
  <c r="E45" i="3"/>
  <c r="C246" i="28"/>
  <c r="C159" i="21"/>
  <c r="E45" i="7"/>
  <c r="E44" i="5"/>
  <c r="E41" i="30"/>
  <c r="C158" i="23"/>
  <c r="E44" i="11"/>
  <c r="L43" i="5"/>
  <c r="E359" i="30"/>
  <c r="C619" i="23"/>
  <c r="L43" i="11"/>
  <c r="E43" i="3"/>
  <c r="C244" i="28"/>
  <c r="C157" i="21"/>
  <c r="E43" i="8"/>
  <c r="I42" i="5"/>
  <c r="C335" i="29"/>
  <c r="C420" i="23"/>
  <c r="I42" i="10"/>
  <c r="D42" i="5"/>
  <c r="C141" i="29"/>
  <c r="C90" i="23"/>
  <c r="D42" i="10"/>
  <c r="G41" i="3"/>
  <c r="C346" i="28"/>
  <c r="C55" i="19"/>
  <c r="G41" i="7"/>
  <c r="K40" i="5"/>
  <c r="C530" i="29"/>
  <c r="C102" i="22"/>
  <c r="K40" i="10"/>
  <c r="D40" i="3"/>
  <c r="C136" i="28"/>
  <c r="C18" i="19"/>
  <c r="D40" i="7"/>
  <c r="L38" i="5"/>
  <c r="E355" i="30"/>
  <c r="C281" i="24"/>
  <c r="L38" i="10"/>
  <c r="E38" i="3"/>
  <c r="C71" i="20"/>
  <c r="C240" i="28"/>
  <c r="G37" i="5"/>
  <c r="E248" i="30"/>
  <c r="C130" i="24"/>
  <c r="G37" i="11"/>
  <c r="J36" i="5"/>
  <c r="C421" i="29"/>
  <c r="C219" i="24"/>
  <c r="J36" i="12"/>
  <c r="C36" i="3"/>
  <c r="C9" i="20"/>
  <c r="C31" i="28"/>
  <c r="C36" i="9"/>
  <c r="I35" i="3"/>
  <c r="F138" i="27"/>
  <c r="C188" i="20"/>
  <c r="I35" i="9"/>
  <c r="D35" i="3"/>
  <c r="C132" i="28"/>
  <c r="C38" i="20"/>
  <c r="D35" i="9"/>
  <c r="H34" i="5"/>
  <c r="C236" i="29"/>
  <c r="C157" i="24"/>
  <c r="H34" i="12"/>
  <c r="M33" i="5"/>
  <c r="E442" i="30"/>
  <c r="C683" i="23"/>
  <c r="M33" i="11"/>
  <c r="D33" i="5"/>
  <c r="C133" i="29"/>
  <c r="C89" i="23"/>
  <c r="D33" i="11"/>
  <c r="H32" i="3"/>
  <c r="C443" i="28"/>
  <c r="C352" i="21"/>
  <c r="H32" i="8"/>
  <c r="K31" i="3"/>
  <c r="C549" i="21"/>
  <c r="F242" i="27"/>
  <c r="E31" i="5"/>
  <c r="E29" i="30"/>
  <c r="C153" i="23"/>
  <c r="E31" i="11"/>
  <c r="L30" i="5"/>
  <c r="E347" i="30"/>
  <c r="C614" i="23"/>
  <c r="L30" i="10"/>
  <c r="E30" i="3"/>
  <c r="C152" i="21"/>
  <c r="C232" i="28"/>
  <c r="G29" i="5"/>
  <c r="E240" i="30"/>
  <c r="C283" i="23"/>
  <c r="G29" i="11"/>
  <c r="J28" i="3"/>
  <c r="C547" i="28"/>
  <c r="C480" i="21"/>
  <c r="J28" i="7"/>
  <c r="G28" i="3"/>
  <c r="C334" i="28"/>
  <c r="C282" i="21"/>
  <c r="K27" i="5"/>
  <c r="C518" i="29"/>
  <c r="C545" i="23"/>
  <c r="K27" i="10"/>
  <c r="D27" i="3"/>
  <c r="C124" i="28"/>
  <c r="C83" i="21"/>
  <c r="D27" i="8"/>
  <c r="F26" i="5"/>
  <c r="E130" i="30"/>
  <c r="C214" i="23"/>
  <c r="F26" i="10"/>
  <c r="M25" i="5"/>
  <c r="E434" i="30"/>
  <c r="C675" i="23"/>
  <c r="M25" i="11"/>
  <c r="F25" i="3"/>
  <c r="F23" i="27"/>
  <c r="C213" i="21"/>
  <c r="F25" i="8"/>
  <c r="J24" i="5"/>
  <c r="C409" i="29"/>
  <c r="C476" i="23"/>
  <c r="J24" i="11"/>
  <c r="K23" i="3"/>
  <c r="C541" i="21"/>
  <c r="F234" i="27"/>
  <c r="K23" i="7"/>
  <c r="I23" i="3"/>
  <c r="F126" i="27"/>
  <c r="C409" i="21"/>
  <c r="I23" i="7"/>
  <c r="L22" i="3"/>
  <c r="C649" i="28"/>
  <c r="C113" i="19"/>
  <c r="L22" i="7"/>
  <c r="E22" i="3"/>
  <c r="C29" i="19"/>
  <c r="C224" i="28"/>
  <c r="I21" i="5"/>
  <c r="C315" i="29"/>
  <c r="C76" i="22"/>
  <c r="I21" i="10"/>
  <c r="D21" i="5"/>
  <c r="C121" i="29"/>
  <c r="C16" i="22"/>
  <c r="D21" i="10"/>
  <c r="E19" i="3"/>
  <c r="C222" i="28"/>
  <c r="C66" i="20"/>
  <c r="E19" i="7"/>
  <c r="M18" i="5"/>
  <c r="E428" i="30"/>
  <c r="C305" i="24"/>
  <c r="M18" i="11"/>
  <c r="F18" i="3"/>
  <c r="F17" i="27"/>
  <c r="C95" i="20"/>
  <c r="F18" i="8"/>
  <c r="I17" i="3"/>
  <c r="F121" i="27"/>
  <c r="C184" i="20"/>
  <c r="I17" i="9"/>
  <c r="E16" i="5"/>
  <c r="E16" i="30"/>
  <c r="C63" i="24"/>
  <c r="E16" i="12"/>
  <c r="K15" i="5"/>
  <c r="C508" i="29"/>
  <c r="C242" i="24"/>
  <c r="K15" i="12"/>
  <c r="D15" i="5"/>
  <c r="C117" i="29"/>
  <c r="C32" i="24"/>
  <c r="D15" i="11"/>
  <c r="E14" i="3"/>
  <c r="C218" i="28"/>
  <c r="C144" i="21"/>
  <c r="H13" i="3"/>
  <c r="C426" i="28"/>
  <c r="C341" i="21"/>
  <c r="H13" i="8"/>
  <c r="K12" i="3"/>
  <c r="F224" i="27"/>
  <c r="C538" i="21"/>
  <c r="K12" i="8"/>
  <c r="E12" i="3"/>
  <c r="C216" i="28"/>
  <c r="C142" i="21"/>
  <c r="H11" i="3"/>
  <c r="C424" i="28"/>
  <c r="C339" i="21"/>
  <c r="L10" i="5"/>
  <c r="E329" i="30"/>
  <c r="C602" i="23"/>
  <c r="L10" i="11"/>
  <c r="L9" i="5"/>
  <c r="E328" i="30"/>
  <c r="C601" i="23"/>
  <c r="L9" i="10"/>
  <c r="G9" i="3"/>
  <c r="C317" i="28"/>
  <c r="C271" i="21"/>
  <c r="G9" i="7"/>
  <c r="H8" i="3"/>
  <c r="C336" i="21"/>
  <c r="C421" i="28"/>
  <c r="H8" i="7"/>
  <c r="H7" i="5"/>
  <c r="C211" i="29"/>
  <c r="C335" i="23"/>
  <c r="H7" i="10"/>
  <c r="K6" i="3"/>
  <c r="F218" i="27"/>
  <c r="C532" i="21"/>
  <c r="K6" i="8"/>
  <c r="E6" i="3"/>
  <c r="C210" i="28"/>
  <c r="C136" i="21"/>
  <c r="G5" i="3"/>
  <c r="C313" i="28"/>
  <c r="C267" i="21"/>
  <c r="H4" i="5"/>
  <c r="C208" i="29"/>
  <c r="C332" i="23"/>
  <c r="H4" i="10"/>
  <c r="E4" i="3"/>
  <c r="C208" i="28"/>
  <c r="C134" i="21"/>
  <c r="E4" i="7"/>
  <c r="H3" i="3"/>
  <c r="C416" i="28"/>
  <c r="C63" i="19"/>
  <c r="I78" i="7"/>
  <c r="C113" i="8"/>
  <c r="J49" i="7"/>
  <c r="F21" i="7"/>
  <c r="K4" i="7"/>
  <c r="C109" i="8"/>
  <c r="I90" i="8"/>
  <c r="K69" i="8"/>
  <c r="C65" i="8"/>
  <c r="E60" i="8"/>
  <c r="I46" i="8"/>
  <c r="I44" i="8"/>
  <c r="I112" i="9"/>
  <c r="G91" i="9"/>
  <c r="L2" i="3"/>
  <c r="C630" i="28"/>
  <c r="C110" i="19"/>
  <c r="L2" i="8"/>
  <c r="D2" i="5"/>
  <c r="C104" i="29"/>
  <c r="C14" i="22"/>
  <c r="D2" i="10"/>
  <c r="G114" i="5"/>
  <c r="E320" i="30"/>
  <c r="C151" i="24"/>
  <c r="G114" i="10"/>
  <c r="J113" i="3"/>
  <c r="C628" i="28"/>
  <c r="C240" i="20"/>
  <c r="J113" i="9"/>
  <c r="H113" i="3"/>
  <c r="C520" i="28"/>
  <c r="C180" i="20"/>
  <c r="H113" i="9"/>
  <c r="K112" i="3"/>
  <c r="F319" i="27"/>
  <c r="C269" i="20"/>
  <c r="K112" i="9"/>
  <c r="D112" i="3"/>
  <c r="C203" i="28"/>
  <c r="C59" i="20"/>
  <c r="D112" i="9"/>
  <c r="H111" i="5"/>
  <c r="C309" i="29"/>
  <c r="C178" i="24"/>
  <c r="H111" i="12"/>
  <c r="C111" i="5"/>
  <c r="C100" i="29"/>
  <c r="C28" i="24"/>
  <c r="C111" i="12"/>
  <c r="G110" i="5"/>
  <c r="E316" i="30"/>
  <c r="C147" i="24"/>
  <c r="G110" i="12"/>
  <c r="J109" i="3"/>
  <c r="C624" i="28"/>
  <c r="C529" i="21"/>
  <c r="J109" i="8"/>
  <c r="G109" i="3"/>
  <c r="C409" i="28"/>
  <c r="C331" i="21"/>
  <c r="K108" i="5"/>
  <c r="C595" i="29"/>
  <c r="C594" i="23"/>
  <c r="K108" i="11"/>
  <c r="D108" i="3"/>
  <c r="C199" i="28"/>
  <c r="C132" i="21"/>
  <c r="D108" i="8"/>
  <c r="L107" i="5"/>
  <c r="E420" i="30"/>
  <c r="C659" i="23"/>
  <c r="L107" i="11"/>
  <c r="E107" i="3"/>
  <c r="C302" i="28"/>
  <c r="C197" i="21"/>
  <c r="E107" i="8"/>
  <c r="I106" i="5"/>
  <c r="C395" i="29"/>
  <c r="C460" i="23"/>
  <c r="I106" i="10"/>
  <c r="J105" i="3"/>
  <c r="C620" i="28"/>
  <c r="C525" i="21"/>
  <c r="J105" i="8"/>
  <c r="G105" i="3"/>
  <c r="C405" i="28"/>
  <c r="C327" i="21"/>
  <c r="K104" i="5"/>
  <c r="C591" i="29"/>
  <c r="C590" i="23"/>
  <c r="K104" i="10"/>
  <c r="E104" i="5"/>
  <c r="E96" i="30"/>
  <c r="C194" i="23"/>
  <c r="E104" i="10"/>
  <c r="L103" i="5"/>
  <c r="E416" i="30"/>
  <c r="C655" i="23"/>
  <c r="L103" i="10"/>
  <c r="E103" i="3"/>
  <c r="C298" i="28"/>
  <c r="C193" i="21"/>
  <c r="E103" i="8"/>
  <c r="G102" i="5"/>
  <c r="E308" i="30"/>
  <c r="C324" i="23"/>
  <c r="G102" i="10"/>
  <c r="J101" i="3"/>
  <c r="C521" i="21"/>
  <c r="C616" i="28"/>
  <c r="J101" i="8"/>
  <c r="G101" i="3"/>
  <c r="C401" i="28"/>
  <c r="C323" i="21"/>
  <c r="K100" i="5"/>
  <c r="C587" i="29"/>
  <c r="C586" i="23"/>
  <c r="K100" i="11"/>
  <c r="E100" i="5"/>
  <c r="E92" i="30"/>
  <c r="C190" i="23"/>
  <c r="E100" i="11"/>
  <c r="L99" i="5"/>
  <c r="E412" i="30"/>
  <c r="C651" i="23"/>
  <c r="L99" i="10"/>
  <c r="C99" i="5"/>
  <c r="C88" i="29"/>
  <c r="C57" i="23"/>
  <c r="C99" i="10"/>
  <c r="G98" i="5"/>
  <c r="E304" i="30"/>
  <c r="C61" i="22"/>
  <c r="G98" i="11"/>
  <c r="J97" i="3"/>
  <c r="C612" i="28"/>
  <c r="C96" i="19"/>
  <c r="G97" i="3"/>
  <c r="C397" i="28"/>
  <c r="C60" i="19"/>
  <c r="G97" i="7"/>
  <c r="K95" i="3"/>
  <c r="F303" i="27"/>
  <c r="C266" i="20"/>
  <c r="K95" i="7"/>
  <c r="D95" i="3"/>
  <c r="C187" i="28"/>
  <c r="C56" i="20"/>
  <c r="H94" i="5"/>
  <c r="C293" i="29"/>
  <c r="C175" i="24"/>
  <c r="H94" i="12"/>
  <c r="C94" i="5"/>
  <c r="C84" i="29"/>
  <c r="C25" i="24"/>
  <c r="C94" i="11"/>
  <c r="G93" i="5"/>
  <c r="E300" i="30"/>
  <c r="C144" i="24"/>
  <c r="G93" i="12"/>
  <c r="J92" i="5"/>
  <c r="C473" i="29"/>
  <c r="C233" i="24"/>
  <c r="J92" i="12"/>
  <c r="D92" i="5"/>
  <c r="C185" i="29"/>
  <c r="C53" i="24"/>
  <c r="D92" i="12"/>
  <c r="H91" i="3"/>
  <c r="C499" i="28"/>
  <c r="C172" i="20"/>
  <c r="H91" i="9"/>
  <c r="K90" i="3"/>
  <c r="F298" i="27"/>
  <c r="C584" i="21"/>
  <c r="K90" i="8"/>
  <c r="E90" i="5"/>
  <c r="E84" i="30"/>
  <c r="C188" i="23"/>
  <c r="E90" i="11"/>
  <c r="L89" i="5"/>
  <c r="E403" i="30"/>
  <c r="C649" i="23"/>
  <c r="L89" i="11"/>
  <c r="E89" i="3"/>
  <c r="C287" i="28"/>
  <c r="C187" i="21"/>
  <c r="E89" i="8"/>
  <c r="I88" i="5"/>
  <c r="C378" i="29"/>
  <c r="C450" i="23"/>
  <c r="I88" i="11"/>
  <c r="F88" i="3"/>
  <c r="F82" i="27"/>
  <c r="C252" i="21"/>
  <c r="F88" i="8"/>
  <c r="H87" i="3"/>
  <c r="C495" i="28"/>
  <c r="C383" i="21"/>
  <c r="K86" i="3"/>
  <c r="F294" i="27"/>
  <c r="C580" i="21"/>
  <c r="K86" i="8"/>
  <c r="K86" i="5"/>
  <c r="C574" i="29"/>
  <c r="C580" i="23"/>
  <c r="K86" i="11"/>
  <c r="L85" i="3"/>
  <c r="C709" i="28"/>
  <c r="C645" i="21"/>
  <c r="L85" i="7"/>
  <c r="F85" i="5"/>
  <c r="E185" i="30"/>
  <c r="C249" i="23"/>
  <c r="F85" i="11"/>
  <c r="M84" i="5"/>
  <c r="E489" i="30"/>
  <c r="C710" i="23"/>
  <c r="M84" i="11"/>
  <c r="G84" i="5"/>
  <c r="E291" i="30"/>
  <c r="C314" i="23"/>
  <c r="G84" i="11"/>
  <c r="J83" i="3"/>
  <c r="C599" i="28"/>
  <c r="C511" i="21"/>
  <c r="J83" i="7"/>
  <c r="G83" i="3"/>
  <c r="C385" i="28"/>
  <c r="C313" i="21"/>
  <c r="G83" i="7"/>
  <c r="I82" i="3"/>
  <c r="F182" i="27"/>
  <c r="C444" i="21"/>
  <c r="L81" i="3"/>
  <c r="C705" i="28"/>
  <c r="C641" i="21"/>
  <c r="L81" i="8"/>
  <c r="F81" i="5"/>
  <c r="E181" i="30"/>
  <c r="C245" i="23"/>
  <c r="F81" i="11"/>
  <c r="M80" i="5"/>
  <c r="E485" i="30"/>
  <c r="C706" i="23"/>
  <c r="M80" i="10"/>
  <c r="F80" i="3"/>
  <c r="C244" i="21"/>
  <c r="F74" i="27"/>
  <c r="F80" i="7"/>
  <c r="J79" i="3"/>
  <c r="C595" i="28"/>
  <c r="C95" i="19"/>
  <c r="J79" i="8"/>
  <c r="H79" i="3"/>
  <c r="C487" i="28"/>
  <c r="C71" i="19"/>
  <c r="H79" i="8"/>
  <c r="K78" i="5"/>
  <c r="C566" i="29"/>
  <c r="C106" i="22"/>
  <c r="K78" i="10"/>
  <c r="D78" i="3"/>
  <c r="C171" i="28"/>
  <c r="C22" i="19"/>
  <c r="D78" i="7"/>
  <c r="L76" i="5"/>
  <c r="E391" i="30"/>
  <c r="C291" i="24"/>
  <c r="L76" i="10"/>
  <c r="E76" i="3"/>
  <c r="C275" i="28"/>
  <c r="C81" i="20"/>
  <c r="E76" i="7"/>
  <c r="I75" i="5"/>
  <c r="C366" i="29"/>
  <c r="C200" i="24"/>
  <c r="I75" i="12"/>
  <c r="D75" i="5"/>
  <c r="C169" i="29"/>
  <c r="C50" i="24"/>
  <c r="D75" i="11"/>
  <c r="H74" i="3"/>
  <c r="C483" i="28"/>
  <c r="C169" i="20"/>
  <c r="H74" i="9"/>
  <c r="K73" i="3"/>
  <c r="C258" i="20"/>
  <c r="F282" i="27"/>
  <c r="E73" i="5"/>
  <c r="E68" i="30"/>
  <c r="C78" i="24"/>
  <c r="E73" i="12"/>
  <c r="L72" i="5"/>
  <c r="E387" i="30"/>
  <c r="C287" i="24"/>
  <c r="L72" i="12"/>
  <c r="E72" i="3"/>
  <c r="C271" i="28"/>
  <c r="C77" i="20"/>
  <c r="L68" i="3"/>
  <c r="C693" i="28"/>
  <c r="C636" i="21"/>
  <c r="L68" i="7"/>
  <c r="E68" i="3"/>
  <c r="C267" i="28"/>
  <c r="C174" i="21"/>
  <c r="E68" i="7"/>
  <c r="M67" i="5"/>
  <c r="E473" i="30"/>
  <c r="C701" i="23"/>
  <c r="M67" i="11"/>
  <c r="D67" i="5"/>
  <c r="C161" i="29"/>
  <c r="C107" i="23"/>
  <c r="D67" i="11"/>
  <c r="H66" i="3"/>
  <c r="C475" i="28"/>
  <c r="C370" i="21"/>
  <c r="H66" i="7"/>
  <c r="K65" i="5"/>
  <c r="C554" i="29"/>
  <c r="C567" i="23"/>
  <c r="K65" i="11"/>
  <c r="D65" i="3"/>
  <c r="C159" i="28"/>
  <c r="C105" i="21"/>
  <c r="D65" i="8"/>
  <c r="H64" i="5"/>
  <c r="C264" i="29"/>
  <c r="C368" i="23"/>
  <c r="H64" i="10"/>
  <c r="C64" i="5"/>
  <c r="C56" i="29"/>
  <c r="C38" i="23"/>
  <c r="C64" i="10"/>
  <c r="I63" i="5"/>
  <c r="C354" i="29"/>
  <c r="C433" i="23"/>
  <c r="I63" i="11"/>
  <c r="D63" i="5"/>
  <c r="C157" i="29"/>
  <c r="C103" i="23"/>
  <c r="D63" i="11"/>
  <c r="H62" i="3"/>
  <c r="C471" i="28"/>
  <c r="C366" i="21"/>
  <c r="H62" i="8"/>
  <c r="K61" i="5"/>
  <c r="C550" i="29"/>
  <c r="C563" i="23"/>
  <c r="K61" i="10"/>
  <c r="D61" i="3"/>
  <c r="C155" i="28"/>
  <c r="C101" i="21"/>
  <c r="D61" i="7"/>
  <c r="H60" i="5"/>
  <c r="C260" i="29"/>
  <c r="C69" i="22"/>
  <c r="H60" i="11"/>
  <c r="M59" i="5"/>
  <c r="E465" i="30"/>
  <c r="C128" i="22"/>
  <c r="M59" i="10"/>
  <c r="D59" i="5"/>
  <c r="C153" i="29"/>
  <c r="C20" i="22"/>
  <c r="D59" i="10"/>
  <c r="E57" i="5"/>
  <c r="E53" i="30"/>
  <c r="C76" i="24"/>
  <c r="E57" i="10"/>
  <c r="L56" i="5"/>
  <c r="E372" i="30"/>
  <c r="C285" i="24"/>
  <c r="L56" i="11"/>
  <c r="C56" i="5"/>
  <c r="C49" i="29"/>
  <c r="C15" i="24"/>
  <c r="C56" i="12"/>
  <c r="G55" i="5"/>
  <c r="E264" i="30"/>
  <c r="C134" i="24"/>
  <c r="G55" i="12"/>
  <c r="H54" i="5"/>
  <c r="C255" i="29"/>
  <c r="C163" i="24"/>
  <c r="H54" i="12"/>
  <c r="C54" i="5"/>
  <c r="C13" i="24"/>
  <c r="C47" i="29"/>
  <c r="C54" i="12"/>
  <c r="F53" i="3"/>
  <c r="F50" i="27"/>
  <c r="C102" i="20"/>
  <c r="F53" i="9"/>
  <c r="J52" i="5"/>
  <c r="C436" i="29"/>
  <c r="C496" i="23"/>
  <c r="J52" i="11"/>
  <c r="C52" i="5"/>
  <c r="C45" i="29"/>
  <c r="C34" i="23"/>
  <c r="C52" i="11"/>
  <c r="G51" i="5"/>
  <c r="E261" i="30"/>
  <c r="C297" i="23"/>
  <c r="G51" i="11"/>
  <c r="J50" i="3"/>
  <c r="C568" i="28"/>
  <c r="C494" i="21"/>
  <c r="J50" i="8"/>
  <c r="C50" i="3"/>
  <c r="C44" i="28"/>
  <c r="C32" i="21"/>
  <c r="C50" i="8"/>
  <c r="I49" i="3"/>
  <c r="F151" i="27"/>
  <c r="C427" i="21"/>
  <c r="I49" i="7"/>
  <c r="J48" i="3"/>
  <c r="C566" i="28"/>
  <c r="C492" i="21"/>
  <c r="J48" i="8"/>
  <c r="G48" i="3"/>
  <c r="C353" i="28"/>
  <c r="C294" i="21"/>
  <c r="G48" i="8"/>
  <c r="G47" i="5"/>
  <c r="E257" i="30"/>
  <c r="C293" i="23"/>
  <c r="G47" i="10"/>
  <c r="L46" i="5"/>
  <c r="E362" i="30"/>
  <c r="C622" i="23"/>
  <c r="L46" i="11"/>
  <c r="E46" i="3"/>
  <c r="C160" i="21"/>
  <c r="C247" i="28"/>
  <c r="I45" i="5"/>
  <c r="C338" i="29"/>
  <c r="C423" i="23"/>
  <c r="I45" i="10"/>
  <c r="L44" i="3"/>
  <c r="C670" i="28"/>
  <c r="C620" i="21"/>
  <c r="L44" i="8"/>
  <c r="F44" i="5"/>
  <c r="E147" i="30"/>
  <c r="C224" i="23"/>
  <c r="F44" i="11"/>
  <c r="M43" i="5"/>
  <c r="E451" i="30"/>
  <c r="C685" i="23"/>
  <c r="M43" i="11"/>
  <c r="F43" i="3"/>
  <c r="F40" i="27"/>
  <c r="C223" i="21"/>
  <c r="F43" i="8"/>
  <c r="C101" i="8"/>
  <c r="K2" i="3"/>
  <c r="F214" i="27"/>
  <c r="C98" i="19"/>
  <c r="K2" i="7"/>
  <c r="H2" i="5"/>
  <c r="C206" i="29"/>
  <c r="C62" i="22"/>
  <c r="H2" i="10"/>
  <c r="E2" i="3"/>
  <c r="C206" i="28"/>
  <c r="C26" i="19"/>
  <c r="E2" i="7"/>
  <c r="L114" i="3"/>
  <c r="C737" i="28"/>
  <c r="C301" i="20"/>
  <c r="L114" i="7"/>
  <c r="H114" i="5"/>
  <c r="C312" i="29"/>
  <c r="C181" i="24"/>
  <c r="H114" i="10"/>
  <c r="F114" i="5"/>
  <c r="E213" i="30"/>
  <c r="C121" i="24"/>
  <c r="F114" i="10"/>
  <c r="C114" i="5"/>
  <c r="C103" i="29"/>
  <c r="C31" i="24"/>
  <c r="C114" i="10"/>
  <c r="M113" i="5"/>
  <c r="E517" i="30"/>
  <c r="C330" i="24"/>
  <c r="M113" i="11"/>
  <c r="I113" i="5"/>
  <c r="C402" i="29"/>
  <c r="C210" i="24"/>
  <c r="I113" i="11"/>
  <c r="F113" i="3"/>
  <c r="F105" i="27"/>
  <c r="C120" i="20"/>
  <c r="F113" i="8"/>
  <c r="D113" i="5"/>
  <c r="C204" i="29"/>
  <c r="C60" i="24"/>
  <c r="D113" i="11"/>
  <c r="J112" i="3"/>
  <c r="C627" i="28"/>
  <c r="C239" i="20"/>
  <c r="J112" i="9"/>
  <c r="H112" i="3"/>
  <c r="C519" i="28"/>
  <c r="C179" i="20"/>
  <c r="H112" i="9"/>
  <c r="G112" i="3"/>
  <c r="C412" i="28"/>
  <c r="C149" i="20"/>
  <c r="G112" i="9"/>
  <c r="K111" i="3"/>
  <c r="F318" i="27"/>
  <c r="C268" i="20"/>
  <c r="K111" i="5"/>
  <c r="C598" i="29"/>
  <c r="C268" i="24"/>
  <c r="K111" i="12"/>
  <c r="I111" i="3"/>
  <c r="F210" i="27"/>
  <c r="C208" i="20"/>
  <c r="I111" i="9"/>
  <c r="D111" i="3"/>
  <c r="C202" i="28"/>
  <c r="C58" i="20"/>
  <c r="D111" i="9"/>
  <c r="L110" i="3"/>
  <c r="C733" i="28"/>
  <c r="C297" i="20"/>
  <c r="L110" i="9"/>
  <c r="L110" i="5"/>
  <c r="E423" i="30"/>
  <c r="C297" i="24"/>
  <c r="L110" i="12"/>
  <c r="F110" i="5"/>
  <c r="E209" i="30"/>
  <c r="C117" i="24"/>
  <c r="F110" i="12"/>
  <c r="E110" i="3"/>
  <c r="C305" i="28"/>
  <c r="C87" i="20"/>
  <c r="M109" i="5"/>
  <c r="E513" i="30"/>
  <c r="C727" i="23"/>
  <c r="M109" i="11"/>
  <c r="I109" i="5"/>
  <c r="C398" i="29"/>
  <c r="C463" i="23"/>
  <c r="I109" i="11"/>
  <c r="G109" i="5"/>
  <c r="E315" i="30"/>
  <c r="C331" i="23"/>
  <c r="G109" i="11"/>
  <c r="D109" i="5"/>
  <c r="C200" i="29"/>
  <c r="C133" i="23"/>
  <c r="D109" i="11"/>
  <c r="J108" i="3"/>
  <c r="C623" i="28"/>
  <c r="C528" i="21"/>
  <c r="J108" i="8"/>
  <c r="H108" i="3"/>
  <c r="C515" i="28"/>
  <c r="C396" i="21"/>
  <c r="H108" i="8"/>
  <c r="G108" i="3"/>
  <c r="C408" i="28"/>
  <c r="C330" i="21"/>
  <c r="G108" i="8"/>
  <c r="C108" i="3"/>
  <c r="C97" i="28"/>
  <c r="C66" i="21"/>
  <c r="C108" i="8"/>
  <c r="K107" i="5"/>
  <c r="C594" i="29"/>
  <c r="C593" i="23"/>
  <c r="K107" i="11"/>
  <c r="I107" i="3"/>
  <c r="F206" i="27"/>
  <c r="C461" i="21"/>
  <c r="I107" i="8"/>
  <c r="E107" i="5"/>
  <c r="E99" i="30"/>
  <c r="C197" i="23"/>
  <c r="E107" i="11"/>
  <c r="L106" i="3"/>
  <c r="C729" i="28"/>
  <c r="C658" i="21"/>
  <c r="L106" i="7"/>
  <c r="L106" i="5"/>
  <c r="E419" i="30"/>
  <c r="C658" i="23"/>
  <c r="L106" i="10"/>
  <c r="F106" i="5"/>
  <c r="E205" i="30"/>
  <c r="C262" i="23"/>
  <c r="F106" i="10"/>
  <c r="E106" i="3"/>
  <c r="C301" i="28"/>
  <c r="C196" i="21"/>
  <c r="C106" i="5"/>
  <c r="C95" i="29"/>
  <c r="C64" i="23"/>
  <c r="C106" i="10"/>
  <c r="I105" i="5"/>
  <c r="C394" i="29"/>
  <c r="C459" i="23"/>
  <c r="I105" i="11"/>
  <c r="G105" i="5"/>
  <c r="E311" i="30"/>
  <c r="C327" i="23"/>
  <c r="G105" i="11"/>
  <c r="F105" i="3"/>
  <c r="F97" i="27"/>
  <c r="C261" i="21"/>
  <c r="F105" i="8"/>
  <c r="J104" i="3"/>
  <c r="C619" i="28"/>
  <c r="C524" i="21"/>
  <c r="J104" i="7"/>
  <c r="J104" i="5"/>
  <c r="C484" i="29"/>
  <c r="C524" i="23"/>
  <c r="J104" i="10"/>
  <c r="G104" i="3"/>
  <c r="C404" i="28"/>
  <c r="C326" i="21"/>
  <c r="C104" i="3"/>
  <c r="C93" i="28"/>
  <c r="C62" i="21"/>
  <c r="C104" i="8"/>
  <c r="K103" i="5"/>
  <c r="C590" i="29"/>
  <c r="C589" i="23"/>
  <c r="K103" i="10"/>
  <c r="I103" i="3"/>
  <c r="F202" i="27"/>
  <c r="C457" i="21"/>
  <c r="I103" i="8"/>
  <c r="E103" i="5"/>
  <c r="E95" i="30"/>
  <c r="C193" i="23"/>
  <c r="E103" i="11"/>
  <c r="L102" i="3"/>
  <c r="C725" i="28"/>
  <c r="C654" i="21"/>
  <c r="L102" i="7"/>
  <c r="L102" i="5"/>
  <c r="E415" i="30"/>
  <c r="C654" i="23"/>
  <c r="L102" i="10"/>
  <c r="F102" i="5"/>
  <c r="E201" i="30"/>
  <c r="C258" i="23"/>
  <c r="F102" i="10"/>
  <c r="E102" i="3"/>
  <c r="C297" i="28"/>
  <c r="C192" i="21"/>
  <c r="C102" i="5"/>
  <c r="C91" i="29"/>
  <c r="C60" i="23"/>
  <c r="C102" i="10"/>
  <c r="I101" i="5"/>
  <c r="C390" i="29"/>
  <c r="C455" i="23"/>
  <c r="I101" i="11"/>
  <c r="F101" i="3"/>
  <c r="F93" i="27"/>
  <c r="C257" i="21"/>
  <c r="F101" i="8"/>
  <c r="J100" i="3"/>
  <c r="C615" i="28"/>
  <c r="C520" i="21"/>
  <c r="J100" i="8"/>
  <c r="G100" i="3"/>
  <c r="C400" i="28"/>
  <c r="C322" i="21"/>
  <c r="G100" i="8"/>
  <c r="C100" i="3"/>
  <c r="C89" i="28"/>
  <c r="C58" i="21"/>
  <c r="C100" i="8"/>
  <c r="I99" i="3"/>
  <c r="F198" i="27"/>
  <c r="C453" i="21"/>
  <c r="I99" i="7"/>
  <c r="L98" i="3"/>
  <c r="C721" i="28"/>
  <c r="C121" i="19"/>
  <c r="L98" i="7"/>
  <c r="F98" i="5"/>
  <c r="E197" i="30"/>
  <c r="C49" i="22"/>
  <c r="F98" i="11"/>
  <c r="M97" i="5"/>
  <c r="E501" i="30"/>
  <c r="C132" i="22"/>
  <c r="M97" i="10"/>
  <c r="F97" i="3"/>
  <c r="F89" i="27"/>
  <c r="C48" i="19"/>
  <c r="D97" i="5"/>
  <c r="C188" i="29"/>
  <c r="C24" i="22"/>
  <c r="D97" i="10"/>
  <c r="H95" i="3"/>
  <c r="C503" i="28"/>
  <c r="C176" i="20"/>
  <c r="H95" i="8"/>
  <c r="K94" i="3"/>
  <c r="F302" i="27"/>
  <c r="C265" i="20"/>
  <c r="K94" i="9"/>
  <c r="E94" i="5"/>
  <c r="E87" i="30"/>
  <c r="C85" i="24"/>
  <c r="E94" i="11"/>
  <c r="L93" i="5"/>
  <c r="E407" i="30"/>
  <c r="C294" i="24"/>
  <c r="L93" i="12"/>
  <c r="F93" i="5"/>
  <c r="E193" i="30"/>
  <c r="C114" i="24"/>
  <c r="F93" i="12"/>
  <c r="I92" i="5"/>
  <c r="C382" i="29"/>
  <c r="C203" i="24"/>
  <c r="I92" i="12"/>
  <c r="C92" i="5"/>
  <c r="C83" i="29"/>
  <c r="C23" i="24"/>
  <c r="C92" i="12"/>
  <c r="G91" i="5"/>
  <c r="E298" i="30"/>
  <c r="C142" i="24"/>
  <c r="G91" i="12"/>
  <c r="J90" i="3"/>
  <c r="C606" i="28"/>
  <c r="C518" i="21"/>
  <c r="J90" i="8"/>
  <c r="G90" i="3"/>
  <c r="C392" i="28"/>
  <c r="C320" i="21"/>
  <c r="G90" i="8"/>
  <c r="K89" i="5"/>
  <c r="C577" i="29"/>
  <c r="C583" i="23"/>
  <c r="K89" i="11"/>
  <c r="D89" i="3"/>
  <c r="C182" i="28"/>
  <c r="C121" i="21"/>
  <c r="D89" i="8"/>
  <c r="H88" i="5"/>
  <c r="C287" i="29"/>
  <c r="C384" i="23"/>
  <c r="H88" i="11"/>
  <c r="F88" i="5"/>
  <c r="E188" i="30"/>
  <c r="C252" i="23"/>
  <c r="F88" i="11"/>
  <c r="M87" i="5"/>
  <c r="E492" i="30"/>
  <c r="C713" i="23"/>
  <c r="M87" i="10"/>
  <c r="F87" i="3"/>
  <c r="F81" i="27"/>
  <c r="C251" i="21"/>
  <c r="F87" i="7"/>
  <c r="J86" i="5"/>
  <c r="C467" i="29"/>
  <c r="C514" i="23"/>
  <c r="J86" i="11"/>
  <c r="H86" i="3"/>
  <c r="C494" i="28"/>
  <c r="C382" i="21"/>
  <c r="H86" i="8"/>
  <c r="K85" i="3"/>
  <c r="C579" i="21"/>
  <c r="F293" i="27"/>
  <c r="K85" i="7"/>
  <c r="E85" i="5"/>
  <c r="E79" i="30"/>
  <c r="C183" i="23"/>
  <c r="E85" i="10"/>
  <c r="L84" i="5"/>
  <c r="E398" i="30"/>
  <c r="C644" i="23"/>
  <c r="L84" i="11"/>
  <c r="E84" i="3"/>
  <c r="C282" i="28"/>
  <c r="C182" i="21"/>
  <c r="E84" i="7"/>
  <c r="M83" i="5"/>
  <c r="E488" i="30"/>
  <c r="C709" i="23"/>
  <c r="M83" i="10"/>
  <c r="F83" i="3"/>
  <c r="F77" i="27"/>
  <c r="C247" i="21"/>
  <c r="F83" i="7"/>
  <c r="J82" i="5"/>
  <c r="C463" i="29"/>
  <c r="C510" i="23"/>
  <c r="J82" i="11"/>
  <c r="G82" i="3"/>
  <c r="C384" i="28"/>
  <c r="C312" i="21"/>
  <c r="G82" i="8"/>
  <c r="K81" i="5"/>
  <c r="C569" i="29"/>
  <c r="C575" i="23"/>
  <c r="K81" i="11"/>
  <c r="D81" i="3"/>
  <c r="C174" i="28"/>
  <c r="C113" i="21"/>
  <c r="D81" i="8"/>
  <c r="H80" i="5"/>
  <c r="C279" i="29"/>
  <c r="C376" i="23"/>
  <c r="H80" i="10"/>
  <c r="C80" i="5"/>
  <c r="C71" i="29"/>
  <c r="C46" i="23"/>
  <c r="C80" i="10"/>
  <c r="G79" i="5"/>
  <c r="E286" i="30"/>
  <c r="C59" i="22"/>
  <c r="G79" i="11"/>
  <c r="D79" i="5"/>
  <c r="C172" i="29"/>
  <c r="C23" i="22"/>
  <c r="D79" i="10"/>
  <c r="J78" i="5"/>
  <c r="C459" i="29"/>
  <c r="C94" i="22"/>
  <c r="J78" i="10"/>
  <c r="C69" i="28"/>
  <c r="C10" i="19"/>
  <c r="C78" i="7"/>
  <c r="I76" i="3"/>
  <c r="C201" i="20"/>
  <c r="F177" i="27"/>
  <c r="I76" i="7"/>
  <c r="L75" i="3"/>
  <c r="C700" i="28"/>
  <c r="C290" i="20"/>
  <c r="L75" i="9"/>
  <c r="F75" i="5"/>
  <c r="E176" i="30"/>
  <c r="C110" i="24"/>
  <c r="F75" i="12"/>
  <c r="C75" i="5"/>
  <c r="C20" i="24"/>
  <c r="C67" i="29"/>
  <c r="C75" i="11"/>
  <c r="I74" i="5"/>
  <c r="C365" i="29"/>
  <c r="C199" i="24"/>
  <c r="I74" i="12"/>
  <c r="D74" i="5"/>
  <c r="C168" i="29"/>
  <c r="C49" i="24"/>
  <c r="D74" i="12"/>
  <c r="H73" i="3"/>
  <c r="C482" i="28"/>
  <c r="C168" i="20"/>
  <c r="H73" i="9"/>
  <c r="K72" i="3"/>
  <c r="F281" i="27"/>
  <c r="C257" i="20"/>
  <c r="K72" i="9"/>
  <c r="E72" i="5"/>
  <c r="E67" i="30"/>
  <c r="C77" i="24"/>
  <c r="E72" i="12"/>
  <c r="D72" i="3"/>
  <c r="C166" i="28"/>
  <c r="C47" i="20"/>
  <c r="D72" i="9"/>
  <c r="H71" i="5"/>
  <c r="C271" i="29"/>
  <c r="C375" i="23"/>
  <c r="H71" i="11"/>
  <c r="C71" i="5"/>
  <c r="C63" i="29"/>
  <c r="C45" i="23"/>
  <c r="C71" i="11"/>
  <c r="M70" i="5"/>
  <c r="E476" i="30"/>
  <c r="C704" i="23"/>
  <c r="M70" i="11"/>
  <c r="F70" i="3"/>
  <c r="F65" i="27"/>
  <c r="C242" i="21"/>
  <c r="F70" i="8"/>
  <c r="J69" i="5"/>
  <c r="C451" i="29"/>
  <c r="C505" i="23"/>
  <c r="J69" i="11"/>
  <c r="C69" i="3"/>
  <c r="C61" i="28"/>
  <c r="C43" i="21"/>
  <c r="K68" i="3"/>
  <c r="F277" i="27"/>
  <c r="C570" i="21"/>
  <c r="E68" i="5"/>
  <c r="E63" i="30"/>
  <c r="C174" i="23"/>
  <c r="E68" i="10"/>
  <c r="L67" i="5"/>
  <c r="E382" i="30"/>
  <c r="C635" i="23"/>
  <c r="L67" i="11"/>
  <c r="E67" i="3"/>
  <c r="C266" i="28"/>
  <c r="C173" i="21"/>
  <c r="E67" i="8"/>
  <c r="C67" i="5"/>
  <c r="C59" i="29"/>
  <c r="C41" i="23"/>
  <c r="C67" i="11"/>
  <c r="G66" i="5"/>
  <c r="E274" i="30"/>
  <c r="C304" i="23"/>
  <c r="G66" i="11"/>
  <c r="J65" i="3"/>
  <c r="C582" i="28"/>
  <c r="C501" i="21"/>
  <c r="J65" i="8"/>
  <c r="G65" i="3"/>
  <c r="C368" i="28"/>
  <c r="C303" i="21"/>
  <c r="G65" i="7"/>
  <c r="K64" i="5"/>
  <c r="C553" i="29"/>
  <c r="C566" i="23"/>
  <c r="K64" i="10"/>
  <c r="D64" i="3"/>
  <c r="C158" i="28"/>
  <c r="C104" i="21"/>
  <c r="D64" i="7"/>
  <c r="L63" i="3"/>
  <c r="C688" i="28"/>
  <c r="C631" i="21"/>
  <c r="L63" i="8"/>
  <c r="F63" i="5"/>
  <c r="E164" i="30"/>
  <c r="C235" i="23"/>
  <c r="F63" i="11"/>
  <c r="M62" i="5"/>
  <c r="E468" i="30"/>
  <c r="C696" i="23"/>
  <c r="M62" i="11"/>
  <c r="F62" i="3"/>
  <c r="F57" i="27"/>
  <c r="C234" i="21"/>
  <c r="F62" i="8"/>
  <c r="D62" i="5"/>
  <c r="C156" i="29"/>
  <c r="C102" i="23"/>
  <c r="D62" i="11"/>
  <c r="H61" i="3"/>
  <c r="C470" i="28"/>
  <c r="C365" i="21"/>
  <c r="H61" i="7"/>
  <c r="K60" i="3"/>
  <c r="C105" i="19"/>
  <c r="F269" i="27"/>
  <c r="E60" i="5"/>
  <c r="E55" i="30"/>
  <c r="C33" i="22"/>
  <c r="E60" i="11"/>
  <c r="D60" i="3"/>
  <c r="C154" i="28"/>
  <c r="C21" i="19"/>
  <c r="D60" i="7"/>
  <c r="H59" i="5"/>
  <c r="C259" i="29"/>
  <c r="C68" i="22"/>
  <c r="H59" i="10"/>
  <c r="C59" i="5"/>
  <c r="C51" i="29"/>
  <c r="C8" i="22"/>
  <c r="C59" i="10"/>
  <c r="G57" i="3"/>
  <c r="C136" i="20"/>
  <c r="C361" i="28"/>
  <c r="G57" i="7"/>
  <c r="K56" i="5"/>
  <c r="C546" i="29"/>
  <c r="C255" i="24"/>
  <c r="K56" i="11"/>
  <c r="I56" i="3"/>
  <c r="F158" i="27"/>
  <c r="C195" i="20"/>
  <c r="L55" i="3"/>
  <c r="C284" i="20"/>
  <c r="C681" i="28"/>
  <c r="L55" i="9"/>
  <c r="F55" i="5"/>
  <c r="E157" i="30"/>
  <c r="C104" i="24"/>
  <c r="F55" i="12"/>
  <c r="I54" i="3"/>
  <c r="F156" i="27"/>
  <c r="C193" i="20"/>
  <c r="L53" i="3"/>
  <c r="C679" i="28"/>
  <c r="C282" i="20"/>
  <c r="L53" i="9"/>
  <c r="H53" i="5"/>
  <c r="C254" i="29"/>
  <c r="C162" i="24"/>
  <c r="H53" i="12"/>
  <c r="E53" i="3"/>
  <c r="C254" i="28"/>
  <c r="C72" i="20"/>
  <c r="E53" i="9"/>
  <c r="I52" i="5"/>
  <c r="C345" i="29"/>
  <c r="C430" i="23"/>
  <c r="I52" i="11"/>
  <c r="L51" i="3"/>
  <c r="C677" i="28"/>
  <c r="C627" i="21"/>
  <c r="L51" i="8"/>
  <c r="F51" i="5"/>
  <c r="E154" i="30"/>
  <c r="C231" i="23"/>
  <c r="F51" i="11"/>
  <c r="M50" i="5"/>
  <c r="E458" i="30"/>
  <c r="C692" i="23"/>
  <c r="M50" i="11"/>
  <c r="F50" i="3"/>
  <c r="F47" i="27"/>
  <c r="C230" i="21"/>
  <c r="F50" i="8"/>
  <c r="D50" i="5"/>
  <c r="C145" i="29"/>
  <c r="C98" i="23"/>
  <c r="D50" i="11"/>
  <c r="H49" i="3"/>
  <c r="C459" i="28"/>
  <c r="C361" i="21"/>
  <c r="H49" i="7"/>
  <c r="M48" i="5"/>
  <c r="E456" i="30"/>
  <c r="C690" i="23"/>
  <c r="M48" i="11"/>
  <c r="F48" i="3"/>
  <c r="F45" i="27"/>
  <c r="C228" i="21"/>
  <c r="F48" i="8"/>
  <c r="L47" i="3"/>
  <c r="C673" i="28"/>
  <c r="C623" i="21"/>
  <c r="F47" i="5"/>
  <c r="E150" i="30"/>
  <c r="C227" i="23"/>
  <c r="F47" i="10"/>
  <c r="K46" i="5"/>
  <c r="C536" i="29"/>
  <c r="C556" i="23"/>
  <c r="K46" i="11"/>
  <c r="D46" i="3"/>
  <c r="C94" i="21"/>
  <c r="C142" i="28"/>
  <c r="D46" i="7"/>
  <c r="H45" i="5"/>
  <c r="C246" i="29"/>
  <c r="C357" i="23"/>
  <c r="H45" i="10"/>
  <c r="F45" i="5"/>
  <c r="E148" i="30"/>
  <c r="C225" i="23"/>
  <c r="F45" i="10"/>
  <c r="K44" i="5"/>
  <c r="C534" i="29"/>
  <c r="C554" i="23"/>
  <c r="K44" i="11"/>
  <c r="D44" i="3"/>
  <c r="C140" i="28"/>
  <c r="C92" i="21"/>
  <c r="D44" i="8"/>
  <c r="H43" i="5"/>
  <c r="C244" i="29"/>
  <c r="C355" i="23"/>
  <c r="H43" i="11"/>
  <c r="C43" i="5"/>
  <c r="C40" i="29"/>
  <c r="C25" i="23"/>
  <c r="C43" i="11"/>
  <c r="G42" i="5"/>
  <c r="E252" i="30"/>
  <c r="C288" i="23"/>
  <c r="G42" i="10"/>
  <c r="J41" i="3"/>
  <c r="C559" i="28"/>
  <c r="C91" i="19"/>
  <c r="H41" i="3"/>
  <c r="C67" i="19"/>
  <c r="C451" i="28"/>
  <c r="H41" i="8"/>
  <c r="C41" i="3"/>
  <c r="C35" i="28"/>
  <c r="C7" i="19"/>
  <c r="I40" i="3"/>
  <c r="C78" i="19"/>
  <c r="F142" i="27"/>
  <c r="I40" i="7"/>
  <c r="L38" i="3"/>
  <c r="C665" i="28"/>
  <c r="C281" i="20"/>
  <c r="L38" i="7"/>
  <c r="F38" i="5"/>
  <c r="E142" i="30"/>
  <c r="C101" i="24"/>
  <c r="F38" i="10"/>
  <c r="M37" i="5"/>
  <c r="E446" i="30"/>
  <c r="C310" i="24"/>
  <c r="M37" i="12"/>
  <c r="I37" i="5"/>
  <c r="C331" i="29"/>
  <c r="C190" i="24"/>
  <c r="I37" i="12"/>
  <c r="D37" i="5"/>
  <c r="C137" i="29"/>
  <c r="C40" i="24"/>
  <c r="D37" i="11"/>
  <c r="H36" i="3"/>
  <c r="C447" i="28"/>
  <c r="C159" i="20"/>
  <c r="H36" i="9"/>
  <c r="K35" i="3"/>
  <c r="F246" i="27"/>
  <c r="C248" i="20"/>
  <c r="E35" i="5"/>
  <c r="E33" i="30"/>
  <c r="C68" i="24"/>
  <c r="E35" i="12"/>
  <c r="L34" i="5"/>
  <c r="E351" i="30"/>
  <c r="C277" i="24"/>
  <c r="L34" i="12"/>
  <c r="F34" i="5"/>
  <c r="E138" i="30"/>
  <c r="C97" i="24"/>
  <c r="F34" i="12"/>
  <c r="C34" i="5"/>
  <c r="C32" i="29"/>
  <c r="C7" i="24"/>
  <c r="C34" i="12"/>
  <c r="G33" i="5"/>
  <c r="E244" i="30"/>
  <c r="C287" i="23"/>
  <c r="G33" i="11"/>
  <c r="J32" i="3"/>
  <c r="C551" i="28"/>
  <c r="C484" i="21"/>
  <c r="J32" i="8"/>
  <c r="G32" i="3"/>
  <c r="C338" i="28"/>
  <c r="C286" i="21"/>
  <c r="G32" i="8"/>
  <c r="K31" i="5"/>
  <c r="C522" i="29"/>
  <c r="C549" i="23"/>
  <c r="K31" i="11"/>
  <c r="D31" i="3"/>
  <c r="C128" i="28"/>
  <c r="C87" i="21"/>
  <c r="D31" i="8"/>
  <c r="H30" i="5"/>
  <c r="C232" i="29"/>
  <c r="C350" i="23"/>
  <c r="H30" i="10"/>
  <c r="C30" i="5"/>
  <c r="C28" i="29"/>
  <c r="C20" i="23"/>
  <c r="C30" i="10"/>
  <c r="I29" i="5"/>
  <c r="C323" i="29"/>
  <c r="C415" i="23"/>
  <c r="I29" i="11"/>
  <c r="D29" i="5"/>
  <c r="C129" i="29"/>
  <c r="C85" i="23"/>
  <c r="D29" i="11"/>
  <c r="J28" i="5"/>
  <c r="C413" i="29"/>
  <c r="C480" i="23"/>
  <c r="J28" i="10"/>
  <c r="C28" i="3"/>
  <c r="C18" i="21"/>
  <c r="C23" i="28"/>
  <c r="I27" i="3"/>
  <c r="F130" i="27"/>
  <c r="C413" i="21"/>
  <c r="I27" i="7"/>
  <c r="L26" i="3"/>
  <c r="C610" i="21"/>
  <c r="C653" i="28"/>
  <c r="L26" i="7"/>
  <c r="H26" i="5"/>
  <c r="C228" i="29"/>
  <c r="C346" i="23"/>
  <c r="H26" i="10"/>
  <c r="E26" i="3"/>
  <c r="C228" i="28"/>
  <c r="C148" i="21"/>
  <c r="I25" i="5"/>
  <c r="C319" i="29"/>
  <c r="C411" i="23"/>
  <c r="I25" i="11"/>
  <c r="D25" i="5"/>
  <c r="C125" i="29"/>
  <c r="C81" i="23"/>
  <c r="D25" i="11"/>
  <c r="H24" i="3"/>
  <c r="C435" i="28"/>
  <c r="C344" i="21"/>
  <c r="H24" i="8"/>
  <c r="C24" i="3"/>
  <c r="C19" i="28"/>
  <c r="C14" i="21"/>
  <c r="C24" i="8"/>
  <c r="K23" i="5"/>
  <c r="C514" i="29"/>
  <c r="C541" i="23"/>
  <c r="K23" i="10"/>
  <c r="D23" i="3"/>
  <c r="C120" i="28"/>
  <c r="C79" i="21"/>
  <c r="H22" i="5"/>
  <c r="C65" i="22"/>
  <c r="C224" i="29"/>
  <c r="H22" i="10"/>
  <c r="C22" i="5"/>
  <c r="C20" i="29"/>
  <c r="C5" i="22"/>
  <c r="C22" i="11"/>
  <c r="G21" i="5"/>
  <c r="E232" i="30"/>
  <c r="C52" i="22"/>
  <c r="G21" i="10"/>
  <c r="J19" i="3"/>
  <c r="C539" i="28"/>
  <c r="C216" i="20"/>
  <c r="J19" i="7"/>
  <c r="H19" i="5"/>
  <c r="C222" i="29"/>
  <c r="C156" i="24"/>
  <c r="H19" i="10"/>
  <c r="C19" i="5"/>
  <c r="C18" i="29"/>
  <c r="C6" i="24"/>
  <c r="C19" i="11"/>
  <c r="G18" i="5"/>
  <c r="E230" i="30"/>
  <c r="C125" i="24"/>
  <c r="G18" i="12"/>
  <c r="J17" i="3"/>
  <c r="C537" i="28"/>
  <c r="C214" i="20"/>
  <c r="J17" i="9"/>
  <c r="D17" i="3"/>
  <c r="C115" i="28"/>
  <c r="C34" i="20"/>
  <c r="D17" i="9"/>
  <c r="I16" i="3"/>
  <c r="F120" i="27"/>
  <c r="C183" i="20"/>
  <c r="I16" i="9"/>
  <c r="L15" i="3"/>
  <c r="C643" i="28"/>
  <c r="C272" i="20"/>
  <c r="F15" i="3"/>
  <c r="F15" i="27"/>
  <c r="C92" i="20"/>
  <c r="F14" i="5"/>
  <c r="E119" i="30"/>
  <c r="C210" i="23"/>
  <c r="F14" i="10"/>
  <c r="L13" i="5"/>
  <c r="E332" i="30"/>
  <c r="C605" i="23"/>
  <c r="L13" i="11"/>
  <c r="G13" i="3"/>
  <c r="C321" i="28"/>
  <c r="C275" i="21"/>
  <c r="H12" i="5"/>
  <c r="C216" i="29"/>
  <c r="C340" i="23"/>
  <c r="H12" i="11"/>
  <c r="C12" i="5"/>
  <c r="C12" i="29"/>
  <c r="C10" i="23"/>
  <c r="C12" i="11"/>
  <c r="G11" i="3"/>
  <c r="C319" i="28"/>
  <c r="C273" i="21"/>
  <c r="G11" i="7"/>
  <c r="H10" i="3"/>
  <c r="C423" i="28"/>
  <c r="C338" i="21"/>
  <c r="H10" i="8"/>
  <c r="G10" i="3"/>
  <c r="C318" i="28"/>
  <c r="C272" i="21"/>
  <c r="G10" i="8"/>
  <c r="H9" i="3"/>
  <c r="C422" i="28"/>
  <c r="C337" i="21"/>
  <c r="H9" i="7"/>
  <c r="L8" i="5"/>
  <c r="E327" i="30"/>
  <c r="C600" i="23"/>
  <c r="L8" i="11"/>
  <c r="C8" i="3"/>
  <c r="C7" i="28"/>
  <c r="C6" i="21"/>
  <c r="C8" i="7"/>
  <c r="F7" i="5"/>
  <c r="E112" i="30"/>
  <c r="C203" i="23"/>
  <c r="F7" i="10"/>
  <c r="H6" i="5"/>
  <c r="C210" i="29"/>
  <c r="C334" i="23"/>
  <c r="H6" i="11"/>
  <c r="F6" i="5"/>
  <c r="E111" i="30"/>
  <c r="C202" i="23"/>
  <c r="F6" i="11"/>
  <c r="L5" i="5"/>
  <c r="E324" i="30"/>
  <c r="C597" i="23"/>
  <c r="L5" i="11"/>
  <c r="C5" i="3"/>
  <c r="C3" i="21"/>
  <c r="C5" i="28"/>
  <c r="F4" i="5"/>
  <c r="E109" i="30"/>
  <c r="C200" i="23"/>
  <c r="F4" i="10"/>
  <c r="L3" i="5"/>
  <c r="E322" i="30"/>
  <c r="C111" i="22"/>
  <c r="L3" i="11"/>
  <c r="C3" i="3"/>
  <c r="C3" i="28"/>
  <c r="C3" i="19"/>
  <c r="E106" i="7"/>
  <c r="E98" i="7"/>
  <c r="K76" i="7"/>
  <c r="E38" i="7"/>
  <c r="K64" i="7"/>
  <c r="K60" i="7"/>
  <c r="F45" i="7"/>
  <c r="E22" i="7"/>
  <c r="G8" i="7"/>
  <c r="A116" i="4"/>
  <c r="C78" i="3"/>
  <c r="E114" i="7"/>
  <c r="G104" i="7"/>
  <c r="L99" i="7"/>
  <c r="H87" i="7"/>
  <c r="K68" i="7"/>
  <c r="J61" i="7"/>
  <c r="L59" i="7"/>
  <c r="E30" i="7"/>
  <c r="G28" i="7"/>
  <c r="E26" i="7"/>
  <c r="H3" i="7"/>
  <c r="I108" i="8"/>
  <c r="G105" i="8"/>
  <c r="G101" i="8"/>
  <c r="G95" i="8"/>
  <c r="E94" i="8"/>
  <c r="I86" i="8"/>
  <c r="G69" i="8"/>
  <c r="I60" i="8"/>
  <c r="E44" i="8"/>
  <c r="C13" i="8"/>
  <c r="E6" i="8"/>
  <c r="I94" i="9"/>
  <c r="C91" i="9"/>
  <c r="G73" i="9"/>
  <c r="E54" i="9"/>
  <c r="L15" i="9"/>
  <c r="E2" i="5"/>
  <c r="E2" i="30"/>
  <c r="C26" i="22"/>
  <c r="D2" i="3"/>
  <c r="C104" i="28"/>
  <c r="C14" i="19"/>
  <c r="K114" i="3"/>
  <c r="F321" i="27"/>
  <c r="C271" i="20"/>
  <c r="K114" i="5"/>
  <c r="C601" i="29"/>
  <c r="C271" i="24"/>
  <c r="K114" i="11"/>
  <c r="I114" i="3"/>
  <c r="F213" i="27"/>
  <c r="C211" i="20"/>
  <c r="E114" i="5"/>
  <c r="E106" i="30"/>
  <c r="C91" i="24"/>
  <c r="E114" i="10"/>
  <c r="D114" i="3"/>
  <c r="C205" i="28"/>
  <c r="C61" i="20"/>
  <c r="L113" i="3"/>
  <c r="C736" i="28"/>
  <c r="C300" i="20"/>
  <c r="L113" i="5"/>
  <c r="E426" i="30"/>
  <c r="C300" i="24"/>
  <c r="L113" i="11"/>
  <c r="H113" i="5"/>
  <c r="C311" i="29"/>
  <c r="C180" i="24"/>
  <c r="H113" i="12"/>
  <c r="F113" i="5"/>
  <c r="E212" i="30"/>
  <c r="C120" i="24"/>
  <c r="F113" i="12"/>
  <c r="E113" i="3"/>
  <c r="C308" i="28"/>
  <c r="C90" i="20"/>
  <c r="C113" i="5"/>
  <c r="C102" i="29"/>
  <c r="C30" i="24"/>
  <c r="M112" i="5"/>
  <c r="E516" i="30"/>
  <c r="C329" i="24"/>
  <c r="M112" i="12"/>
  <c r="I112" i="5"/>
  <c r="C401" i="29"/>
  <c r="C209" i="24"/>
  <c r="I112" i="12"/>
  <c r="G112" i="5"/>
  <c r="E318" i="30"/>
  <c r="C149" i="24"/>
  <c r="G112" i="12"/>
  <c r="F112" i="3"/>
  <c r="F104" i="27"/>
  <c r="C119" i="20"/>
  <c r="D112" i="5"/>
  <c r="C203" i="29"/>
  <c r="C59" i="24"/>
  <c r="D112" i="12"/>
  <c r="J111" i="3"/>
  <c r="C626" i="28"/>
  <c r="C238" i="20"/>
  <c r="J111" i="5"/>
  <c r="C491" i="29"/>
  <c r="C238" i="24"/>
  <c r="J111" i="12"/>
  <c r="H111" i="3"/>
  <c r="C518" i="28"/>
  <c r="C178" i="20"/>
  <c r="G111" i="3"/>
  <c r="C411" i="28"/>
  <c r="C148" i="20"/>
  <c r="C111" i="3"/>
  <c r="C100" i="28"/>
  <c r="C28" i="20"/>
  <c r="K110" i="3"/>
  <c r="F317" i="27"/>
  <c r="C267" i="20"/>
  <c r="K110" i="5"/>
  <c r="C597" i="29"/>
  <c r="C267" i="24"/>
  <c r="K110" i="12"/>
  <c r="I110" i="3"/>
  <c r="F209" i="27"/>
  <c r="C207" i="20"/>
  <c r="E110" i="5"/>
  <c r="E102" i="30"/>
  <c r="C87" i="24"/>
  <c r="E110" i="12"/>
  <c r="D110" i="3"/>
  <c r="C201" i="28"/>
  <c r="C57" i="20"/>
  <c r="L109" i="3"/>
  <c r="C732" i="28"/>
  <c r="C661" i="21"/>
  <c r="L109" i="5"/>
  <c r="E422" i="30"/>
  <c r="C661" i="23"/>
  <c r="L109" i="11"/>
  <c r="H109" i="5"/>
  <c r="C307" i="29"/>
  <c r="C397" i="23"/>
  <c r="H109" i="11"/>
  <c r="F109" i="5"/>
  <c r="E208" i="30"/>
  <c r="C265" i="23"/>
  <c r="F109" i="11"/>
  <c r="E109" i="3"/>
  <c r="C304" i="28"/>
  <c r="C199" i="21"/>
  <c r="C109" i="5"/>
  <c r="C98" i="29"/>
  <c r="C67" i="23"/>
  <c r="M108" i="5"/>
  <c r="E512" i="30"/>
  <c r="C726" i="23"/>
  <c r="M108" i="11"/>
  <c r="I108" i="5"/>
  <c r="C397" i="29"/>
  <c r="C462" i="23"/>
  <c r="I108" i="11"/>
  <c r="G108" i="5"/>
  <c r="E314" i="30"/>
  <c r="C330" i="23"/>
  <c r="G108" i="11"/>
  <c r="F108" i="3"/>
  <c r="F100" i="27"/>
  <c r="C264" i="21"/>
  <c r="D108" i="5"/>
  <c r="C199" i="29"/>
  <c r="C132" i="23"/>
  <c r="D108" i="11"/>
  <c r="J107" i="3"/>
  <c r="C622" i="28"/>
  <c r="C527" i="21"/>
  <c r="J107" i="5"/>
  <c r="C487" i="29"/>
  <c r="C527" i="23"/>
  <c r="J107" i="11"/>
  <c r="H107" i="3"/>
  <c r="C514" i="28"/>
  <c r="C395" i="21"/>
  <c r="G107" i="3"/>
  <c r="C329" i="21"/>
  <c r="C407" i="28"/>
  <c r="C107" i="3"/>
  <c r="C96" i="28"/>
  <c r="C65" i="21"/>
  <c r="K106" i="3"/>
  <c r="F313" i="27"/>
  <c r="C592" i="21"/>
  <c r="K106" i="5"/>
  <c r="C593" i="29"/>
  <c r="C592" i="23"/>
  <c r="I106" i="3"/>
  <c r="F205" i="27"/>
  <c r="C460" i="21"/>
  <c r="E106" i="5"/>
  <c r="E98" i="30"/>
  <c r="C196" i="23"/>
  <c r="E106" i="10"/>
  <c r="D106" i="3"/>
  <c r="C197" i="28"/>
  <c r="C130" i="21"/>
  <c r="L105" i="3"/>
  <c r="C728" i="28"/>
  <c r="C657" i="21"/>
  <c r="L105" i="5"/>
  <c r="E418" i="30"/>
  <c r="C657" i="23"/>
  <c r="L105" i="11"/>
  <c r="H105" i="5"/>
  <c r="C303" i="29"/>
  <c r="C393" i="23"/>
  <c r="H105" i="11"/>
  <c r="F105" i="5"/>
  <c r="E204" i="30"/>
  <c r="C261" i="23"/>
  <c r="F105" i="11"/>
  <c r="E105" i="3"/>
  <c r="C300" i="28"/>
  <c r="C195" i="21"/>
  <c r="C105" i="5"/>
  <c r="C94" i="29"/>
  <c r="C63" i="23"/>
  <c r="M104" i="5"/>
  <c r="E508" i="30"/>
  <c r="C722" i="23"/>
  <c r="I104" i="5"/>
  <c r="C393" i="29"/>
  <c r="C458" i="23"/>
  <c r="G104" i="5"/>
  <c r="E310" i="30"/>
  <c r="C326" i="23"/>
  <c r="G104" i="11"/>
  <c r="F104" i="3"/>
  <c r="F96" i="27"/>
  <c r="C260" i="21"/>
  <c r="D104" i="5"/>
  <c r="C195" i="29"/>
  <c r="C128" i="23"/>
  <c r="D104" i="11"/>
  <c r="J103" i="3"/>
  <c r="C618" i="28"/>
  <c r="C523" i="21"/>
  <c r="J103" i="5"/>
  <c r="C483" i="29"/>
  <c r="C523" i="23"/>
  <c r="J103" i="10"/>
  <c r="H103" i="3"/>
  <c r="C510" i="28"/>
  <c r="C391" i="21"/>
  <c r="G103" i="3"/>
  <c r="C403" i="28"/>
  <c r="C325" i="21"/>
  <c r="C103" i="3"/>
  <c r="C92" i="28"/>
  <c r="C61" i="21"/>
  <c r="K102" i="3"/>
  <c r="F309" i="27"/>
  <c r="C588" i="21"/>
  <c r="K102" i="5"/>
  <c r="C589" i="29"/>
  <c r="C588" i="23"/>
  <c r="I102" i="3"/>
  <c r="F201" i="27"/>
  <c r="C456" i="21"/>
  <c r="E102" i="5"/>
  <c r="E94" i="30"/>
  <c r="C192" i="23"/>
  <c r="E102" i="10"/>
  <c r="D102" i="3"/>
  <c r="C193" i="28"/>
  <c r="C126" i="21"/>
  <c r="L101" i="3"/>
  <c r="C724" i="28"/>
  <c r="C653" i="21"/>
  <c r="L101" i="5"/>
  <c r="E414" i="30"/>
  <c r="C653" i="23"/>
  <c r="L101" i="11"/>
  <c r="H101" i="5"/>
  <c r="C299" i="29"/>
  <c r="C389" i="23"/>
  <c r="H101" i="11"/>
  <c r="F101" i="5"/>
  <c r="E200" i="30"/>
  <c r="C257" i="23"/>
  <c r="F101" i="11"/>
  <c r="E101" i="3"/>
  <c r="C296" i="28"/>
  <c r="C191" i="21"/>
  <c r="C101" i="5"/>
  <c r="C90" i="29"/>
  <c r="C59" i="23"/>
  <c r="M100" i="5"/>
  <c r="E504" i="30"/>
  <c r="C718" i="23"/>
  <c r="M100" i="11"/>
  <c r="I100" i="5"/>
  <c r="C389" i="29"/>
  <c r="C454" i="23"/>
  <c r="I100" i="11"/>
  <c r="G100" i="5"/>
  <c r="E306" i="30"/>
  <c r="C322" i="23"/>
  <c r="G100" i="11"/>
  <c r="F100" i="3"/>
  <c r="F92" i="27"/>
  <c r="C256" i="21"/>
  <c r="D100" i="5"/>
  <c r="C191" i="29"/>
  <c r="C124" i="23"/>
  <c r="D100" i="11"/>
  <c r="J99" i="3"/>
  <c r="C614" i="28"/>
  <c r="C519" i="21"/>
  <c r="J99" i="5"/>
  <c r="C479" i="29"/>
  <c r="C519" i="23"/>
  <c r="J99" i="10"/>
  <c r="H99" i="3"/>
  <c r="C506" i="28"/>
  <c r="C387" i="21"/>
  <c r="G99" i="3"/>
  <c r="C321" i="21"/>
  <c r="C399" i="28"/>
  <c r="C99" i="3"/>
  <c r="C88" i="28"/>
  <c r="C57" i="21"/>
  <c r="K98" i="3"/>
  <c r="F305" i="27"/>
  <c r="C109" i="19"/>
  <c r="K98" i="5"/>
  <c r="C585" i="29"/>
  <c r="C109" i="22"/>
  <c r="K98" i="11"/>
  <c r="I98" i="3"/>
  <c r="F197" i="27"/>
  <c r="C85" i="19"/>
  <c r="E98" i="5"/>
  <c r="E90" i="30"/>
  <c r="C37" i="22"/>
  <c r="E98" i="10"/>
  <c r="D98" i="3"/>
  <c r="C189" i="28"/>
  <c r="C25" i="19"/>
  <c r="L97" i="3"/>
  <c r="C720" i="28"/>
  <c r="C120" i="19"/>
  <c r="L97" i="5"/>
  <c r="E410" i="30"/>
  <c r="C120" i="22"/>
  <c r="L97" i="10"/>
  <c r="H97" i="5"/>
  <c r="C295" i="29"/>
  <c r="C72" i="22"/>
  <c r="H97" i="10"/>
  <c r="F97" i="5"/>
  <c r="E196" i="30"/>
  <c r="C48" i="22"/>
  <c r="E97" i="3"/>
  <c r="C36" i="19"/>
  <c r="C292" i="28"/>
  <c r="C97" i="5"/>
  <c r="C86" i="29"/>
  <c r="C12" i="22"/>
  <c r="C97" i="10"/>
  <c r="M95" i="5"/>
  <c r="E500" i="30"/>
  <c r="C326" i="24"/>
  <c r="M95" i="10"/>
  <c r="I95" i="5"/>
  <c r="C385" i="29"/>
  <c r="C206" i="24"/>
  <c r="I95" i="10"/>
  <c r="G95" i="5"/>
  <c r="E302" i="30"/>
  <c r="C146" i="24"/>
  <c r="G95" i="11"/>
  <c r="F95" i="3"/>
  <c r="F88" i="27"/>
  <c r="C116" i="20"/>
  <c r="D95" i="5"/>
  <c r="C187" i="29"/>
  <c r="C56" i="24"/>
  <c r="J94" i="3"/>
  <c r="C610" i="28"/>
  <c r="C235" i="20"/>
  <c r="J94" i="5"/>
  <c r="C475" i="29"/>
  <c r="C235" i="24"/>
  <c r="J94" i="12"/>
  <c r="H94" i="3"/>
  <c r="C502" i="28"/>
  <c r="C175" i="20"/>
  <c r="G94" i="3"/>
  <c r="C395" i="28"/>
  <c r="C145" i="20"/>
  <c r="C94" i="3"/>
  <c r="C84" i="28"/>
  <c r="C25" i="20"/>
  <c r="K93" i="3"/>
  <c r="C264" i="20"/>
  <c r="F301" i="27"/>
  <c r="K93" i="5"/>
  <c r="C581" i="29"/>
  <c r="C264" i="24"/>
  <c r="K93" i="12"/>
  <c r="I93" i="3"/>
  <c r="F193" i="27"/>
  <c r="C204" i="20"/>
  <c r="L92" i="3"/>
  <c r="C716" i="28"/>
  <c r="C293" i="20"/>
  <c r="L92" i="5"/>
  <c r="E406" i="30"/>
  <c r="C293" i="24"/>
  <c r="L92" i="12"/>
  <c r="H92" i="5"/>
  <c r="C291" i="29"/>
  <c r="C173" i="24"/>
  <c r="H92" i="12"/>
  <c r="F92" i="5"/>
  <c r="E192" i="30"/>
  <c r="C113" i="24"/>
  <c r="F92" i="12"/>
  <c r="D92" i="3"/>
  <c r="C185" i="28"/>
  <c r="C53" i="20"/>
  <c r="L91" i="3"/>
  <c r="C715" i="28"/>
  <c r="C292" i="20"/>
  <c r="L91" i="5"/>
  <c r="E405" i="30"/>
  <c r="C292" i="24"/>
  <c r="L91" i="12"/>
  <c r="H91" i="5"/>
  <c r="C172" i="24"/>
  <c r="C290" i="29"/>
  <c r="H91" i="12"/>
  <c r="F91" i="5"/>
  <c r="E191" i="30"/>
  <c r="C112" i="24"/>
  <c r="F91" i="12"/>
  <c r="E91" i="3"/>
  <c r="C289" i="28"/>
  <c r="C82" i="20"/>
  <c r="C91" i="5"/>
  <c r="C82" i="29"/>
  <c r="C22" i="24"/>
  <c r="C91" i="12"/>
  <c r="M90" i="5"/>
  <c r="E495" i="30"/>
  <c r="C716" i="23"/>
  <c r="M90" i="11"/>
  <c r="I90" i="5"/>
  <c r="C380" i="29"/>
  <c r="C452" i="23"/>
  <c r="I90" i="11"/>
  <c r="G90" i="5"/>
  <c r="E297" i="30"/>
  <c r="C320" i="23"/>
  <c r="G90" i="11"/>
  <c r="F90" i="3"/>
  <c r="F84" i="27"/>
  <c r="C254" i="21"/>
  <c r="D90" i="5"/>
  <c r="C122" i="23"/>
  <c r="C183" i="29"/>
  <c r="J89" i="3"/>
  <c r="C605" i="28"/>
  <c r="C517" i="21"/>
  <c r="J89" i="5"/>
  <c r="C470" i="29"/>
  <c r="C517" i="23"/>
  <c r="J89" i="11"/>
  <c r="H89" i="3"/>
  <c r="C497" i="28"/>
  <c r="C385" i="21"/>
  <c r="G89" i="3"/>
  <c r="C391" i="28"/>
  <c r="C319" i="21"/>
  <c r="C89" i="3"/>
  <c r="C80" i="28"/>
  <c r="C55" i="21"/>
  <c r="K88" i="3"/>
  <c r="F296" i="27"/>
  <c r="C582" i="21"/>
  <c r="K88" i="5"/>
  <c r="C576" i="29"/>
  <c r="C582" i="23"/>
  <c r="K88" i="11"/>
  <c r="I88" i="3"/>
  <c r="C450" i="21"/>
  <c r="F188" i="27"/>
  <c r="E88" i="5"/>
  <c r="E82" i="30"/>
  <c r="C186" i="23"/>
  <c r="E88" i="11"/>
  <c r="D88" i="3"/>
  <c r="C181" i="28"/>
  <c r="C120" i="21"/>
  <c r="L87" i="3"/>
  <c r="C711" i="28"/>
  <c r="C647" i="21"/>
  <c r="L87" i="5"/>
  <c r="E401" i="30"/>
  <c r="C647" i="23"/>
  <c r="H87" i="5"/>
  <c r="C286" i="29"/>
  <c r="C383" i="23"/>
  <c r="F87" i="5"/>
  <c r="E187" i="30"/>
  <c r="C251" i="23"/>
  <c r="F87" i="10"/>
  <c r="E87" i="3"/>
  <c r="C285" i="28"/>
  <c r="C185" i="21"/>
  <c r="C87" i="5"/>
  <c r="C78" i="29"/>
  <c r="C53" i="23"/>
  <c r="M86" i="5"/>
  <c r="E491" i="30"/>
  <c r="C712" i="23"/>
  <c r="M86" i="11"/>
  <c r="I86" i="5"/>
  <c r="C376" i="29"/>
  <c r="C448" i="23"/>
  <c r="I86" i="11"/>
  <c r="G86" i="5"/>
  <c r="E293" i="30"/>
  <c r="C316" i="23"/>
  <c r="G86" i="11"/>
  <c r="F86" i="3"/>
  <c r="F80" i="27"/>
  <c r="C250" i="21"/>
  <c r="D86" i="5"/>
  <c r="C179" i="29"/>
  <c r="C118" i="23"/>
  <c r="J85" i="3"/>
  <c r="C601" i="28"/>
  <c r="C513" i="21"/>
  <c r="J85" i="5"/>
  <c r="C466" i="29"/>
  <c r="C513" i="23"/>
  <c r="J85" i="11"/>
  <c r="H85" i="3"/>
  <c r="C493" i="28"/>
  <c r="C381" i="21"/>
  <c r="G85" i="3"/>
  <c r="C387" i="28"/>
  <c r="C315" i="21"/>
  <c r="C85" i="3"/>
  <c r="C76" i="28"/>
  <c r="C51" i="21"/>
  <c r="K84" i="3"/>
  <c r="F292" i="27"/>
  <c r="C578" i="21"/>
  <c r="K84" i="5"/>
  <c r="C572" i="29"/>
  <c r="C578" i="23"/>
  <c r="K84" i="11"/>
  <c r="I84" i="3"/>
  <c r="F184" i="27"/>
  <c r="C446" i="21"/>
  <c r="E84" i="5"/>
  <c r="E78" i="30"/>
  <c r="C182" i="23"/>
  <c r="D84" i="3"/>
  <c r="C177" i="28"/>
  <c r="C116" i="21"/>
  <c r="L83" i="3"/>
  <c r="C707" i="28"/>
  <c r="C643" i="21"/>
  <c r="L83" i="5"/>
  <c r="E397" i="30"/>
  <c r="C643" i="23"/>
  <c r="H83" i="5"/>
  <c r="C282" i="29"/>
  <c r="C379" i="23"/>
  <c r="F83" i="5"/>
  <c r="E183" i="30"/>
  <c r="C247" i="23"/>
  <c r="F83" i="10"/>
  <c r="E83" i="3"/>
  <c r="C281" i="28"/>
  <c r="C181" i="21"/>
  <c r="C83" i="5"/>
  <c r="C74" i="29"/>
  <c r="C49" i="23"/>
  <c r="M82" i="5"/>
  <c r="E487" i="30"/>
  <c r="C708" i="23"/>
  <c r="M82" i="11"/>
  <c r="I82" i="5"/>
  <c r="C372" i="29"/>
  <c r="C444" i="23"/>
  <c r="I82" i="11"/>
  <c r="G82" i="5"/>
  <c r="E289" i="30"/>
  <c r="C312" i="23"/>
  <c r="G82" i="12"/>
  <c r="F82" i="3"/>
  <c r="F76" i="27"/>
  <c r="C246" i="21"/>
  <c r="D82" i="5"/>
  <c r="C175" i="29"/>
  <c r="C114" i="23"/>
  <c r="J81" i="3"/>
  <c r="C597" i="28"/>
  <c r="C509" i="21"/>
  <c r="J81" i="5"/>
  <c r="C462" i="29"/>
  <c r="C509" i="23"/>
  <c r="J81" i="11"/>
  <c r="H81" i="3"/>
  <c r="C489" i="28"/>
  <c r="C377" i="21"/>
  <c r="G81" i="3"/>
  <c r="C383" i="28"/>
  <c r="C311" i="21"/>
  <c r="C81" i="3"/>
  <c r="C72" i="28"/>
  <c r="C47" i="21"/>
  <c r="K80" i="3"/>
  <c r="F288" i="27"/>
  <c r="C574" i="21"/>
  <c r="K80" i="5"/>
  <c r="C568" i="29"/>
  <c r="C574" i="23"/>
  <c r="K80" i="10"/>
  <c r="I80" i="3"/>
  <c r="C442" i="21"/>
  <c r="F180" i="27"/>
  <c r="E80" i="5"/>
  <c r="E74" i="30"/>
  <c r="C178" i="23"/>
  <c r="D80" i="3"/>
  <c r="C173" i="28"/>
  <c r="C112" i="21"/>
  <c r="L79" i="3"/>
  <c r="C703" i="28"/>
  <c r="C119" i="19"/>
  <c r="L79" i="5"/>
  <c r="E393" i="30"/>
  <c r="C119" i="22"/>
  <c r="L79" i="11"/>
  <c r="H79" i="5"/>
  <c r="C278" i="29"/>
  <c r="C71" i="22"/>
  <c r="H79" i="11"/>
  <c r="F79" i="5"/>
  <c r="E179" i="30"/>
  <c r="C47" i="22"/>
  <c r="F79" i="11"/>
  <c r="E79" i="3"/>
  <c r="C277" i="28"/>
  <c r="C35" i="19"/>
  <c r="C79" i="5"/>
  <c r="C70" i="29"/>
  <c r="C11" i="22"/>
  <c r="M78" i="5"/>
  <c r="E483" i="30"/>
  <c r="C130" i="22"/>
  <c r="M78" i="10"/>
  <c r="I78" i="5"/>
  <c r="C368" i="29"/>
  <c r="C82" i="22"/>
  <c r="I78" i="10"/>
  <c r="G78" i="5"/>
  <c r="E285" i="30"/>
  <c r="C58" i="22"/>
  <c r="F78" i="3"/>
  <c r="F72" i="27"/>
  <c r="C46" i="19"/>
  <c r="D78" i="5"/>
  <c r="C171" i="29"/>
  <c r="C22" i="22"/>
  <c r="D78" i="10"/>
  <c r="J76" i="3"/>
  <c r="C593" i="28"/>
  <c r="C231" i="20"/>
  <c r="J76" i="5"/>
  <c r="C458" i="29"/>
  <c r="C231" i="24"/>
  <c r="J76" i="10"/>
  <c r="H76" i="3"/>
  <c r="C171" i="20"/>
  <c r="C485" i="28"/>
  <c r="G76" i="3"/>
  <c r="C379" i="28"/>
  <c r="C141" i="20"/>
  <c r="C76" i="3"/>
  <c r="C68" i="28"/>
  <c r="C21" i="20"/>
  <c r="K75" i="3"/>
  <c r="F284" i="27"/>
  <c r="C260" i="20"/>
  <c r="K75" i="5"/>
  <c r="C564" i="29"/>
  <c r="C260" i="24"/>
  <c r="K75" i="12"/>
  <c r="I75" i="3"/>
  <c r="F176" i="27"/>
  <c r="C200" i="20"/>
  <c r="E75" i="5"/>
  <c r="E70" i="30"/>
  <c r="C80" i="24"/>
  <c r="D75" i="3"/>
  <c r="C169" i="28"/>
  <c r="C50" i="20"/>
  <c r="L74" i="3"/>
  <c r="C699" i="28"/>
  <c r="C289" i="20"/>
  <c r="L74" i="5"/>
  <c r="E389" i="30"/>
  <c r="C289" i="24"/>
  <c r="L74" i="12"/>
  <c r="H74" i="5"/>
  <c r="C169" i="24"/>
  <c r="C274" i="29"/>
  <c r="H74" i="12"/>
  <c r="F74" i="5"/>
  <c r="E175" i="30"/>
  <c r="C109" i="24"/>
  <c r="F74" i="12"/>
  <c r="E74" i="3"/>
  <c r="C273" i="28"/>
  <c r="C79" i="20"/>
  <c r="C74" i="5"/>
  <c r="C66" i="29"/>
  <c r="C19" i="24"/>
  <c r="C74" i="12"/>
  <c r="M73" i="5"/>
  <c r="E479" i="30"/>
  <c r="C318" i="24"/>
  <c r="M73" i="12"/>
  <c r="I73" i="5"/>
  <c r="C364" i="29"/>
  <c r="C198" i="24"/>
  <c r="I73" i="12"/>
  <c r="G73" i="5"/>
  <c r="E281" i="30"/>
  <c r="C138" i="24"/>
  <c r="G73" i="12"/>
  <c r="F73" i="3"/>
  <c r="F68" i="27"/>
  <c r="C108" i="20"/>
  <c r="D73" i="5"/>
  <c r="C167" i="29"/>
  <c r="C48" i="24"/>
  <c r="D73" i="12"/>
  <c r="J72" i="3"/>
  <c r="C589" i="28"/>
  <c r="C227" i="20"/>
  <c r="J72" i="5"/>
  <c r="C454" i="29"/>
  <c r="C227" i="24"/>
  <c r="J72" i="12"/>
  <c r="H72" i="3"/>
  <c r="C481" i="28"/>
  <c r="C167" i="20"/>
  <c r="G72" i="3"/>
  <c r="C375" i="28"/>
  <c r="C137" i="20"/>
  <c r="C72" i="3"/>
  <c r="C64" i="28"/>
  <c r="C17" i="20"/>
  <c r="K71" i="3"/>
  <c r="F280" i="27"/>
  <c r="C573" i="21"/>
  <c r="K71" i="5"/>
  <c r="C560" i="29"/>
  <c r="C573" i="23"/>
  <c r="K71" i="11"/>
  <c r="I71" i="3"/>
  <c r="F172" i="27"/>
  <c r="C441" i="21"/>
  <c r="E71" i="5"/>
  <c r="E66" i="30"/>
  <c r="C177" i="23"/>
  <c r="D71" i="3"/>
  <c r="C165" i="28"/>
  <c r="C111" i="21"/>
  <c r="L70" i="3"/>
  <c r="C695" i="28"/>
  <c r="C638" i="21"/>
  <c r="L70" i="5"/>
  <c r="E385" i="30"/>
  <c r="C638" i="23"/>
  <c r="H70" i="5"/>
  <c r="C270" i="29"/>
  <c r="C374" i="23"/>
  <c r="F70" i="5"/>
  <c r="E171" i="30"/>
  <c r="C242" i="23"/>
  <c r="F70" i="11"/>
  <c r="E70" i="3"/>
  <c r="C269" i="28"/>
  <c r="C176" i="21"/>
  <c r="C70" i="5"/>
  <c r="C62" i="29"/>
  <c r="C44" i="23"/>
  <c r="C70" i="11"/>
  <c r="M69" i="5"/>
  <c r="E475" i="30"/>
  <c r="C703" i="23"/>
  <c r="M69" i="11"/>
  <c r="I69" i="5"/>
  <c r="C360" i="29"/>
  <c r="C439" i="23"/>
  <c r="I69" i="11"/>
  <c r="G69" i="5"/>
  <c r="E277" i="30"/>
  <c r="C307" i="23"/>
  <c r="F69" i="3"/>
  <c r="F64" i="27"/>
  <c r="C241" i="21"/>
  <c r="D69" i="5"/>
  <c r="C109" i="23"/>
  <c r="C163" i="29"/>
  <c r="D69" i="11"/>
  <c r="J68" i="3"/>
  <c r="C585" i="28"/>
  <c r="C504" i="21"/>
  <c r="J68" i="5"/>
  <c r="C504" i="23"/>
  <c r="C450" i="29"/>
  <c r="J68" i="10"/>
  <c r="H68" i="3"/>
  <c r="C477" i="28"/>
  <c r="C372" i="21"/>
  <c r="G68" i="3"/>
  <c r="C371" i="28"/>
  <c r="C306" i="21"/>
  <c r="C68" i="3"/>
  <c r="C60" i="28"/>
  <c r="C42" i="21"/>
  <c r="K67" i="3"/>
  <c r="F276" i="27"/>
  <c r="C569" i="21"/>
  <c r="K67" i="5"/>
  <c r="C556" i="29"/>
  <c r="C569" i="23"/>
  <c r="K67" i="11"/>
  <c r="I67" i="3"/>
  <c r="F168" i="27"/>
  <c r="C437" i="21"/>
  <c r="E67" i="5"/>
  <c r="E62" i="30"/>
  <c r="C173" i="23"/>
  <c r="D67" i="3"/>
  <c r="C161" i="28"/>
  <c r="C107" i="21"/>
  <c r="L66" i="3"/>
  <c r="C691" i="28"/>
  <c r="C634" i="21"/>
  <c r="L66" i="5"/>
  <c r="E381" i="30"/>
  <c r="C634" i="23"/>
  <c r="H66" i="5"/>
  <c r="C266" i="29"/>
  <c r="C370" i="23"/>
  <c r="H66" i="10"/>
  <c r="F66" i="5"/>
  <c r="E167" i="30"/>
  <c r="C238" i="23"/>
  <c r="F66" i="11"/>
  <c r="E66" i="3"/>
  <c r="C265" i="28"/>
  <c r="C172" i="21"/>
  <c r="C66" i="5"/>
  <c r="C58" i="29"/>
  <c r="C40" i="23"/>
  <c r="M65" i="5"/>
  <c r="E471" i="30"/>
  <c r="C699" i="23"/>
  <c r="I65" i="5"/>
  <c r="C356" i="29"/>
  <c r="C435" i="23"/>
  <c r="G65" i="5"/>
  <c r="E273" i="30"/>
  <c r="C303" i="23"/>
  <c r="F65" i="3"/>
  <c r="F60" i="27"/>
  <c r="C237" i="21"/>
  <c r="D65" i="5"/>
  <c r="C159" i="29"/>
  <c r="C105" i="23"/>
  <c r="D65" i="11"/>
  <c r="J64" i="3"/>
  <c r="C581" i="28"/>
  <c r="C500" i="21"/>
  <c r="J64" i="5"/>
  <c r="C446" i="29"/>
  <c r="C500" i="23"/>
  <c r="J64" i="10"/>
  <c r="H64" i="3"/>
  <c r="C473" i="28"/>
  <c r="C368" i="21"/>
  <c r="G64" i="3"/>
  <c r="C367" i="28"/>
  <c r="C302" i="21"/>
  <c r="C64" i="3"/>
  <c r="C56" i="28"/>
  <c r="C38" i="21"/>
  <c r="K63" i="3"/>
  <c r="F272" i="27"/>
  <c r="C565" i="21"/>
  <c r="K63" i="5"/>
  <c r="C552" i="29"/>
  <c r="C565" i="23"/>
  <c r="K63" i="11"/>
  <c r="I63" i="3"/>
  <c r="F164" i="27"/>
  <c r="C433" i="21"/>
  <c r="E63" i="5"/>
  <c r="E58" i="30"/>
  <c r="C169" i="23"/>
  <c r="D63" i="3"/>
  <c r="C157" i="28"/>
  <c r="C103" i="21"/>
  <c r="L62" i="3"/>
  <c r="C630" i="21"/>
  <c r="C687" i="28"/>
  <c r="L62" i="5"/>
  <c r="E377" i="30"/>
  <c r="C630" i="23"/>
  <c r="H62" i="5"/>
  <c r="C262" i="29"/>
  <c r="C366" i="23"/>
  <c r="F62" i="5"/>
  <c r="E163" i="30"/>
  <c r="C234" i="23"/>
  <c r="F62" i="11"/>
  <c r="E62" i="3"/>
  <c r="C261" i="28"/>
  <c r="C168" i="21"/>
  <c r="C62" i="5"/>
  <c r="C54" i="29"/>
  <c r="C36" i="23"/>
  <c r="C62" i="11"/>
  <c r="M61" i="5"/>
  <c r="E467" i="30"/>
  <c r="C695" i="23"/>
  <c r="I61" i="5"/>
  <c r="C352" i="29"/>
  <c r="C431" i="23"/>
  <c r="G61" i="5"/>
  <c r="E269" i="30"/>
  <c r="C299" i="23"/>
  <c r="G61" i="10"/>
  <c r="F61" i="3"/>
  <c r="F56" i="27"/>
  <c r="C233" i="21"/>
  <c r="D61" i="5"/>
  <c r="C155" i="29"/>
  <c r="C101" i="23"/>
  <c r="D61" i="10"/>
  <c r="J60" i="3"/>
  <c r="C577" i="28"/>
  <c r="C93" i="19"/>
  <c r="J60" i="5"/>
  <c r="C442" i="29"/>
  <c r="C93" i="22"/>
  <c r="J60" i="10"/>
  <c r="H60" i="3"/>
  <c r="C469" i="28"/>
  <c r="C69" i="19"/>
  <c r="G60" i="3"/>
  <c r="C363" i="28"/>
  <c r="C57" i="19"/>
  <c r="C60" i="3"/>
  <c r="C9" i="19"/>
  <c r="C52" i="28"/>
  <c r="K59" i="3"/>
  <c r="F268" i="27"/>
  <c r="C104" i="19"/>
  <c r="K59" i="5"/>
  <c r="C548" i="29"/>
  <c r="C104" i="22"/>
  <c r="I59" i="3"/>
  <c r="F160" i="27"/>
  <c r="C80" i="19"/>
  <c r="E59" i="5"/>
  <c r="E54" i="30"/>
  <c r="C32" i="22"/>
  <c r="E59" i="10"/>
  <c r="D59" i="3"/>
  <c r="C153" i="28"/>
  <c r="C20" i="19"/>
  <c r="L57" i="3"/>
  <c r="C683" i="28"/>
  <c r="C286" i="20"/>
  <c r="K57" i="5"/>
  <c r="C547" i="29"/>
  <c r="C256" i="24"/>
  <c r="K57" i="10"/>
  <c r="G57" i="5"/>
  <c r="E266" i="30"/>
  <c r="C136" i="24"/>
  <c r="G57" i="10"/>
  <c r="F57" i="3"/>
  <c r="F53" i="27"/>
  <c r="C106" i="20"/>
  <c r="D57" i="5"/>
  <c r="C152" i="29"/>
  <c r="C46" i="24"/>
  <c r="D57" i="10"/>
  <c r="J56" i="3"/>
  <c r="C574" i="28"/>
  <c r="C225" i="20"/>
  <c r="J56" i="5"/>
  <c r="C225" i="24"/>
  <c r="C440" i="29"/>
  <c r="J56" i="12"/>
  <c r="H56" i="3"/>
  <c r="C466" i="28"/>
  <c r="C165" i="20"/>
  <c r="G56" i="3"/>
  <c r="C360" i="28"/>
  <c r="C135" i="20"/>
  <c r="C56" i="3"/>
  <c r="C49" i="28"/>
  <c r="C15" i="20"/>
  <c r="K55" i="3"/>
  <c r="F265" i="27"/>
  <c r="C254" i="20"/>
  <c r="K55" i="5"/>
  <c r="C545" i="29"/>
  <c r="C254" i="24"/>
  <c r="K55" i="12"/>
  <c r="I55" i="3"/>
  <c r="F157" i="27"/>
  <c r="C194" i="20"/>
  <c r="D55" i="5"/>
  <c r="C150" i="29"/>
  <c r="C44" i="24"/>
  <c r="D55" i="12"/>
  <c r="J54" i="3"/>
  <c r="C572" i="28"/>
  <c r="C223" i="20"/>
  <c r="J54" i="5"/>
  <c r="C438" i="29"/>
  <c r="C223" i="24"/>
  <c r="J54" i="12"/>
  <c r="H54" i="3"/>
  <c r="C464" i="28"/>
  <c r="C163" i="20"/>
  <c r="G54" i="3"/>
  <c r="C359" i="28"/>
  <c r="C133" i="20"/>
  <c r="C54" i="3"/>
  <c r="C48" i="28"/>
  <c r="C13" i="20"/>
  <c r="K53" i="3"/>
  <c r="C252" i="20"/>
  <c r="F263" i="27"/>
  <c r="K53" i="5"/>
  <c r="C543" i="29"/>
  <c r="C252" i="24"/>
  <c r="K53" i="12"/>
  <c r="I53" i="3"/>
  <c r="F155" i="27"/>
  <c r="C192" i="20"/>
  <c r="E53" i="5"/>
  <c r="E50" i="30"/>
  <c r="C72" i="24"/>
  <c r="E53" i="12"/>
  <c r="D53" i="3"/>
  <c r="C149" i="28"/>
  <c r="C42" i="20"/>
  <c r="L52" i="3"/>
  <c r="C678" i="28"/>
  <c r="C628" i="21"/>
  <c r="L52" i="5"/>
  <c r="E368" i="30"/>
  <c r="C628" i="23"/>
  <c r="L52" i="11"/>
  <c r="H52" i="5"/>
  <c r="C253" i="29"/>
  <c r="C364" i="23"/>
  <c r="H52" i="11"/>
  <c r="G52" i="3"/>
  <c r="C357" i="28"/>
  <c r="C298" i="21"/>
  <c r="C52" i="3"/>
  <c r="C46" i="28"/>
  <c r="C34" i="21"/>
  <c r="K51" i="3"/>
  <c r="F261" i="27"/>
  <c r="C561" i="21"/>
  <c r="K51" i="5"/>
  <c r="C541" i="29"/>
  <c r="C561" i="23"/>
  <c r="K51" i="11"/>
  <c r="I51" i="3"/>
  <c r="F153" i="27"/>
  <c r="C429" i="21"/>
  <c r="E51" i="5"/>
  <c r="E48" i="30"/>
  <c r="C165" i="23"/>
  <c r="E51" i="11"/>
  <c r="D51" i="3"/>
  <c r="C147" i="28"/>
  <c r="C99" i="21"/>
  <c r="L50" i="3"/>
  <c r="C676" i="28"/>
  <c r="C626" i="21"/>
  <c r="L50" i="5"/>
  <c r="E366" i="30"/>
  <c r="C626" i="23"/>
  <c r="L50" i="11"/>
  <c r="H50" i="5"/>
  <c r="C251" i="29"/>
  <c r="C362" i="23"/>
  <c r="H50" i="11"/>
  <c r="F50" i="5"/>
  <c r="E153" i="30"/>
  <c r="C230" i="23"/>
  <c r="F50" i="11"/>
  <c r="E50" i="3"/>
  <c r="C251" i="28"/>
  <c r="C164" i="21"/>
  <c r="C50" i="5"/>
  <c r="C43" i="29"/>
  <c r="C32" i="23"/>
  <c r="C50" i="11"/>
  <c r="M49" i="5"/>
  <c r="E457" i="30"/>
  <c r="C691" i="23"/>
  <c r="I49" i="5"/>
  <c r="C342" i="29"/>
  <c r="C427" i="23"/>
  <c r="G49" i="5"/>
  <c r="E259" i="30"/>
  <c r="C295" i="23"/>
  <c r="G49" i="10"/>
  <c r="F49" i="3"/>
  <c r="F46" i="27"/>
  <c r="C229" i="21"/>
  <c r="L48" i="3"/>
  <c r="C674" i="28"/>
  <c r="C624" i="21"/>
  <c r="L48" i="5"/>
  <c r="E364" i="30"/>
  <c r="C624" i="23"/>
  <c r="L48" i="11"/>
  <c r="H48" i="5"/>
  <c r="C249" i="29"/>
  <c r="C360" i="23"/>
  <c r="H48" i="11"/>
  <c r="F48" i="5"/>
  <c r="E151" i="30"/>
  <c r="C228" i="23"/>
  <c r="F48" i="11"/>
  <c r="E48" i="3"/>
  <c r="C249" i="28"/>
  <c r="C162" i="21"/>
  <c r="K47" i="3"/>
  <c r="F257" i="27"/>
  <c r="C557" i="21"/>
  <c r="K47" i="5"/>
  <c r="C537" i="29"/>
  <c r="C557" i="23"/>
  <c r="K47" i="11"/>
  <c r="I47" i="3"/>
  <c r="F149" i="27"/>
  <c r="C425" i="21"/>
  <c r="E47" i="5"/>
  <c r="E44" i="30"/>
  <c r="C161" i="23"/>
  <c r="E47" i="10"/>
  <c r="D47" i="3"/>
  <c r="C143" i="28"/>
  <c r="C95" i="21"/>
  <c r="J46" i="3"/>
  <c r="C564" i="28"/>
  <c r="C490" i="21"/>
  <c r="J46" i="5"/>
  <c r="C430" i="29"/>
  <c r="C490" i="23"/>
  <c r="J46" i="11"/>
  <c r="H46" i="3"/>
  <c r="C456" i="28"/>
  <c r="C358" i="21"/>
  <c r="G46" i="3"/>
  <c r="C351" i="28"/>
  <c r="C292" i="21"/>
  <c r="C46" i="3"/>
  <c r="C40" i="28"/>
  <c r="C28" i="21"/>
  <c r="K45" i="3"/>
  <c r="C555" i="21"/>
  <c r="F255" i="27"/>
  <c r="K45" i="5"/>
  <c r="C535" i="29"/>
  <c r="C555" i="23"/>
  <c r="K45" i="10"/>
  <c r="I45" i="3"/>
  <c r="F147" i="27"/>
  <c r="C423" i="21"/>
  <c r="E45" i="5"/>
  <c r="E42" i="30"/>
  <c r="C159" i="23"/>
  <c r="D45" i="3"/>
  <c r="C141" i="28"/>
  <c r="C93" i="21"/>
  <c r="J44" i="3"/>
  <c r="C562" i="28"/>
  <c r="C488" i="21"/>
  <c r="J44" i="5"/>
  <c r="C488" i="23"/>
  <c r="C428" i="29"/>
  <c r="J44" i="12"/>
  <c r="H44" i="3"/>
  <c r="C454" i="28"/>
  <c r="C356" i="21"/>
  <c r="G44" i="3"/>
  <c r="C349" i="28"/>
  <c r="C290" i="21"/>
  <c r="C44" i="3"/>
  <c r="C38" i="28"/>
  <c r="C26" i="21"/>
  <c r="K43" i="3"/>
  <c r="F253" i="27"/>
  <c r="C553" i="21"/>
  <c r="K43" i="5"/>
  <c r="C533" i="29"/>
  <c r="C553" i="23"/>
  <c r="K43" i="11"/>
  <c r="I43" i="3"/>
  <c r="C421" i="21"/>
  <c r="F145" i="27"/>
  <c r="E43" i="5"/>
  <c r="E40" i="30"/>
  <c r="C157" i="23"/>
  <c r="E43" i="11"/>
  <c r="D43" i="3"/>
  <c r="C139" i="28"/>
  <c r="C91" i="21"/>
  <c r="L42" i="3"/>
  <c r="C668" i="28"/>
  <c r="C618" i="21"/>
  <c r="L42" i="5"/>
  <c r="E358" i="30"/>
  <c r="C618" i="23"/>
  <c r="L42" i="10"/>
  <c r="H42" i="5"/>
  <c r="C243" i="29"/>
  <c r="C354" i="23"/>
  <c r="H42" i="10"/>
  <c r="F42" i="5"/>
  <c r="E145" i="30"/>
  <c r="C222" i="23"/>
  <c r="E42" i="3"/>
  <c r="C243" i="28"/>
  <c r="C156" i="21"/>
  <c r="C42" i="5"/>
  <c r="C39" i="29"/>
  <c r="C24" i="23"/>
  <c r="M41" i="5"/>
  <c r="E449" i="30"/>
  <c r="C127" i="22"/>
  <c r="M41" i="11"/>
  <c r="I41" i="5"/>
  <c r="C334" i="29"/>
  <c r="C79" i="22"/>
  <c r="I41" i="11"/>
  <c r="G41" i="5"/>
  <c r="E251" i="30"/>
  <c r="C55" i="22"/>
  <c r="G41" i="10"/>
  <c r="F41" i="3"/>
  <c r="F38" i="27"/>
  <c r="C43" i="19"/>
  <c r="D41" i="5"/>
  <c r="C140" i="29"/>
  <c r="C19" i="22"/>
  <c r="D41" i="11"/>
  <c r="J40" i="3"/>
  <c r="C558" i="28"/>
  <c r="C90" i="19"/>
  <c r="J40" i="5"/>
  <c r="C424" i="29"/>
  <c r="C90" i="22"/>
  <c r="J40" i="10"/>
  <c r="H40" i="3"/>
  <c r="C450" i="28"/>
  <c r="C66" i="19"/>
  <c r="G40" i="3"/>
  <c r="C345" i="28"/>
  <c r="C54" i="19"/>
  <c r="C40" i="3"/>
  <c r="C34" i="28"/>
  <c r="C6" i="19"/>
  <c r="K38" i="3"/>
  <c r="F249" i="27"/>
  <c r="C251" i="20"/>
  <c r="K38" i="5"/>
  <c r="C529" i="29"/>
  <c r="C251" i="24"/>
  <c r="I38" i="3"/>
  <c r="F141" i="27"/>
  <c r="C191" i="20"/>
  <c r="E38" i="5"/>
  <c r="E36" i="30"/>
  <c r="C71" i="24"/>
  <c r="E38" i="10"/>
  <c r="D38" i="3"/>
  <c r="C135" i="28"/>
  <c r="C41" i="20"/>
  <c r="L37" i="3"/>
  <c r="C664" i="28"/>
  <c r="C280" i="20"/>
  <c r="L37" i="5"/>
  <c r="E354" i="30"/>
  <c r="C280" i="24"/>
  <c r="L37" i="12"/>
  <c r="H37" i="5"/>
  <c r="C239" i="29"/>
  <c r="C160" i="24"/>
  <c r="H37" i="11"/>
  <c r="F37" i="5"/>
  <c r="E141" i="30"/>
  <c r="C100" i="24"/>
  <c r="F37" i="11"/>
  <c r="E37" i="3"/>
  <c r="C239" i="28"/>
  <c r="C70" i="20"/>
  <c r="C37" i="5"/>
  <c r="C35" i="29"/>
  <c r="C10" i="24"/>
  <c r="C37" i="11"/>
  <c r="M36" i="5"/>
  <c r="E445" i="30"/>
  <c r="C309" i="24"/>
  <c r="M36" i="12"/>
  <c r="I36" i="5"/>
  <c r="C330" i="29"/>
  <c r="C189" i="24"/>
  <c r="I36" i="12"/>
  <c r="G36" i="5"/>
  <c r="E247" i="30"/>
  <c r="C129" i="24"/>
  <c r="G36" i="12"/>
  <c r="F36" i="3"/>
  <c r="F34" i="27"/>
  <c r="C99" i="20"/>
  <c r="D36" i="5"/>
  <c r="C136" i="29"/>
  <c r="C39" i="24"/>
  <c r="D36" i="12"/>
  <c r="J35" i="3"/>
  <c r="C554" i="28"/>
  <c r="C218" i="20"/>
  <c r="J35" i="5"/>
  <c r="C218" i="24"/>
  <c r="C420" i="29"/>
  <c r="J35" i="12"/>
  <c r="H35" i="3"/>
  <c r="C446" i="28"/>
  <c r="C158" i="20"/>
  <c r="G35" i="3"/>
  <c r="C341" i="28"/>
  <c r="C128" i="20"/>
  <c r="C35" i="3"/>
  <c r="C8" i="20"/>
  <c r="C30" i="28"/>
  <c r="K34" i="3"/>
  <c r="F245" i="27"/>
  <c r="C247" i="20"/>
  <c r="K34" i="5"/>
  <c r="C525" i="29"/>
  <c r="C247" i="24"/>
  <c r="K34" i="12"/>
  <c r="I34" i="3"/>
  <c r="C187" i="20"/>
  <c r="F137" i="27"/>
  <c r="E34" i="5"/>
  <c r="E32" i="30"/>
  <c r="C67" i="24"/>
  <c r="E34" i="12"/>
  <c r="D34" i="3"/>
  <c r="C131" i="28"/>
  <c r="C37" i="20"/>
  <c r="L33" i="3"/>
  <c r="C660" i="28"/>
  <c r="C617" i="21"/>
  <c r="L33" i="5"/>
  <c r="E350" i="30"/>
  <c r="C617" i="23"/>
  <c r="L33" i="11"/>
  <c r="H33" i="5"/>
  <c r="C235" i="29"/>
  <c r="C353" i="23"/>
  <c r="H33" i="11"/>
  <c r="F33" i="5"/>
  <c r="E137" i="30"/>
  <c r="C221" i="23"/>
  <c r="F33" i="11"/>
  <c r="E33" i="3"/>
  <c r="C235" i="28"/>
  <c r="C155" i="21"/>
  <c r="C33" i="5"/>
  <c r="C31" i="29"/>
  <c r="C23" i="23"/>
  <c r="C33" i="11"/>
  <c r="M32" i="5"/>
  <c r="E441" i="30"/>
  <c r="C682" i="23"/>
  <c r="M32" i="11"/>
  <c r="I32" i="5"/>
  <c r="C326" i="29"/>
  <c r="C418" i="23"/>
  <c r="I32" i="11"/>
  <c r="G32" i="5"/>
  <c r="E243" i="30"/>
  <c r="C286" i="23"/>
  <c r="G32" i="11"/>
  <c r="F32" i="3"/>
  <c r="F30" i="27"/>
  <c r="C220" i="21"/>
  <c r="D32" i="5"/>
  <c r="C132" i="29"/>
  <c r="C88" i="23"/>
  <c r="D32" i="11"/>
  <c r="J31" i="3"/>
  <c r="C550" i="28"/>
  <c r="C483" i="21"/>
  <c r="J31" i="5"/>
  <c r="C416" i="29"/>
  <c r="C483" i="23"/>
  <c r="J31" i="11"/>
  <c r="H31" i="3"/>
  <c r="C442" i="28"/>
  <c r="C351" i="21"/>
  <c r="G31" i="3"/>
  <c r="C285" i="21"/>
  <c r="C337" i="28"/>
  <c r="C31" i="3"/>
  <c r="C26" i="28"/>
  <c r="C21" i="21"/>
  <c r="K30" i="3"/>
  <c r="F241" i="27"/>
  <c r="C548" i="21"/>
  <c r="K30" i="5"/>
  <c r="C521" i="29"/>
  <c r="C548" i="23"/>
  <c r="I30" i="3"/>
  <c r="F133" i="27"/>
  <c r="C416" i="21"/>
  <c r="E30" i="5"/>
  <c r="E28" i="30"/>
  <c r="C152" i="23"/>
  <c r="E30" i="10"/>
  <c r="D30" i="3"/>
  <c r="C127" i="28"/>
  <c r="C86" i="21"/>
  <c r="L29" i="3"/>
  <c r="C656" i="28"/>
  <c r="C613" i="21"/>
  <c r="L29" i="5"/>
  <c r="E346" i="30"/>
  <c r="C613" i="23"/>
  <c r="L29" i="11"/>
  <c r="H29" i="5"/>
  <c r="C231" i="29"/>
  <c r="C349" i="23"/>
  <c r="H29" i="11"/>
  <c r="F29" i="5"/>
  <c r="E133" i="30"/>
  <c r="C217" i="23"/>
  <c r="F29" i="11"/>
  <c r="E29" i="3"/>
  <c r="C231" i="28"/>
  <c r="C151" i="21"/>
  <c r="C29" i="5"/>
  <c r="C27" i="29"/>
  <c r="C19" i="23"/>
  <c r="C29" i="11"/>
  <c r="M28" i="5"/>
  <c r="E437" i="30"/>
  <c r="C678" i="23"/>
  <c r="I28" i="5"/>
  <c r="C322" i="29"/>
  <c r="C414" i="23"/>
  <c r="I28" i="10"/>
  <c r="G28" i="5"/>
  <c r="E239" i="30"/>
  <c r="C282" i="23"/>
  <c r="G28" i="10"/>
  <c r="F28" i="3"/>
  <c r="F26" i="27"/>
  <c r="C216" i="21"/>
  <c r="D28" i="5"/>
  <c r="C128" i="29"/>
  <c r="C84" i="23"/>
  <c r="J27" i="3"/>
  <c r="C546" i="28"/>
  <c r="C479" i="21"/>
  <c r="J27" i="5"/>
  <c r="C479" i="23"/>
  <c r="C412" i="29"/>
  <c r="J27" i="10"/>
  <c r="H27" i="3"/>
  <c r="C438" i="28"/>
  <c r="C347" i="21"/>
  <c r="G27" i="3"/>
  <c r="C333" i="28"/>
  <c r="C281" i="21"/>
  <c r="C27" i="3"/>
  <c r="C17" i="21"/>
  <c r="C22" i="28"/>
  <c r="K26" i="3"/>
  <c r="F237" i="27"/>
  <c r="C544" i="21"/>
  <c r="K26" i="5"/>
  <c r="C517" i="29"/>
  <c r="C544" i="23"/>
  <c r="K26" i="10"/>
  <c r="I26" i="3"/>
  <c r="C412" i="21"/>
  <c r="F129" i="27"/>
  <c r="E26" i="5"/>
  <c r="E24" i="30"/>
  <c r="C148" i="23"/>
  <c r="E26" i="10"/>
  <c r="D26" i="3"/>
  <c r="C123" i="28"/>
  <c r="C82" i="21"/>
  <c r="L25" i="3"/>
  <c r="C652" i="28"/>
  <c r="C609" i="21"/>
  <c r="L25" i="5"/>
  <c r="E342" i="30"/>
  <c r="C609" i="23"/>
  <c r="L25" i="11"/>
  <c r="H25" i="5"/>
  <c r="C227" i="29"/>
  <c r="C345" i="23"/>
  <c r="H25" i="11"/>
  <c r="F25" i="5"/>
  <c r="E129" i="30"/>
  <c r="C213" i="23"/>
  <c r="F25" i="11"/>
  <c r="E25" i="3"/>
  <c r="C227" i="28"/>
  <c r="C147" i="21"/>
  <c r="C25" i="5"/>
  <c r="C23" i="29"/>
  <c r="C15" i="23"/>
  <c r="C25" i="11"/>
  <c r="M24" i="5"/>
  <c r="E433" i="30"/>
  <c r="C674" i="23"/>
  <c r="M24" i="11"/>
  <c r="I24" i="5"/>
  <c r="C318" i="29"/>
  <c r="C410" i="23"/>
  <c r="I24" i="11"/>
  <c r="G24" i="5"/>
  <c r="E235" i="30"/>
  <c r="C278" i="23"/>
  <c r="G24" i="11"/>
  <c r="K4" i="15" s="1"/>
  <c r="F24" i="3"/>
  <c r="F22" i="27"/>
  <c r="C212" i="21"/>
  <c r="D24" i="5"/>
  <c r="C124" i="29"/>
  <c r="C80" i="23"/>
  <c r="D24" i="11"/>
  <c r="J23" i="3"/>
  <c r="C542" i="28"/>
  <c r="C475" i="21"/>
  <c r="J23" i="5"/>
  <c r="C408" i="29"/>
  <c r="C475" i="23"/>
  <c r="J23" i="10"/>
  <c r="H23" i="3"/>
  <c r="C434" i="28"/>
  <c r="C343" i="21"/>
  <c r="G23" i="3"/>
  <c r="C277" i="21"/>
  <c r="C329" i="28"/>
  <c r="C23" i="3"/>
  <c r="C18" i="28"/>
  <c r="C13" i="21"/>
  <c r="K22" i="3"/>
  <c r="F233" i="27"/>
  <c r="C101" i="19"/>
  <c r="K22" i="5"/>
  <c r="C513" i="29"/>
  <c r="C101" i="22"/>
  <c r="K22" i="10"/>
  <c r="I22" i="3"/>
  <c r="F125" i="27"/>
  <c r="C77" i="19"/>
  <c r="E22" i="5"/>
  <c r="E20" i="30"/>
  <c r="C29" i="22"/>
  <c r="E22" i="10"/>
  <c r="D22" i="3"/>
  <c r="C119" i="28"/>
  <c r="C17" i="19"/>
  <c r="L21" i="3"/>
  <c r="C648" i="28"/>
  <c r="C112" i="19"/>
  <c r="L21" i="5"/>
  <c r="E338" i="30"/>
  <c r="C112" i="22"/>
  <c r="L21" i="10"/>
  <c r="H21" i="5"/>
  <c r="C223" i="29"/>
  <c r="C64" i="22"/>
  <c r="H21" i="10"/>
  <c r="F21" i="5"/>
  <c r="E125" i="30"/>
  <c r="C40" i="22"/>
  <c r="F21" i="10"/>
  <c r="E21" i="3"/>
  <c r="C28" i="19"/>
  <c r="C223" i="28"/>
  <c r="C21" i="5"/>
  <c r="C19" i="29"/>
  <c r="C4" i="22"/>
  <c r="C21" i="10"/>
  <c r="M19" i="5"/>
  <c r="E429" i="30"/>
  <c r="C306" i="24"/>
  <c r="M19" i="10"/>
  <c r="I19" i="3"/>
  <c r="F123" i="27"/>
  <c r="C186" i="20"/>
  <c r="E19" i="5"/>
  <c r="E18" i="30"/>
  <c r="C66" i="24"/>
  <c r="E19" i="10"/>
  <c r="D19" i="3"/>
  <c r="C117" i="28"/>
  <c r="C36" i="20"/>
  <c r="L18" i="3"/>
  <c r="C646" i="28"/>
  <c r="C275" i="20"/>
  <c r="L18" i="5"/>
  <c r="E337" i="30"/>
  <c r="C275" i="24"/>
  <c r="L18" i="12"/>
  <c r="H18" i="5"/>
  <c r="C221" i="29"/>
  <c r="C155" i="24"/>
  <c r="H18" i="11"/>
  <c r="F18" i="5"/>
  <c r="E123" i="30"/>
  <c r="C95" i="24"/>
  <c r="F18" i="12"/>
  <c r="E18" i="3"/>
  <c r="C221" i="28"/>
  <c r="C65" i="20"/>
  <c r="C18" i="5"/>
  <c r="C17" i="29"/>
  <c r="C5" i="24"/>
  <c r="C18" i="11"/>
  <c r="L17" i="5"/>
  <c r="E336" i="30"/>
  <c r="C274" i="24"/>
  <c r="L17" i="12"/>
  <c r="H17" i="3"/>
  <c r="C429" i="28"/>
  <c r="C154" i="20"/>
  <c r="C17" i="3"/>
  <c r="C13" i="28"/>
  <c r="C4" i="20"/>
  <c r="C17" i="9"/>
  <c r="L16" i="5"/>
  <c r="E335" i="30"/>
  <c r="C273" i="24"/>
  <c r="L16" i="12"/>
  <c r="H16" i="3"/>
  <c r="C428" i="28"/>
  <c r="C153" i="20"/>
  <c r="G16" i="3"/>
  <c r="C324" i="28"/>
  <c r="C123" i="20"/>
  <c r="C16" i="3"/>
  <c r="C12" i="28"/>
  <c r="C3" i="20"/>
  <c r="K15" i="3"/>
  <c r="F227" i="27"/>
  <c r="C242" i="20"/>
  <c r="K15" i="9"/>
  <c r="H15" i="5"/>
  <c r="C218" i="29"/>
  <c r="C152" i="24"/>
  <c r="H15" i="12"/>
  <c r="F15" i="5"/>
  <c r="E120" i="30"/>
  <c r="C92" i="24"/>
  <c r="F15" i="12"/>
  <c r="E15" i="3"/>
  <c r="C219" i="28"/>
  <c r="C62" i="20"/>
  <c r="C15" i="5"/>
  <c r="C2" i="24"/>
  <c r="C15" i="29"/>
  <c r="C15" i="11"/>
  <c r="L14" i="5"/>
  <c r="E333" i="30"/>
  <c r="C606" i="23"/>
  <c r="L14" i="11"/>
  <c r="E14" i="5"/>
  <c r="E14" i="30"/>
  <c r="C144" i="23"/>
  <c r="E14" i="11"/>
  <c r="D14" i="3"/>
  <c r="C112" i="28"/>
  <c r="C78" i="21"/>
  <c r="L13" i="3"/>
  <c r="C641" i="28"/>
  <c r="C605" i="21"/>
  <c r="K13" i="5"/>
  <c r="C506" i="29"/>
  <c r="C539" i="23"/>
  <c r="K13" i="11"/>
  <c r="G13" i="5"/>
  <c r="E225" i="30"/>
  <c r="C275" i="23"/>
  <c r="G13" i="11"/>
  <c r="F13" i="3"/>
  <c r="F13" i="27"/>
  <c r="C209" i="21"/>
  <c r="D13" i="5"/>
  <c r="C115" i="29"/>
  <c r="C77" i="23"/>
  <c r="D13" i="11"/>
  <c r="J12" i="3"/>
  <c r="C532" i="28"/>
  <c r="C472" i="21"/>
  <c r="I12" i="3"/>
  <c r="F117" i="27"/>
  <c r="C406" i="21"/>
  <c r="E12" i="5"/>
  <c r="E12" i="30"/>
  <c r="C142" i="23"/>
  <c r="E12" i="11"/>
  <c r="D12" i="3"/>
  <c r="C110" i="28"/>
  <c r="C76" i="21"/>
  <c r="L11" i="3"/>
  <c r="C639" i="28"/>
  <c r="C603" i="21"/>
  <c r="K11" i="5"/>
  <c r="C504" i="29"/>
  <c r="C537" i="23"/>
  <c r="G11" i="5"/>
  <c r="E223" i="30"/>
  <c r="C273" i="23"/>
  <c r="F11" i="3"/>
  <c r="F11" i="27"/>
  <c r="C207" i="21"/>
  <c r="L10" i="3"/>
  <c r="C638" i="28"/>
  <c r="C602" i="21"/>
  <c r="K10" i="5"/>
  <c r="C503" i="29"/>
  <c r="C536" i="23"/>
  <c r="K10" i="11"/>
  <c r="G10" i="5"/>
  <c r="E222" i="30"/>
  <c r="C272" i="23"/>
  <c r="G10" i="11"/>
  <c r="F10" i="3"/>
  <c r="F10" i="27"/>
  <c r="C206" i="21"/>
  <c r="L9" i="3"/>
  <c r="C637" i="28"/>
  <c r="C601" i="21"/>
  <c r="K9" i="5"/>
  <c r="C502" i="29"/>
  <c r="C535" i="23"/>
  <c r="K9" i="10"/>
  <c r="G9" i="5"/>
  <c r="E221" i="30"/>
  <c r="C271" i="23"/>
  <c r="G9" i="11"/>
  <c r="F9" i="3"/>
  <c r="F9" i="27"/>
  <c r="C205" i="21"/>
  <c r="L8" i="3"/>
  <c r="C636" i="28"/>
  <c r="C600" i="21"/>
  <c r="K8" i="5"/>
  <c r="C501" i="29"/>
  <c r="C534" i="23"/>
  <c r="K8" i="11"/>
  <c r="G8" i="5"/>
  <c r="E220" i="30"/>
  <c r="C270" i="23"/>
  <c r="G8" i="11"/>
  <c r="F8" i="3"/>
  <c r="F8" i="27"/>
  <c r="C204" i="21"/>
  <c r="D8" i="5"/>
  <c r="C110" i="29"/>
  <c r="C72" i="23"/>
  <c r="J7" i="3"/>
  <c r="C527" i="28"/>
  <c r="C467" i="21"/>
  <c r="I7" i="3"/>
  <c r="F112" i="27"/>
  <c r="C401" i="21"/>
  <c r="E7" i="5"/>
  <c r="E7" i="30"/>
  <c r="C137" i="23"/>
  <c r="E7" i="10"/>
  <c r="D7" i="5"/>
  <c r="C109" i="29"/>
  <c r="C71" i="23"/>
  <c r="D7" i="10"/>
  <c r="J6" i="3"/>
  <c r="C526" i="28"/>
  <c r="C466" i="21"/>
  <c r="I6" i="3"/>
  <c r="F111" i="27"/>
  <c r="C400" i="21"/>
  <c r="E6" i="5"/>
  <c r="E6" i="30"/>
  <c r="C136" i="23"/>
  <c r="E6" i="11"/>
  <c r="D6" i="3"/>
  <c r="C70" i="21"/>
  <c r="C108" i="28"/>
  <c r="L5" i="3"/>
  <c r="C633" i="28"/>
  <c r="C597" i="21"/>
  <c r="K5" i="5"/>
  <c r="C498" i="29"/>
  <c r="C531" i="23"/>
  <c r="K5" i="11"/>
  <c r="G5" i="5"/>
  <c r="E217" i="30"/>
  <c r="C267" i="23"/>
  <c r="G5" i="11"/>
  <c r="F5" i="3"/>
  <c r="F5" i="27"/>
  <c r="C201" i="21"/>
  <c r="D5" i="5"/>
  <c r="C107" i="29"/>
  <c r="C69" i="23"/>
  <c r="D5" i="11"/>
  <c r="J4" i="3"/>
  <c r="C524" i="28"/>
  <c r="C464" i="21"/>
  <c r="I4" i="3"/>
  <c r="F109" i="27"/>
  <c r="C398" i="21"/>
  <c r="E4" i="5"/>
  <c r="E4" i="30"/>
  <c r="C134" i="23"/>
  <c r="E4" i="10"/>
  <c r="D4" i="3"/>
  <c r="C106" i="28"/>
  <c r="C68" i="21"/>
  <c r="L3" i="3"/>
  <c r="C631" i="28"/>
  <c r="C111" i="19"/>
  <c r="K3" i="5"/>
  <c r="C496" i="29"/>
  <c r="C99" i="22"/>
  <c r="K3" i="11"/>
  <c r="G3" i="5"/>
  <c r="E215" i="30"/>
  <c r="C51" i="22"/>
  <c r="G3" i="11"/>
  <c r="F3" i="3"/>
  <c r="F3" i="27"/>
  <c r="C39" i="19"/>
  <c r="D3" i="5"/>
  <c r="C105" i="29"/>
  <c r="C15" i="22"/>
  <c r="D3" i="10"/>
  <c r="C103" i="7"/>
  <c r="C99" i="7"/>
  <c r="C23" i="7"/>
  <c r="D114" i="7"/>
  <c r="D106" i="7"/>
  <c r="F104" i="7"/>
  <c r="D102" i="7"/>
  <c r="G99" i="7"/>
  <c r="E97" i="7"/>
  <c r="J76" i="7"/>
  <c r="J68" i="7"/>
  <c r="L66" i="7"/>
  <c r="J64" i="7"/>
  <c r="J60" i="7"/>
  <c r="K59" i="7"/>
  <c r="K47" i="7"/>
  <c r="I45" i="7"/>
  <c r="L42" i="7"/>
  <c r="D38" i="7"/>
  <c r="D30" i="7"/>
  <c r="F28" i="7"/>
  <c r="G27" i="7"/>
  <c r="D26" i="7"/>
  <c r="G23" i="7"/>
  <c r="E21" i="7"/>
  <c r="F8" i="7"/>
  <c r="J4" i="7"/>
  <c r="J107" i="8"/>
  <c r="J103" i="8"/>
  <c r="D98" i="8"/>
  <c r="F95" i="8"/>
  <c r="J89" i="8"/>
  <c r="D88" i="8"/>
  <c r="J81" i="8"/>
  <c r="L70" i="8"/>
  <c r="F69" i="8"/>
  <c r="L62" i="8"/>
  <c r="H60" i="8"/>
  <c r="L52" i="8"/>
  <c r="L50" i="8"/>
  <c r="L48" i="8"/>
  <c r="H46" i="8"/>
  <c r="H44" i="8"/>
  <c r="J31" i="8"/>
  <c r="J27" i="8"/>
  <c r="D22" i="8"/>
  <c r="L18" i="8"/>
  <c r="D14" i="8"/>
  <c r="F13" i="8"/>
  <c r="D12" i="8"/>
  <c r="L10" i="8"/>
  <c r="D6" i="8"/>
  <c r="F5" i="8"/>
  <c r="J111" i="9"/>
  <c r="D110" i="9"/>
  <c r="H94" i="9"/>
  <c r="L92" i="9"/>
  <c r="D92" i="9"/>
  <c r="L74" i="9"/>
  <c r="F73" i="9"/>
  <c r="H72" i="9"/>
  <c r="H56" i="9"/>
  <c r="H54" i="9"/>
  <c r="J35" i="9"/>
  <c r="D34" i="9"/>
  <c r="E15" i="9"/>
  <c r="E2" i="10"/>
  <c r="I104" i="10"/>
  <c r="D95" i="10"/>
  <c r="C87" i="10"/>
  <c r="C83" i="10"/>
  <c r="C66" i="10"/>
  <c r="C42" i="10"/>
  <c r="K38" i="10"/>
  <c r="K11" i="10"/>
  <c r="L62" i="11"/>
  <c r="J2" i="3"/>
  <c r="C522" i="28"/>
  <c r="C86" i="19"/>
  <c r="I2" i="3"/>
  <c r="F107" i="27"/>
  <c r="C74" i="19"/>
  <c r="C2" i="5"/>
  <c r="C2" i="29"/>
  <c r="C2" i="22"/>
  <c r="L2" i="5"/>
  <c r="E321" i="30"/>
  <c r="C110" i="22"/>
  <c r="L2" i="10"/>
  <c r="H2" i="3"/>
  <c r="C415" i="28"/>
  <c r="C62" i="19"/>
  <c r="G2" i="3"/>
  <c r="C310" i="28"/>
  <c r="C50" i="19"/>
  <c r="C2" i="3"/>
  <c r="C2" i="28"/>
  <c r="C2" i="19"/>
  <c r="J114" i="3"/>
  <c r="C629" i="28"/>
  <c r="C241" i="20"/>
  <c r="J114" i="5"/>
  <c r="C494" i="29"/>
  <c r="C241" i="24"/>
  <c r="J114" i="11"/>
  <c r="H114" i="3"/>
  <c r="C521" i="28"/>
  <c r="C181" i="20"/>
  <c r="G114" i="3"/>
  <c r="C414" i="28"/>
  <c r="C151" i="20"/>
  <c r="C114" i="3"/>
  <c r="C103" i="28"/>
  <c r="C31" i="20"/>
  <c r="K113" i="3"/>
  <c r="C270" i="20"/>
  <c r="F320" i="27"/>
  <c r="K113" i="5"/>
  <c r="C600" i="29"/>
  <c r="C270" i="24"/>
  <c r="I113" i="3"/>
  <c r="F212" i="27"/>
  <c r="C210" i="20"/>
  <c r="E113" i="5"/>
  <c r="E105" i="30"/>
  <c r="C90" i="24"/>
  <c r="E113" i="11"/>
  <c r="D113" i="3"/>
  <c r="C204" i="28"/>
  <c r="C60" i="20"/>
  <c r="L112" i="3"/>
  <c r="C735" i="28"/>
  <c r="C299" i="20"/>
  <c r="L112" i="5"/>
  <c r="E425" i="30"/>
  <c r="C299" i="24"/>
  <c r="L112" i="12"/>
  <c r="H112" i="5"/>
  <c r="C310" i="29"/>
  <c r="C179" i="24"/>
  <c r="H112" i="12"/>
  <c r="F112" i="5"/>
  <c r="E211" i="30"/>
  <c r="C119" i="24"/>
  <c r="F112" i="12"/>
  <c r="E112" i="3"/>
  <c r="C307" i="28"/>
  <c r="C89" i="20"/>
  <c r="C112" i="5"/>
  <c r="C101" i="29"/>
  <c r="C29" i="24"/>
  <c r="C112" i="12"/>
  <c r="M111" i="5"/>
  <c r="E515" i="30"/>
  <c r="C328" i="24"/>
  <c r="M111" i="12"/>
  <c r="I111" i="5"/>
  <c r="C400" i="29"/>
  <c r="C208" i="24"/>
  <c r="I111" i="12"/>
  <c r="G111" i="5"/>
  <c r="E317" i="30"/>
  <c r="C148" i="24"/>
  <c r="G111" i="12"/>
  <c r="F111" i="3"/>
  <c r="C118" i="20"/>
  <c r="F103" i="27"/>
  <c r="D111" i="5"/>
  <c r="C202" i="29"/>
  <c r="C58" i="24"/>
  <c r="D111" i="12"/>
  <c r="J110" i="3"/>
  <c r="C625" i="28"/>
  <c r="C237" i="20"/>
  <c r="J110" i="5"/>
  <c r="C490" i="29"/>
  <c r="C237" i="24"/>
  <c r="J110" i="12"/>
  <c r="H110" i="3"/>
  <c r="C517" i="28"/>
  <c r="C177" i="20"/>
  <c r="G110" i="3"/>
  <c r="C410" i="28"/>
  <c r="C147" i="20"/>
  <c r="C110" i="3"/>
  <c r="C99" i="28"/>
  <c r="C27" i="20"/>
  <c r="K109" i="3"/>
  <c r="F316" i="27"/>
  <c r="C595" i="21"/>
  <c r="K109" i="5"/>
  <c r="C596" i="29"/>
  <c r="C595" i="23"/>
  <c r="I109" i="3"/>
  <c r="F208" i="27"/>
  <c r="C463" i="21"/>
  <c r="E109" i="5"/>
  <c r="E101" i="30"/>
  <c r="C199" i="23"/>
  <c r="E109" i="11"/>
  <c r="D109" i="3"/>
  <c r="C200" i="28"/>
  <c r="C133" i="21"/>
  <c r="L108" i="3"/>
  <c r="C731" i="28"/>
  <c r="C660" i="21"/>
  <c r="L108" i="5"/>
  <c r="E421" i="30"/>
  <c r="C660" i="23"/>
  <c r="L108" i="11"/>
  <c r="H108" i="5"/>
  <c r="C306" i="29"/>
  <c r="C396" i="23"/>
  <c r="H108" i="11"/>
  <c r="F108" i="5"/>
  <c r="E207" i="30"/>
  <c r="C264" i="23"/>
  <c r="E108" i="3"/>
  <c r="C303" i="28"/>
  <c r="C198" i="21"/>
  <c r="C108" i="5"/>
  <c r="C97" i="29"/>
  <c r="C66" i="23"/>
  <c r="C108" i="11"/>
  <c r="M107" i="5"/>
  <c r="E511" i="30"/>
  <c r="C725" i="23"/>
  <c r="I107" i="5"/>
  <c r="C396" i="29"/>
  <c r="C461" i="23"/>
  <c r="G107" i="5"/>
  <c r="E313" i="30"/>
  <c r="C329" i="23"/>
  <c r="G107" i="11"/>
  <c r="F107" i="3"/>
  <c r="F99" i="27"/>
  <c r="C263" i="21"/>
  <c r="D107" i="5"/>
  <c r="C198" i="29"/>
  <c r="C131" i="23"/>
  <c r="D107" i="11"/>
  <c r="J106" i="3"/>
  <c r="C621" i="28"/>
  <c r="C526" i="21"/>
  <c r="J106" i="5"/>
  <c r="C486" i="29"/>
  <c r="C526" i="23"/>
  <c r="H106" i="3"/>
  <c r="C513" i="28"/>
  <c r="C394" i="21"/>
  <c r="G106" i="3"/>
  <c r="C406" i="28"/>
  <c r="C328" i="21"/>
  <c r="C106" i="3"/>
  <c r="C95" i="28"/>
  <c r="C64" i="21"/>
  <c r="K105" i="3"/>
  <c r="C591" i="21"/>
  <c r="F312" i="27"/>
  <c r="K105" i="5"/>
  <c r="C592" i="29"/>
  <c r="C591" i="23"/>
  <c r="I105" i="3"/>
  <c r="F204" i="27"/>
  <c r="C459" i="21"/>
  <c r="E105" i="5"/>
  <c r="E97" i="30"/>
  <c r="C195" i="23"/>
  <c r="E105" i="11"/>
  <c r="D105" i="3"/>
  <c r="C196" i="28"/>
  <c r="C129" i="21"/>
  <c r="L104" i="3"/>
  <c r="C727" i="28"/>
  <c r="C656" i="21"/>
  <c r="L104" i="5"/>
  <c r="E417" i="30"/>
  <c r="C656" i="23"/>
  <c r="H104" i="5"/>
  <c r="C302" i="29"/>
  <c r="C392" i="23"/>
  <c r="H104" i="11"/>
  <c r="F104" i="5"/>
  <c r="E203" i="30"/>
  <c r="C260" i="23"/>
  <c r="E104" i="3"/>
  <c r="C299" i="28"/>
  <c r="C194" i="21"/>
  <c r="C104" i="5"/>
  <c r="C93" i="29"/>
  <c r="C62" i="23"/>
  <c r="C104" i="11"/>
  <c r="M103" i="5"/>
  <c r="E507" i="30"/>
  <c r="C721" i="23"/>
  <c r="M103" i="10"/>
  <c r="I103" i="5"/>
  <c r="C392" i="29"/>
  <c r="C457" i="23"/>
  <c r="I103" i="10"/>
  <c r="G103" i="5"/>
  <c r="E309" i="30"/>
  <c r="C325" i="23"/>
  <c r="G103" i="11"/>
  <c r="F103" i="3"/>
  <c r="F95" i="27"/>
  <c r="C259" i="21"/>
  <c r="D103" i="5"/>
  <c r="C194" i="29"/>
  <c r="C127" i="23"/>
  <c r="J102" i="3"/>
  <c r="C617" i="28"/>
  <c r="C522" i="21"/>
  <c r="J102" i="5"/>
  <c r="C482" i="29"/>
  <c r="C522" i="23"/>
  <c r="H102" i="3"/>
  <c r="C509" i="28"/>
  <c r="C390" i="21"/>
  <c r="G102" i="3"/>
  <c r="C402" i="28"/>
  <c r="C324" i="21"/>
  <c r="C102" i="3"/>
  <c r="C91" i="28"/>
  <c r="C60" i="21"/>
  <c r="K101" i="3"/>
  <c r="F308" i="27"/>
  <c r="C587" i="21"/>
  <c r="K101" i="5"/>
  <c r="C588" i="29"/>
  <c r="C587" i="23"/>
  <c r="I101" i="3"/>
  <c r="F200" i="27"/>
  <c r="C455" i="21"/>
  <c r="E101" i="5"/>
  <c r="E93" i="30"/>
  <c r="C191" i="23"/>
  <c r="E101" i="11"/>
  <c r="D101" i="3"/>
  <c r="C192" i="28"/>
  <c r="C125" i="21"/>
  <c r="L100" i="3"/>
  <c r="C723" i="28"/>
  <c r="C652" i="21"/>
  <c r="L100" i="5"/>
  <c r="E413" i="30"/>
  <c r="C652" i="23"/>
  <c r="L100" i="11"/>
  <c r="H100" i="5"/>
  <c r="C298" i="29"/>
  <c r="C388" i="23"/>
  <c r="H100" i="11"/>
  <c r="F100" i="5"/>
  <c r="E199" i="30"/>
  <c r="C256" i="23"/>
  <c r="E100" i="3"/>
  <c r="C295" i="28"/>
  <c r="C190" i="21"/>
  <c r="C100" i="5"/>
  <c r="C89" i="29"/>
  <c r="C58" i="23"/>
  <c r="C100" i="11"/>
  <c r="M99" i="5"/>
  <c r="E503" i="30"/>
  <c r="C717" i="23"/>
  <c r="M99" i="10"/>
  <c r="I99" i="5"/>
  <c r="C388" i="29"/>
  <c r="C453" i="23"/>
  <c r="I99" i="10"/>
  <c r="G99" i="5"/>
  <c r="E305" i="30"/>
  <c r="C321" i="23"/>
  <c r="F99" i="3"/>
  <c r="F91" i="27"/>
  <c r="C255" i="21"/>
  <c r="D99" i="5"/>
  <c r="C190" i="29"/>
  <c r="C123" i="23"/>
  <c r="J98" i="3"/>
  <c r="C613" i="28"/>
  <c r="C97" i="19"/>
  <c r="J98" i="5"/>
  <c r="C478" i="29"/>
  <c r="C97" i="22"/>
  <c r="J98" i="11"/>
  <c r="H98" i="3"/>
  <c r="C505" i="28"/>
  <c r="C73" i="19"/>
  <c r="G98" i="3"/>
  <c r="C398" i="28"/>
  <c r="C61" i="19"/>
  <c r="C98" i="3"/>
  <c r="C87" i="28"/>
  <c r="C13" i="19"/>
  <c r="K97" i="3"/>
  <c r="C108" i="19"/>
  <c r="F304" i="27"/>
  <c r="K97" i="5"/>
  <c r="C584" i="29"/>
  <c r="C108" i="22"/>
  <c r="K97" i="10"/>
  <c r="I97" i="3"/>
  <c r="C84" i="19"/>
  <c r="F196" i="27"/>
  <c r="E97" i="5"/>
  <c r="E89" i="30"/>
  <c r="C36" i="22"/>
  <c r="D97" i="3"/>
  <c r="C188" i="28"/>
  <c r="C24" i="19"/>
  <c r="L95" i="3"/>
  <c r="C719" i="28"/>
  <c r="C296" i="20"/>
  <c r="L95" i="5"/>
  <c r="E409" i="30"/>
  <c r="C296" i="24"/>
  <c r="H95" i="5"/>
  <c r="C294" i="29"/>
  <c r="C176" i="24"/>
  <c r="H95" i="11"/>
  <c r="F95" i="5"/>
  <c r="E195" i="30"/>
  <c r="C116" i="24"/>
  <c r="F95" i="11"/>
  <c r="E95" i="3"/>
  <c r="C291" i="28"/>
  <c r="C86" i="20"/>
  <c r="C95" i="5"/>
  <c r="C85" i="29"/>
  <c r="C26" i="24"/>
  <c r="M94" i="5"/>
  <c r="E499" i="30"/>
  <c r="C325" i="24"/>
  <c r="M94" i="12"/>
  <c r="I94" i="5"/>
  <c r="C384" i="29"/>
  <c r="C205" i="24"/>
  <c r="I94" i="12"/>
  <c r="G94" i="5"/>
  <c r="E301" i="30"/>
  <c r="C145" i="24"/>
  <c r="G94" i="12"/>
  <c r="F94" i="3"/>
  <c r="F87" i="27"/>
  <c r="C115" i="20"/>
  <c r="D94" i="5"/>
  <c r="C186" i="29"/>
  <c r="C55" i="24"/>
  <c r="J93" i="3"/>
  <c r="C609" i="28"/>
  <c r="C234" i="20"/>
  <c r="J93" i="5"/>
  <c r="C474" i="29"/>
  <c r="C234" i="24"/>
  <c r="J93" i="12"/>
  <c r="H93" i="3"/>
  <c r="C501" i="28"/>
  <c r="C174" i="20"/>
  <c r="K92" i="3"/>
  <c r="F300" i="27"/>
  <c r="C263" i="20"/>
  <c r="K92" i="5"/>
  <c r="C580" i="29"/>
  <c r="C263" i="24"/>
  <c r="K92" i="12"/>
  <c r="I92" i="3"/>
  <c r="F192" i="27"/>
  <c r="C203" i="20"/>
  <c r="E92" i="5"/>
  <c r="E86" i="30"/>
  <c r="C83" i="24"/>
  <c r="E92" i="12"/>
  <c r="C92" i="3"/>
  <c r="C83" i="28"/>
  <c r="C23" i="20"/>
  <c r="K91" i="3"/>
  <c r="F299" i="27"/>
  <c r="C262" i="20"/>
  <c r="K91" i="5"/>
  <c r="C579" i="29"/>
  <c r="C262" i="24"/>
  <c r="K91" i="12"/>
  <c r="I91" i="3"/>
  <c r="F191" i="27"/>
  <c r="C202" i="20"/>
  <c r="E91" i="5"/>
  <c r="E85" i="30"/>
  <c r="C82" i="24"/>
  <c r="E91" i="12"/>
  <c r="D91" i="3"/>
  <c r="C184" i="28"/>
  <c r="C52" i="20"/>
  <c r="L90" i="3"/>
  <c r="C650" i="21"/>
  <c r="C714" i="28"/>
  <c r="L90" i="5"/>
  <c r="E404" i="30"/>
  <c r="C650" i="23"/>
  <c r="H90" i="5"/>
  <c r="C289" i="29"/>
  <c r="C386" i="23"/>
  <c r="F90" i="5"/>
  <c r="E190" i="30"/>
  <c r="C254" i="23"/>
  <c r="F90" i="11"/>
  <c r="E90" i="3"/>
  <c r="C288" i="28"/>
  <c r="C188" i="21"/>
  <c r="C90" i="5"/>
  <c r="C81" i="29"/>
  <c r="C56" i="23"/>
  <c r="C90" i="11"/>
  <c r="M89" i="5"/>
  <c r="E494" i="30"/>
  <c r="C715" i="23"/>
  <c r="M89" i="11"/>
  <c r="I89" i="5"/>
  <c r="C379" i="29"/>
  <c r="C451" i="23"/>
  <c r="I89" i="11"/>
  <c r="G89" i="5"/>
  <c r="E296" i="30"/>
  <c r="C319" i="23"/>
  <c r="F89" i="3"/>
  <c r="F83" i="27"/>
  <c r="C253" i="21"/>
  <c r="D89" i="5"/>
  <c r="C182" i="29"/>
  <c r="C121" i="23"/>
  <c r="D89" i="11"/>
  <c r="J88" i="3"/>
  <c r="C604" i="28"/>
  <c r="C516" i="21"/>
  <c r="J88" i="5"/>
  <c r="C469" i="29"/>
  <c r="C516" i="23"/>
  <c r="H88" i="3"/>
  <c r="C496" i="28"/>
  <c r="C384" i="21"/>
  <c r="G88" i="3"/>
  <c r="C390" i="28"/>
  <c r="C318" i="21"/>
  <c r="C88" i="3"/>
  <c r="C79" i="28"/>
  <c r="C54" i="21"/>
  <c r="K87" i="3"/>
  <c r="F295" i="27"/>
  <c r="C581" i="21"/>
  <c r="K87" i="5"/>
  <c r="C575" i="29"/>
  <c r="C581" i="23"/>
  <c r="I87" i="3"/>
  <c r="F187" i="27"/>
  <c r="C449" i="21"/>
  <c r="E87" i="5"/>
  <c r="E81" i="30"/>
  <c r="C185" i="23"/>
  <c r="E87" i="10"/>
  <c r="D87" i="3"/>
  <c r="C180" i="28"/>
  <c r="C119" i="21"/>
  <c r="L86" i="3"/>
  <c r="C710" i="28"/>
  <c r="C646" i="21"/>
  <c r="L86" i="5"/>
  <c r="E400" i="30"/>
  <c r="C646" i="23"/>
  <c r="H86" i="5"/>
  <c r="C285" i="29"/>
  <c r="C382" i="23"/>
  <c r="F86" i="5"/>
  <c r="E186" i="30"/>
  <c r="C250" i="23"/>
  <c r="F86" i="11"/>
  <c r="E86" i="3"/>
  <c r="C184" i="21"/>
  <c r="C284" i="28"/>
  <c r="C86" i="5"/>
  <c r="C77" i="29"/>
  <c r="C52" i="23"/>
  <c r="C86" i="11"/>
  <c r="M85" i="5"/>
  <c r="E490" i="30"/>
  <c r="C711" i="23"/>
  <c r="M85" i="11"/>
  <c r="I85" i="5"/>
  <c r="C375" i="29"/>
  <c r="C447" i="23"/>
  <c r="I85" i="11"/>
  <c r="G85" i="5"/>
  <c r="E292" i="30"/>
  <c r="C315" i="23"/>
  <c r="F85" i="3"/>
  <c r="F79" i="27"/>
  <c r="C249" i="21"/>
  <c r="D85" i="5"/>
  <c r="C178" i="29"/>
  <c r="C117" i="23"/>
  <c r="D85" i="10"/>
  <c r="J84" i="3"/>
  <c r="C600" i="28"/>
  <c r="C512" i="21"/>
  <c r="J84" i="5"/>
  <c r="C465" i="29"/>
  <c r="C512" i="23"/>
  <c r="H84" i="3"/>
  <c r="C492" i="28"/>
  <c r="C380" i="21"/>
  <c r="G84" i="3"/>
  <c r="C386" i="28"/>
  <c r="C314" i="21"/>
  <c r="C84" i="3"/>
  <c r="C50" i="21"/>
  <c r="C75" i="28"/>
  <c r="K83" i="3"/>
  <c r="F291" i="27"/>
  <c r="C577" i="21"/>
  <c r="K83" i="5"/>
  <c r="C571" i="29"/>
  <c r="C577" i="23"/>
  <c r="I83" i="3"/>
  <c r="F183" i="27"/>
  <c r="C445" i="21"/>
  <c r="E83" i="5"/>
  <c r="E77" i="30"/>
  <c r="C181" i="23"/>
  <c r="E83" i="10"/>
  <c r="D83" i="3"/>
  <c r="C176" i="28"/>
  <c r="C115" i="21"/>
  <c r="L82" i="3"/>
  <c r="C706" i="28"/>
  <c r="C642" i="21"/>
  <c r="L82" i="5"/>
  <c r="E396" i="30"/>
  <c r="C642" i="23"/>
  <c r="H82" i="5"/>
  <c r="C378" i="23"/>
  <c r="C281" i="29"/>
  <c r="H82" i="12"/>
  <c r="F82" i="5"/>
  <c r="E182" i="30"/>
  <c r="C246" i="23"/>
  <c r="F82" i="12"/>
  <c r="E82" i="3"/>
  <c r="C180" i="21"/>
  <c r="C280" i="28"/>
  <c r="C82" i="5"/>
  <c r="C73" i="29"/>
  <c r="C48" i="23"/>
  <c r="C82" i="11"/>
  <c r="M81" i="5"/>
  <c r="E486" i="30"/>
  <c r="C707" i="23"/>
  <c r="M81" i="11"/>
  <c r="I81" i="5"/>
  <c r="C371" i="29"/>
  <c r="C443" i="23"/>
  <c r="I81" i="11"/>
  <c r="G81" i="5"/>
  <c r="E288" i="30"/>
  <c r="C311" i="23"/>
  <c r="F81" i="3"/>
  <c r="F75" i="27"/>
  <c r="C245" i="21"/>
  <c r="D81" i="5"/>
  <c r="C174" i="29"/>
  <c r="C113" i="23"/>
  <c r="D81" i="11"/>
  <c r="J80" i="3"/>
  <c r="C596" i="28"/>
  <c r="C508" i="21"/>
  <c r="J80" i="5"/>
  <c r="C461" i="29"/>
  <c r="C508" i="23"/>
  <c r="J80" i="10"/>
  <c r="H80" i="3"/>
  <c r="C488" i="28"/>
  <c r="C376" i="21"/>
  <c r="G80" i="3"/>
  <c r="C382" i="28"/>
  <c r="C310" i="21"/>
  <c r="C80" i="3"/>
  <c r="C71" i="28"/>
  <c r="C46" i="21"/>
  <c r="K79" i="3"/>
  <c r="F287" i="27"/>
  <c r="C107" i="19"/>
  <c r="K79" i="5"/>
  <c r="C567" i="29"/>
  <c r="C107" i="22"/>
  <c r="K79" i="11"/>
  <c r="I79" i="3"/>
  <c r="F179" i="27"/>
  <c r="C83" i="19"/>
  <c r="E79" i="5"/>
  <c r="E73" i="30"/>
  <c r="C35" i="22"/>
  <c r="E79" i="10"/>
  <c r="D79" i="3"/>
  <c r="C172" i="28"/>
  <c r="C23" i="19"/>
  <c r="L78" i="3"/>
  <c r="C702" i="28"/>
  <c r="C118" i="19"/>
  <c r="L78" i="5"/>
  <c r="E392" i="30"/>
  <c r="C118" i="22"/>
  <c r="L78" i="10"/>
  <c r="H78" i="5"/>
  <c r="C277" i="29"/>
  <c r="C70" i="22"/>
  <c r="H78" i="10"/>
  <c r="F78" i="5"/>
  <c r="E178" i="30"/>
  <c r="C46" i="22"/>
  <c r="E78" i="3"/>
  <c r="C276" i="28"/>
  <c r="C34" i="19"/>
  <c r="C78" i="5"/>
  <c r="C69" i="29"/>
  <c r="C10" i="22"/>
  <c r="M76" i="5"/>
  <c r="E482" i="30"/>
  <c r="C321" i="24"/>
  <c r="I76" i="5"/>
  <c r="C367" i="29"/>
  <c r="C201" i="24"/>
  <c r="G76" i="5"/>
  <c r="E284" i="30"/>
  <c r="C141" i="24"/>
  <c r="G76" i="10"/>
  <c r="F76" i="3"/>
  <c r="F71" i="27"/>
  <c r="C111" i="20"/>
  <c r="D76" i="5"/>
  <c r="C170" i="29"/>
  <c r="C51" i="24"/>
  <c r="J75" i="3"/>
  <c r="C592" i="28"/>
  <c r="C230" i="20"/>
  <c r="J75" i="5"/>
  <c r="C457" i="29"/>
  <c r="C230" i="24"/>
  <c r="J75" i="12"/>
  <c r="H75" i="3"/>
  <c r="C484" i="28"/>
  <c r="C170" i="20"/>
  <c r="G75" i="3"/>
  <c r="C378" i="28"/>
  <c r="C140" i="20"/>
  <c r="C75" i="3"/>
  <c r="C20" i="20"/>
  <c r="C67" i="28"/>
  <c r="K74" i="3"/>
  <c r="F283" i="27"/>
  <c r="C259" i="20"/>
  <c r="K74" i="5"/>
  <c r="C563" i="29"/>
  <c r="C259" i="24"/>
  <c r="K74" i="12"/>
  <c r="I74" i="3"/>
  <c r="F175" i="27"/>
  <c r="C199" i="20"/>
  <c r="E74" i="5"/>
  <c r="E69" i="30"/>
  <c r="C79" i="24"/>
  <c r="E74" i="12"/>
  <c r="D74" i="3"/>
  <c r="C168" i="28"/>
  <c r="C49" i="20"/>
  <c r="L73" i="3"/>
  <c r="C698" i="28"/>
  <c r="C288" i="20"/>
  <c r="L73" i="5"/>
  <c r="E388" i="30"/>
  <c r="C288" i="24"/>
  <c r="L73" i="12"/>
  <c r="H73" i="5"/>
  <c r="C273" i="29"/>
  <c r="C168" i="24"/>
  <c r="H73" i="12"/>
  <c r="F73" i="5"/>
  <c r="E174" i="30"/>
  <c r="C108" i="24"/>
  <c r="F73" i="12"/>
  <c r="E73" i="3"/>
  <c r="C272" i="28"/>
  <c r="C78" i="20"/>
  <c r="C73" i="5"/>
  <c r="C65" i="29"/>
  <c r="C18" i="24"/>
  <c r="C73" i="12"/>
  <c r="M72" i="5"/>
  <c r="E478" i="30"/>
  <c r="C317" i="24"/>
  <c r="M72" i="12"/>
  <c r="I72" i="5"/>
  <c r="C363" i="29"/>
  <c r="C197" i="24"/>
  <c r="I72" i="12"/>
  <c r="G72" i="5"/>
  <c r="E280" i="30"/>
  <c r="C137" i="24"/>
  <c r="G72" i="12"/>
  <c r="F72" i="3"/>
  <c r="F67" i="27"/>
  <c r="C107" i="20"/>
  <c r="D72" i="5"/>
  <c r="C166" i="29"/>
  <c r="C47" i="24"/>
  <c r="D72" i="12"/>
  <c r="J71" i="3"/>
  <c r="C588" i="28"/>
  <c r="C507" i="21"/>
  <c r="J71" i="5"/>
  <c r="C453" i="29"/>
  <c r="C507" i="23"/>
  <c r="J71" i="11"/>
  <c r="H71" i="3"/>
  <c r="C480" i="28"/>
  <c r="C375" i="21"/>
  <c r="G71" i="3"/>
  <c r="C374" i="28"/>
  <c r="C309" i="21"/>
  <c r="C71" i="3"/>
  <c r="C63" i="28"/>
  <c r="C45" i="21"/>
  <c r="K70" i="3"/>
  <c r="F279" i="27"/>
  <c r="C572" i="21"/>
  <c r="K70" i="5"/>
  <c r="C559" i="29"/>
  <c r="C572" i="23"/>
  <c r="K70" i="11"/>
  <c r="I70" i="3"/>
  <c r="F171" i="27"/>
  <c r="C440" i="21"/>
  <c r="E70" i="5"/>
  <c r="E65" i="30"/>
  <c r="C176" i="23"/>
  <c r="E70" i="11"/>
  <c r="D70" i="3"/>
  <c r="C164" i="28"/>
  <c r="C110" i="21"/>
  <c r="L69" i="3"/>
  <c r="C694" i="28"/>
  <c r="C637" i="21"/>
  <c r="L69" i="5"/>
  <c r="E384" i="30"/>
  <c r="C637" i="23"/>
  <c r="L69" i="11"/>
  <c r="H69" i="5"/>
  <c r="C269" i="29"/>
  <c r="C373" i="23"/>
  <c r="H69" i="11"/>
  <c r="F69" i="5"/>
  <c r="E170" i="30"/>
  <c r="C241" i="23"/>
  <c r="F69" i="11"/>
  <c r="E69" i="3"/>
  <c r="C268" i="28"/>
  <c r="C175" i="21"/>
  <c r="C69" i="5"/>
  <c r="C61" i="29"/>
  <c r="C43" i="23"/>
  <c r="M68" i="5"/>
  <c r="E474" i="30"/>
  <c r="C702" i="23"/>
  <c r="I68" i="5"/>
  <c r="C359" i="29"/>
  <c r="C438" i="23"/>
  <c r="G68" i="5"/>
  <c r="E276" i="30"/>
  <c r="C306" i="23"/>
  <c r="G68" i="10"/>
  <c r="F68" i="3"/>
  <c r="F63" i="27"/>
  <c r="C240" i="21"/>
  <c r="D68" i="5"/>
  <c r="C162" i="29"/>
  <c r="C108" i="23"/>
  <c r="J67" i="3"/>
  <c r="C584" i="28"/>
  <c r="C503" i="21"/>
  <c r="J67" i="5"/>
  <c r="C449" i="29"/>
  <c r="C503" i="23"/>
  <c r="J67" i="11"/>
  <c r="H67" i="3"/>
  <c r="C476" i="28"/>
  <c r="C371" i="21"/>
  <c r="G67" i="3"/>
  <c r="C305" i="21"/>
  <c r="C370" i="28"/>
  <c r="C67" i="3"/>
  <c r="C59" i="28"/>
  <c r="C41" i="21"/>
  <c r="K66" i="3"/>
  <c r="F275" i="27"/>
  <c r="C568" i="21"/>
  <c r="K66" i="5"/>
  <c r="C555" i="29"/>
  <c r="C568" i="23"/>
  <c r="K66" i="11"/>
  <c r="I66" i="3"/>
  <c r="F167" i="27"/>
  <c r="C436" i="21"/>
  <c r="E66" i="5"/>
  <c r="E61" i="30"/>
  <c r="C172" i="23"/>
  <c r="E66" i="10"/>
  <c r="D66" i="3"/>
  <c r="C160" i="28"/>
  <c r="C106" i="21"/>
  <c r="L65" i="3"/>
  <c r="C633" i="21"/>
  <c r="C690" i="28"/>
  <c r="L65" i="5"/>
  <c r="E380" i="30"/>
  <c r="C633" i="23"/>
  <c r="L65" i="11"/>
  <c r="H65" i="5"/>
  <c r="C265" i="29"/>
  <c r="C369" i="23"/>
  <c r="H65" i="10"/>
  <c r="F65" i="5"/>
  <c r="E166" i="30"/>
  <c r="C237" i="23"/>
  <c r="F65" i="11"/>
  <c r="E65" i="3"/>
  <c r="C264" i="28"/>
  <c r="C171" i="21"/>
  <c r="C65" i="5"/>
  <c r="C57" i="29"/>
  <c r="C39" i="23"/>
  <c r="M64" i="5"/>
  <c r="E470" i="30"/>
  <c r="C698" i="23"/>
  <c r="I64" i="5"/>
  <c r="C355" i="29"/>
  <c r="C434" i="23"/>
  <c r="G64" i="5"/>
  <c r="E272" i="30"/>
  <c r="C302" i="23"/>
  <c r="G64" i="10"/>
  <c r="F64" i="3"/>
  <c r="F59" i="27"/>
  <c r="C236" i="21"/>
  <c r="D64" i="5"/>
  <c r="C158" i="29"/>
  <c r="C104" i="23"/>
  <c r="J63" i="3"/>
  <c r="C580" i="28"/>
  <c r="C499" i="21"/>
  <c r="J63" i="5"/>
  <c r="C445" i="29"/>
  <c r="C499" i="23"/>
  <c r="J63" i="11"/>
  <c r="H63" i="3"/>
  <c r="C472" i="28"/>
  <c r="C367" i="21"/>
  <c r="G63" i="3"/>
  <c r="C366" i="28"/>
  <c r="C301" i="21"/>
  <c r="C63" i="3"/>
  <c r="C37" i="21"/>
  <c r="C55" i="28"/>
  <c r="K62" i="3"/>
  <c r="F271" i="27"/>
  <c r="C564" i="21"/>
  <c r="K62" i="5"/>
  <c r="C551" i="29"/>
  <c r="C564" i="23"/>
  <c r="K62" i="11"/>
  <c r="I62" i="3"/>
  <c r="F163" i="27"/>
  <c r="C432" i="21"/>
  <c r="E62" i="5"/>
  <c r="E57" i="30"/>
  <c r="C168" i="23"/>
  <c r="E62" i="11"/>
  <c r="D62" i="3"/>
  <c r="C156" i="28"/>
  <c r="C102" i="21"/>
  <c r="L61" i="3"/>
  <c r="C686" i="28"/>
  <c r="C629" i="21"/>
  <c r="L61" i="5"/>
  <c r="E376" i="30"/>
  <c r="C629" i="23"/>
  <c r="L61" i="10"/>
  <c r="H61" i="5"/>
  <c r="C261" i="29"/>
  <c r="C365" i="23"/>
  <c r="H61" i="10"/>
  <c r="F61" i="5"/>
  <c r="E162" i="30"/>
  <c r="C233" i="23"/>
  <c r="E61" i="3"/>
  <c r="C260" i="28"/>
  <c r="C167" i="21"/>
  <c r="C61" i="5"/>
  <c r="C53" i="29"/>
  <c r="C35" i="23"/>
  <c r="C61" i="10"/>
  <c r="M60" i="5"/>
  <c r="E466" i="30"/>
  <c r="C129" i="22"/>
  <c r="I60" i="5"/>
  <c r="C351" i="29"/>
  <c r="C81" i="22"/>
  <c r="G60" i="5"/>
  <c r="E268" i="30"/>
  <c r="C57" i="22"/>
  <c r="G60" i="10"/>
  <c r="F60" i="3"/>
  <c r="F55" i="27"/>
  <c r="C45" i="19"/>
  <c r="D60" i="5"/>
  <c r="C154" i="29"/>
  <c r="C21" i="22"/>
  <c r="D60" i="11"/>
  <c r="J59" i="3"/>
  <c r="C576" i="28"/>
  <c r="C92" i="19"/>
  <c r="J59" i="5"/>
  <c r="C441" i="29"/>
  <c r="C92" i="22"/>
  <c r="J59" i="10"/>
  <c r="H59" i="3"/>
  <c r="C468" i="28"/>
  <c r="C68" i="19"/>
  <c r="G59" i="3"/>
  <c r="C362" i="28"/>
  <c r="C56" i="19"/>
  <c r="C59" i="3"/>
  <c r="C51" i="28"/>
  <c r="C8" i="19"/>
  <c r="K57" i="3"/>
  <c r="F267" i="27"/>
  <c r="C256" i="20"/>
  <c r="H57" i="5"/>
  <c r="C258" i="29"/>
  <c r="C166" i="24"/>
  <c r="H57" i="10"/>
  <c r="F57" i="5"/>
  <c r="E159" i="30"/>
  <c r="C106" i="24"/>
  <c r="E57" i="3"/>
  <c r="C76" i="20"/>
  <c r="C257" i="28"/>
  <c r="C57" i="5"/>
  <c r="C50" i="29"/>
  <c r="C16" i="24"/>
  <c r="C57" i="10"/>
  <c r="M56" i="5"/>
  <c r="E464" i="30"/>
  <c r="C315" i="24"/>
  <c r="M56" i="12"/>
  <c r="I56" i="5"/>
  <c r="C349" i="29"/>
  <c r="C195" i="24"/>
  <c r="I56" i="12"/>
  <c r="G56" i="5"/>
  <c r="E265" i="30"/>
  <c r="C135" i="24"/>
  <c r="G56" i="11"/>
  <c r="F56" i="3"/>
  <c r="F52" i="27"/>
  <c r="C105" i="20"/>
  <c r="D56" i="5"/>
  <c r="C151" i="29"/>
  <c r="C45" i="24"/>
  <c r="D56" i="12"/>
  <c r="J55" i="3"/>
  <c r="C573" i="28"/>
  <c r="C224" i="20"/>
  <c r="J55" i="5"/>
  <c r="C439" i="29"/>
  <c r="C224" i="24"/>
  <c r="J55" i="12"/>
  <c r="H55" i="3"/>
  <c r="C465" i="28"/>
  <c r="C164" i="20"/>
  <c r="C55" i="5"/>
  <c r="C48" i="29"/>
  <c r="C14" i="24"/>
  <c r="C55" i="12"/>
  <c r="M54" i="5"/>
  <c r="E462" i="30"/>
  <c r="C313" i="24"/>
  <c r="M54" i="12"/>
  <c r="I54" i="5"/>
  <c r="C347" i="29"/>
  <c r="C193" i="24"/>
  <c r="I54" i="12"/>
  <c r="G54" i="5"/>
  <c r="E263" i="30"/>
  <c r="C133" i="24"/>
  <c r="G54" i="12"/>
  <c r="F54" i="3"/>
  <c r="C103" i="20"/>
  <c r="F51" i="27"/>
  <c r="D54" i="5"/>
  <c r="C149" i="29"/>
  <c r="C43" i="24"/>
  <c r="D54" i="12"/>
  <c r="J53" i="3"/>
  <c r="C571" i="28"/>
  <c r="C222" i="20"/>
  <c r="J53" i="5"/>
  <c r="C437" i="29"/>
  <c r="C222" i="24"/>
  <c r="J53" i="12"/>
  <c r="H53" i="3"/>
  <c r="C463" i="28"/>
  <c r="C162" i="20"/>
  <c r="G53" i="3"/>
  <c r="C358" i="28"/>
  <c r="C132" i="20"/>
  <c r="C53" i="3"/>
  <c r="C12" i="20"/>
  <c r="C47" i="28"/>
  <c r="K52" i="3"/>
  <c r="F262" i="27"/>
  <c r="C562" i="21"/>
  <c r="K52" i="5"/>
  <c r="C542" i="29"/>
  <c r="C562" i="23"/>
  <c r="K52" i="11"/>
  <c r="I52" i="3"/>
  <c r="F154" i="27"/>
  <c r="C430" i="21"/>
  <c r="F52" i="3"/>
  <c r="F49" i="27"/>
  <c r="C232" i="21"/>
  <c r="D52" i="5"/>
  <c r="C147" i="29"/>
  <c r="C100" i="23"/>
  <c r="D52" i="11"/>
  <c r="J51" i="3"/>
  <c r="C569" i="28"/>
  <c r="C495" i="21"/>
  <c r="J51" i="5"/>
  <c r="C435" i="29"/>
  <c r="C495" i="23"/>
  <c r="J51" i="11"/>
  <c r="H51" i="3"/>
  <c r="C461" i="28"/>
  <c r="C363" i="21"/>
  <c r="G51" i="3"/>
  <c r="C356" i="28"/>
  <c r="C297" i="21"/>
  <c r="C51" i="3"/>
  <c r="C45" i="28"/>
  <c r="C33" i="21"/>
  <c r="K50" i="3"/>
  <c r="F260" i="27"/>
  <c r="C560" i="21"/>
  <c r="K50" i="5"/>
  <c r="C540" i="29"/>
  <c r="C560" i="23"/>
  <c r="K50" i="11"/>
  <c r="I50" i="3"/>
  <c r="F152" i="27"/>
  <c r="C428" i="21"/>
  <c r="E50" i="5"/>
  <c r="E47" i="30"/>
  <c r="C164" i="23"/>
  <c r="E50" i="11"/>
  <c r="D50" i="3"/>
  <c r="C146" i="28"/>
  <c r="C98" i="21"/>
  <c r="L49" i="3"/>
  <c r="C675" i="28"/>
  <c r="C625" i="21"/>
  <c r="L49" i="5"/>
  <c r="E365" i="30"/>
  <c r="C625" i="23"/>
  <c r="L49" i="10"/>
  <c r="H49" i="5"/>
  <c r="C250" i="29"/>
  <c r="C361" i="23"/>
  <c r="H49" i="10"/>
  <c r="F49" i="5"/>
  <c r="E152" i="30"/>
  <c r="C229" i="23"/>
  <c r="E49" i="3"/>
  <c r="C250" i="28"/>
  <c r="C163" i="21"/>
  <c r="K48" i="3"/>
  <c r="C558" i="21"/>
  <c r="F258" i="27"/>
  <c r="K48" i="5"/>
  <c r="C538" i="29"/>
  <c r="C558" i="23"/>
  <c r="K48" i="11"/>
  <c r="I48" i="3"/>
  <c r="C426" i="21"/>
  <c r="F150" i="27"/>
  <c r="E48" i="5"/>
  <c r="E45" i="30"/>
  <c r="C162" i="23"/>
  <c r="E48" i="11"/>
  <c r="D48" i="3"/>
  <c r="C144" i="28"/>
  <c r="C96" i="21"/>
  <c r="J47" i="3"/>
  <c r="C565" i="28"/>
  <c r="C491" i="21"/>
  <c r="J47" i="5"/>
  <c r="C431" i="29"/>
  <c r="C491" i="23"/>
  <c r="J47" i="11"/>
  <c r="H47" i="3"/>
  <c r="C457" i="28"/>
  <c r="C359" i="21"/>
  <c r="G47" i="3"/>
  <c r="C293" i="21"/>
  <c r="C352" i="28"/>
  <c r="C47" i="3"/>
  <c r="C41" i="28"/>
  <c r="C29" i="21"/>
  <c r="M46" i="5"/>
  <c r="E454" i="30"/>
  <c r="C688" i="23"/>
  <c r="M46" i="11"/>
  <c r="I46" i="5"/>
  <c r="C339" i="29"/>
  <c r="C424" i="23"/>
  <c r="I46" i="11"/>
  <c r="G46" i="5"/>
  <c r="E256" i="30"/>
  <c r="C292" i="23"/>
  <c r="F46" i="3"/>
  <c r="F43" i="27"/>
  <c r="C226" i="21"/>
  <c r="D46" i="5"/>
  <c r="C144" i="29"/>
  <c r="C94" i="23"/>
  <c r="D46" i="10"/>
  <c r="J45" i="3"/>
  <c r="C563" i="28"/>
  <c r="C489" i="21"/>
  <c r="J45" i="5"/>
  <c r="C429" i="29"/>
  <c r="C489" i="23"/>
  <c r="H45" i="3"/>
  <c r="C455" i="28"/>
  <c r="C357" i="21"/>
  <c r="G45" i="3"/>
  <c r="C350" i="28"/>
  <c r="C291" i="21"/>
  <c r="C45" i="3"/>
  <c r="C27" i="21"/>
  <c r="C39" i="28"/>
  <c r="M44" i="5"/>
  <c r="E452" i="30"/>
  <c r="C686" i="23"/>
  <c r="M44" i="12"/>
  <c r="I44" i="5"/>
  <c r="C337" i="29"/>
  <c r="C422" i="23"/>
  <c r="I44" i="12"/>
  <c r="G44" i="5"/>
  <c r="E254" i="30"/>
  <c r="C290" i="23"/>
  <c r="G44" i="11"/>
  <c r="F44" i="3"/>
  <c r="F41" i="27"/>
  <c r="C224" i="21"/>
  <c r="D44" i="5"/>
  <c r="C143" i="29"/>
  <c r="C92" i="23"/>
  <c r="D44" i="11"/>
  <c r="J43" i="3"/>
  <c r="C561" i="28"/>
  <c r="C487" i="21"/>
  <c r="J43" i="5"/>
  <c r="C427" i="29"/>
  <c r="C487" i="23"/>
  <c r="J43" i="11"/>
  <c r="H43" i="3"/>
  <c r="C453" i="28"/>
  <c r="C355" i="21"/>
  <c r="G43" i="3"/>
  <c r="C348" i="28"/>
  <c r="C289" i="21"/>
  <c r="C43" i="3"/>
  <c r="C37" i="28"/>
  <c r="C25" i="21"/>
  <c r="K42" i="3"/>
  <c r="F252" i="27"/>
  <c r="C552" i="21"/>
  <c r="K42" i="5"/>
  <c r="C532" i="29"/>
  <c r="C552" i="23"/>
  <c r="I42" i="3"/>
  <c r="F144" i="27"/>
  <c r="C420" i="21"/>
  <c r="E42" i="5"/>
  <c r="E39" i="30"/>
  <c r="C156" i="23"/>
  <c r="E42" i="10"/>
  <c r="D42" i="3"/>
  <c r="C138" i="28"/>
  <c r="C90" i="21"/>
  <c r="L41" i="3"/>
  <c r="C667" i="28"/>
  <c r="C115" i="19"/>
  <c r="L41" i="5"/>
  <c r="E357" i="30"/>
  <c r="C115" i="22"/>
  <c r="L41" i="11"/>
  <c r="H41" i="5"/>
  <c r="C242" i="29"/>
  <c r="C67" i="22"/>
  <c r="H41" i="11"/>
  <c r="F41" i="5"/>
  <c r="E144" i="30"/>
  <c r="C43" i="22"/>
  <c r="E41" i="3"/>
  <c r="C242" i="28"/>
  <c r="C31" i="19"/>
  <c r="C41" i="5"/>
  <c r="C38" i="29"/>
  <c r="C7" i="22"/>
  <c r="C41" i="11"/>
  <c r="M40" i="5"/>
  <c r="E448" i="30"/>
  <c r="C126" i="22"/>
  <c r="I40" i="5"/>
  <c r="C333" i="29"/>
  <c r="C78" i="22"/>
  <c r="G40" i="5"/>
  <c r="E250" i="30"/>
  <c r="C54" i="22"/>
  <c r="G40" i="10"/>
  <c r="F40" i="3"/>
  <c r="F37" i="27"/>
  <c r="C42" i="19"/>
  <c r="D40" i="5"/>
  <c r="C139" i="29"/>
  <c r="C18" i="22"/>
  <c r="J38" i="3"/>
  <c r="C557" i="28"/>
  <c r="C221" i="20"/>
  <c r="J38" i="5"/>
  <c r="C423" i="29"/>
  <c r="C221" i="24"/>
  <c r="H38" i="3"/>
  <c r="C449" i="28"/>
  <c r="C161" i="20"/>
  <c r="G38" i="3"/>
  <c r="C344" i="28"/>
  <c r="C131" i="20"/>
  <c r="C38" i="3"/>
  <c r="C33" i="28"/>
  <c r="C11" i="20"/>
  <c r="K37" i="3"/>
  <c r="F248" i="27"/>
  <c r="C250" i="20"/>
  <c r="K37" i="5"/>
  <c r="C528" i="29"/>
  <c r="C250" i="24"/>
  <c r="K37" i="12"/>
  <c r="I37" i="3"/>
  <c r="F140" i="27"/>
  <c r="C190" i="20"/>
  <c r="E37" i="5"/>
  <c r="E35" i="30"/>
  <c r="C70" i="24"/>
  <c r="E37" i="12"/>
  <c r="D37" i="3"/>
  <c r="C40" i="20"/>
  <c r="C134" i="28"/>
  <c r="L36" i="3"/>
  <c r="C663" i="28"/>
  <c r="C279" i="20"/>
  <c r="L36" i="5"/>
  <c r="E353" i="30"/>
  <c r="C279" i="24"/>
  <c r="L36" i="12"/>
  <c r="H36" i="5"/>
  <c r="C238" i="29"/>
  <c r="C159" i="24"/>
  <c r="H36" i="12"/>
  <c r="F36" i="5"/>
  <c r="E140" i="30"/>
  <c r="C99" i="24"/>
  <c r="F36" i="12"/>
  <c r="E36" i="3"/>
  <c r="C238" i="28"/>
  <c r="C69" i="20"/>
  <c r="C36" i="5"/>
  <c r="C34" i="29"/>
  <c r="C9" i="24"/>
  <c r="C36" i="12"/>
  <c r="M35" i="5"/>
  <c r="E444" i="30"/>
  <c r="C308" i="24"/>
  <c r="M35" i="12"/>
  <c r="I35" i="5"/>
  <c r="C329" i="29"/>
  <c r="C188" i="24"/>
  <c r="I35" i="12"/>
  <c r="G35" i="5"/>
  <c r="E246" i="30"/>
  <c r="C128" i="24"/>
  <c r="G35" i="12"/>
  <c r="F35" i="3"/>
  <c r="F33" i="27"/>
  <c r="C98" i="20"/>
  <c r="D35" i="5"/>
  <c r="C135" i="29"/>
  <c r="C38" i="24"/>
  <c r="D35" i="12"/>
  <c r="J34" i="3"/>
  <c r="C553" i="28"/>
  <c r="C217" i="20"/>
  <c r="J34" i="5"/>
  <c r="C419" i="29"/>
  <c r="C217" i="24"/>
  <c r="J34" i="12"/>
  <c r="H34" i="3"/>
  <c r="C445" i="28"/>
  <c r="C157" i="20"/>
  <c r="G34" i="3"/>
  <c r="C340" i="28"/>
  <c r="C127" i="20"/>
  <c r="C34" i="3"/>
  <c r="C29" i="28"/>
  <c r="C7" i="20"/>
  <c r="K33" i="3"/>
  <c r="F244" i="27"/>
  <c r="C551" i="21"/>
  <c r="K33" i="5"/>
  <c r="C524" i="29"/>
  <c r="C551" i="23"/>
  <c r="K33" i="11"/>
  <c r="I33" i="3"/>
  <c r="F136" i="27"/>
  <c r="C419" i="21"/>
  <c r="E33" i="5"/>
  <c r="E31" i="30"/>
  <c r="C155" i="23"/>
  <c r="E33" i="11"/>
  <c r="D33" i="3"/>
  <c r="C130" i="28"/>
  <c r="C89" i="21"/>
  <c r="L32" i="3"/>
  <c r="C659" i="28"/>
  <c r="C616" i="21"/>
  <c r="L32" i="5"/>
  <c r="E349" i="30"/>
  <c r="C616" i="23"/>
  <c r="L32" i="11"/>
  <c r="H32" i="5"/>
  <c r="C234" i="29"/>
  <c r="C352" i="23"/>
  <c r="H32" i="11"/>
  <c r="F32" i="5"/>
  <c r="E136" i="30"/>
  <c r="C220" i="23"/>
  <c r="F32" i="11"/>
  <c r="E32" i="3"/>
  <c r="C234" i="28"/>
  <c r="C154" i="21"/>
  <c r="C32" i="5"/>
  <c r="C30" i="29"/>
  <c r="C22" i="23"/>
  <c r="C32" i="11"/>
  <c r="M31" i="5"/>
  <c r="E440" i="30"/>
  <c r="C681" i="23"/>
  <c r="M31" i="11"/>
  <c r="I31" i="5"/>
  <c r="C325" i="29"/>
  <c r="C417" i="23"/>
  <c r="I31" i="11"/>
  <c r="G31" i="5"/>
  <c r="E242" i="30"/>
  <c r="C285" i="23"/>
  <c r="G31" i="11"/>
  <c r="F31" i="3"/>
  <c r="F29" i="27"/>
  <c r="C219" i="21"/>
  <c r="D31" i="5"/>
  <c r="C131" i="29"/>
  <c r="C87" i="23"/>
  <c r="D31" i="11"/>
  <c r="J30" i="3"/>
  <c r="C549" i="28"/>
  <c r="C482" i="21"/>
  <c r="J30" i="5"/>
  <c r="C415" i="29"/>
  <c r="C482" i="23"/>
  <c r="H30" i="3"/>
  <c r="C441" i="28"/>
  <c r="C350" i="21"/>
  <c r="G30" i="3"/>
  <c r="C336" i="28"/>
  <c r="C284" i="21"/>
  <c r="C30" i="3"/>
  <c r="C25" i="28"/>
  <c r="C20" i="21"/>
  <c r="K29" i="3"/>
  <c r="F240" i="27"/>
  <c r="C547" i="21"/>
  <c r="K29" i="5"/>
  <c r="C520" i="29"/>
  <c r="C547" i="23"/>
  <c r="K29" i="11"/>
  <c r="I29" i="3"/>
  <c r="F132" i="27"/>
  <c r="C415" i="21"/>
  <c r="E29" i="5"/>
  <c r="E27" i="30"/>
  <c r="C151" i="23"/>
  <c r="E29" i="11"/>
  <c r="D29" i="3"/>
  <c r="C85" i="21"/>
  <c r="C126" i="28"/>
  <c r="L28" i="3"/>
  <c r="C655" i="28"/>
  <c r="C612" i="21"/>
  <c r="L28" i="5"/>
  <c r="E345" i="30"/>
  <c r="C612" i="23"/>
  <c r="H28" i="5"/>
  <c r="C230" i="29"/>
  <c r="C348" i="23"/>
  <c r="F28" i="5"/>
  <c r="E132" i="30"/>
  <c r="C216" i="23"/>
  <c r="F28" i="10"/>
  <c r="E28" i="3"/>
  <c r="C230" i="28"/>
  <c r="C150" i="21"/>
  <c r="C28" i="5"/>
  <c r="C26" i="29"/>
  <c r="C18" i="23"/>
  <c r="C28" i="10"/>
  <c r="M27" i="5"/>
  <c r="E436" i="30"/>
  <c r="C677" i="23"/>
  <c r="M27" i="10"/>
  <c r="I27" i="5"/>
  <c r="C321" i="29"/>
  <c r="C413" i="23"/>
  <c r="I27" i="10"/>
  <c r="G27" i="5"/>
  <c r="E238" i="30"/>
  <c r="C281" i="23"/>
  <c r="F27" i="3"/>
  <c r="F25" i="27"/>
  <c r="C215" i="21"/>
  <c r="D27" i="5"/>
  <c r="C127" i="29"/>
  <c r="C83" i="23"/>
  <c r="D27" i="11"/>
  <c r="J26" i="3"/>
  <c r="C545" i="28"/>
  <c r="C478" i="21"/>
  <c r="J26" i="5"/>
  <c r="C411" i="29"/>
  <c r="C478" i="23"/>
  <c r="H26" i="3"/>
  <c r="C437" i="28"/>
  <c r="C346" i="21"/>
  <c r="G26" i="3"/>
  <c r="C332" i="28"/>
  <c r="C280" i="21"/>
  <c r="C26" i="3"/>
  <c r="C21" i="28"/>
  <c r="C16" i="21"/>
  <c r="K25" i="3"/>
  <c r="F236" i="27"/>
  <c r="C543" i="21"/>
  <c r="K25" i="5"/>
  <c r="C516" i="29"/>
  <c r="C543" i="23"/>
  <c r="K25" i="11"/>
  <c r="I25" i="3"/>
  <c r="F128" i="27"/>
  <c r="C411" i="21"/>
  <c r="E25" i="5"/>
  <c r="E23" i="30"/>
  <c r="C147" i="23"/>
  <c r="E25" i="11"/>
  <c r="D25" i="3"/>
  <c r="C122" i="28"/>
  <c r="C81" i="21"/>
  <c r="L24" i="3"/>
  <c r="C651" i="28"/>
  <c r="C608" i="21"/>
  <c r="L24" i="5"/>
  <c r="E341" i="30"/>
  <c r="C608" i="23"/>
  <c r="L24" i="11"/>
  <c r="H24" i="5"/>
  <c r="C226" i="29"/>
  <c r="C344" i="23"/>
  <c r="H24" i="11"/>
  <c r="F24" i="5"/>
  <c r="E128" i="30"/>
  <c r="C212" i="23"/>
  <c r="F24" i="11"/>
  <c r="E24" i="3"/>
  <c r="C226" i="28"/>
  <c r="C146" i="21"/>
  <c r="C24" i="5"/>
  <c r="C22" i="29"/>
  <c r="C14" i="23"/>
  <c r="C24" i="11"/>
  <c r="M23" i="5"/>
  <c r="E432" i="30"/>
  <c r="C673" i="23"/>
  <c r="M23" i="10"/>
  <c r="I23" i="5"/>
  <c r="C317" i="29"/>
  <c r="C409" i="23"/>
  <c r="I23" i="10"/>
  <c r="G23" i="5"/>
  <c r="E234" i="30"/>
  <c r="C277" i="23"/>
  <c r="F23" i="3"/>
  <c r="F21" i="27"/>
  <c r="C211" i="21"/>
  <c r="D23" i="5"/>
  <c r="C123" i="29"/>
  <c r="C79" i="23"/>
  <c r="D23" i="10"/>
  <c r="J22" i="3"/>
  <c r="C541" i="28"/>
  <c r="C89" i="19"/>
  <c r="J22" i="5"/>
  <c r="C407" i="29"/>
  <c r="C89" i="22"/>
  <c r="J22" i="11"/>
  <c r="H22" i="3"/>
  <c r="C433" i="28"/>
  <c r="C65" i="19"/>
  <c r="G22" i="3"/>
  <c r="C53" i="19"/>
  <c r="C328" i="28"/>
  <c r="C22" i="3"/>
  <c r="C17" i="28"/>
  <c r="C5" i="19"/>
  <c r="K21" i="3"/>
  <c r="F232" i="27"/>
  <c r="C100" i="19"/>
  <c r="K21" i="5"/>
  <c r="C512" i="29"/>
  <c r="C100" i="22"/>
  <c r="K21" i="10"/>
  <c r="I21" i="3"/>
  <c r="F124" i="27"/>
  <c r="C76" i="19"/>
  <c r="E21" i="5"/>
  <c r="E19" i="30"/>
  <c r="C28" i="22"/>
  <c r="D21" i="3"/>
  <c r="C118" i="28"/>
  <c r="C16" i="19"/>
  <c r="L19" i="3"/>
  <c r="C647" i="28"/>
  <c r="C276" i="20"/>
  <c r="J19" i="5"/>
  <c r="C405" i="29"/>
  <c r="C216" i="24"/>
  <c r="J19" i="10"/>
  <c r="H19" i="3"/>
  <c r="C431" i="28"/>
  <c r="C156" i="20"/>
  <c r="G19" i="3"/>
  <c r="C326" i="28"/>
  <c r="C126" i="20"/>
  <c r="C19" i="3"/>
  <c r="C6" i="20"/>
  <c r="C15" i="28"/>
  <c r="K18" i="3"/>
  <c r="F230" i="27"/>
  <c r="C245" i="20"/>
  <c r="K18" i="5"/>
  <c r="C511" i="29"/>
  <c r="C245" i="24"/>
  <c r="K18" i="12"/>
  <c r="I18" i="3"/>
  <c r="F122" i="27"/>
  <c r="C185" i="20"/>
  <c r="E18" i="5"/>
  <c r="E17" i="30"/>
  <c r="C65" i="24"/>
  <c r="E18" i="11"/>
  <c r="D18" i="3"/>
  <c r="C116" i="28"/>
  <c r="C35" i="20"/>
  <c r="L17" i="3"/>
  <c r="C645" i="28"/>
  <c r="C274" i="20"/>
  <c r="K17" i="5"/>
  <c r="C510" i="29"/>
  <c r="C244" i="24"/>
  <c r="K17" i="12"/>
  <c r="G17" i="5"/>
  <c r="E229" i="30"/>
  <c r="C124" i="24"/>
  <c r="G17" i="12"/>
  <c r="L16" i="3"/>
  <c r="C644" i="28"/>
  <c r="C273" i="20"/>
  <c r="K16" i="5"/>
  <c r="C509" i="29"/>
  <c r="C243" i="24"/>
  <c r="K16" i="12"/>
  <c r="G16" i="5"/>
  <c r="E228" i="30"/>
  <c r="C123" i="24"/>
  <c r="G16" i="12"/>
  <c r="F16" i="3"/>
  <c r="F16" i="27"/>
  <c r="C93" i="20"/>
  <c r="D16" i="5"/>
  <c r="C118" i="29"/>
  <c r="C33" i="24"/>
  <c r="D16" i="12"/>
  <c r="J15" i="3"/>
  <c r="C535" i="28"/>
  <c r="C212" i="20"/>
  <c r="I15" i="3"/>
  <c r="F119" i="27"/>
  <c r="C182" i="20"/>
  <c r="E15" i="5"/>
  <c r="E15" i="30"/>
  <c r="C62" i="24"/>
  <c r="E15" i="12"/>
  <c r="D15" i="3"/>
  <c r="C113" i="28"/>
  <c r="C32" i="20"/>
  <c r="L14" i="3"/>
  <c r="C642" i="28"/>
  <c r="C606" i="21"/>
  <c r="K14" i="5"/>
  <c r="C507" i="29"/>
  <c r="C540" i="23"/>
  <c r="K14" i="11"/>
  <c r="G14" i="3"/>
  <c r="C322" i="28"/>
  <c r="C276" i="21"/>
  <c r="C14" i="3"/>
  <c r="C10" i="28"/>
  <c r="C12" i="21"/>
  <c r="K13" i="3"/>
  <c r="C539" i="21"/>
  <c r="F225" i="27"/>
  <c r="H13" i="5"/>
  <c r="C217" i="29"/>
  <c r="C341" i="23"/>
  <c r="H13" i="11"/>
  <c r="F13" i="5"/>
  <c r="E118" i="30"/>
  <c r="C209" i="23"/>
  <c r="F13" i="11"/>
  <c r="E13" i="3"/>
  <c r="C217" i="28"/>
  <c r="C143" i="21"/>
  <c r="C13" i="5"/>
  <c r="C13" i="29"/>
  <c r="C11" i="23"/>
  <c r="C13" i="11"/>
  <c r="L12" i="5"/>
  <c r="E331" i="30"/>
  <c r="C604" i="23"/>
  <c r="L12" i="11"/>
  <c r="H12" i="3"/>
  <c r="C425" i="28"/>
  <c r="C340" i="21"/>
  <c r="G12" i="3"/>
  <c r="C320" i="28"/>
  <c r="C274" i="21"/>
  <c r="C12" i="3"/>
  <c r="C8" i="28"/>
  <c r="C10" i="21"/>
  <c r="K11" i="3"/>
  <c r="F223" i="27"/>
  <c r="C537" i="21"/>
  <c r="H11" i="5"/>
  <c r="C215" i="29"/>
  <c r="C339" i="23"/>
  <c r="H11" i="10"/>
  <c r="F11" i="5"/>
  <c r="E116" i="30"/>
  <c r="C207" i="23"/>
  <c r="F11" i="10"/>
  <c r="E11" i="3"/>
  <c r="C215" i="28"/>
  <c r="C141" i="21"/>
  <c r="K10" i="3"/>
  <c r="F222" i="27"/>
  <c r="C536" i="21"/>
  <c r="H10" i="5"/>
  <c r="C214" i="29"/>
  <c r="C338" i="23"/>
  <c r="H10" i="11"/>
  <c r="F10" i="5"/>
  <c r="E115" i="30"/>
  <c r="C206" i="23"/>
  <c r="F10" i="11"/>
  <c r="E10" i="3"/>
  <c r="C140" i="21"/>
  <c r="C214" i="28"/>
  <c r="K9" i="3"/>
  <c r="F221" i="27"/>
  <c r="C535" i="21"/>
  <c r="H9" i="5"/>
  <c r="C213" i="29"/>
  <c r="C337" i="23"/>
  <c r="H9" i="10"/>
  <c r="F9" i="5"/>
  <c r="E114" i="30"/>
  <c r="C205" i="23"/>
  <c r="F9" i="11"/>
  <c r="E9" i="3"/>
  <c r="C213" i="28"/>
  <c r="C139" i="21"/>
  <c r="K8" i="3"/>
  <c r="F220" i="27"/>
  <c r="C534" i="21"/>
  <c r="H8" i="5"/>
  <c r="C212" i="29"/>
  <c r="C336" i="23"/>
  <c r="F8" i="5"/>
  <c r="E113" i="30"/>
  <c r="C204" i="23"/>
  <c r="F8" i="11"/>
  <c r="E8" i="3"/>
  <c r="C212" i="28"/>
  <c r="C138" i="21"/>
  <c r="C8" i="5"/>
  <c r="C8" i="29"/>
  <c r="C6" i="23"/>
  <c r="C8" i="10"/>
  <c r="L7" i="5"/>
  <c r="E326" i="30"/>
  <c r="C599" i="23"/>
  <c r="L7" i="10"/>
  <c r="H7" i="3"/>
  <c r="C420" i="28"/>
  <c r="C335" i="21"/>
  <c r="G7" i="3"/>
  <c r="C269" i="21"/>
  <c r="C315" i="28"/>
  <c r="C7" i="5"/>
  <c r="C7" i="29"/>
  <c r="C5" i="23"/>
  <c r="L6" i="5"/>
  <c r="E325" i="30"/>
  <c r="C598" i="23"/>
  <c r="L6" i="12"/>
  <c r="H6" i="3"/>
  <c r="C419" i="28"/>
  <c r="C334" i="21"/>
  <c r="G6" i="3"/>
  <c r="C314" i="28"/>
  <c r="C268" i="21"/>
  <c r="C6" i="3"/>
  <c r="C4" i="21"/>
  <c r="C6" i="28"/>
  <c r="K5" i="3"/>
  <c r="C531" i="21"/>
  <c r="F217" i="27"/>
  <c r="H5" i="5"/>
  <c r="C209" i="29"/>
  <c r="C333" i="23"/>
  <c r="H5" i="11"/>
  <c r="F5" i="5"/>
  <c r="E110" i="30"/>
  <c r="C201" i="23"/>
  <c r="F5" i="11"/>
  <c r="E5" i="3"/>
  <c r="C209" i="28"/>
  <c r="C135" i="21"/>
  <c r="C5" i="5"/>
  <c r="C5" i="29"/>
  <c r="C3" i="23"/>
  <c r="C5" i="11"/>
  <c r="L4" i="5"/>
  <c r="E323" i="30"/>
  <c r="C596" i="23"/>
  <c r="H4" i="3"/>
  <c r="C417" i="28"/>
  <c r="C332" i="21"/>
  <c r="G4" i="3"/>
  <c r="C312" i="28"/>
  <c r="C266" i="21"/>
  <c r="C4" i="3"/>
  <c r="C4" i="28"/>
  <c r="C2" i="21"/>
  <c r="K3" i="3"/>
  <c r="F215" i="27"/>
  <c r="C99" i="19"/>
  <c r="H3" i="5"/>
  <c r="C207" i="29"/>
  <c r="C63" i="22"/>
  <c r="H3" i="10"/>
  <c r="F3" i="5"/>
  <c r="E108" i="30"/>
  <c r="C39" i="22"/>
  <c r="F3" i="11"/>
  <c r="J4" i="15" s="1"/>
  <c r="E3" i="3"/>
  <c r="C207" i="28"/>
  <c r="C27" i="19"/>
  <c r="C3" i="5"/>
  <c r="C3" i="29"/>
  <c r="C3" i="22"/>
  <c r="B116" i="4"/>
  <c r="C114" i="7"/>
  <c r="C106" i="7"/>
  <c r="C102" i="7"/>
  <c r="C46" i="7"/>
  <c r="C38" i="7"/>
  <c r="C30" i="7"/>
  <c r="C26" i="7"/>
  <c r="J2" i="7"/>
  <c r="K114" i="7"/>
  <c r="G114" i="7"/>
  <c r="K106" i="7"/>
  <c r="G106" i="7"/>
  <c r="E104" i="7"/>
  <c r="K102" i="7"/>
  <c r="G102" i="7"/>
  <c r="J99" i="7"/>
  <c r="F99" i="7"/>
  <c r="K98" i="7"/>
  <c r="G98" i="7"/>
  <c r="L97" i="7"/>
  <c r="D97" i="7"/>
  <c r="I80" i="7"/>
  <c r="K66" i="7"/>
  <c r="L61" i="7"/>
  <c r="J59" i="7"/>
  <c r="L57" i="7"/>
  <c r="L49" i="7"/>
  <c r="J47" i="7"/>
  <c r="H45" i="7"/>
  <c r="D45" i="7"/>
  <c r="K42" i="7"/>
  <c r="G38" i="7"/>
  <c r="K30" i="7"/>
  <c r="G30" i="7"/>
  <c r="E28" i="7"/>
  <c r="F27" i="7"/>
  <c r="K26" i="7"/>
  <c r="G26" i="7"/>
  <c r="J23" i="7"/>
  <c r="F23" i="7"/>
  <c r="L21" i="7"/>
  <c r="D21" i="7"/>
  <c r="F11" i="7"/>
  <c r="L9" i="7"/>
  <c r="J7" i="7"/>
  <c r="I4" i="7"/>
  <c r="F3" i="7"/>
  <c r="E113" i="8"/>
  <c r="I109" i="8"/>
  <c r="E109" i="8"/>
  <c r="I105" i="8"/>
  <c r="E105" i="8"/>
  <c r="I101" i="8"/>
  <c r="E101" i="8"/>
  <c r="C98" i="8"/>
  <c r="E95" i="8"/>
  <c r="G94" i="8"/>
  <c r="C94" i="8"/>
  <c r="K88" i="8"/>
  <c r="G88" i="8"/>
  <c r="C88" i="8"/>
  <c r="K84" i="8"/>
  <c r="I79" i="8"/>
  <c r="I75" i="8"/>
  <c r="I71" i="8"/>
  <c r="K70" i="8"/>
  <c r="E69" i="8"/>
  <c r="I67" i="8"/>
  <c r="I63" i="8"/>
  <c r="K62" i="8"/>
  <c r="G56" i="8"/>
  <c r="C56" i="8"/>
  <c r="K52" i="8"/>
  <c r="G52" i="8"/>
  <c r="C52" i="8"/>
  <c r="I51" i="8"/>
  <c r="K50" i="8"/>
  <c r="K48" i="8"/>
  <c r="I47" i="8"/>
  <c r="G46" i="8"/>
  <c r="G44" i="8"/>
  <c r="C44" i="8"/>
  <c r="I43" i="8"/>
  <c r="K38" i="8"/>
  <c r="I37" i="8"/>
  <c r="I33" i="8"/>
  <c r="E33" i="8"/>
  <c r="I29" i="8"/>
  <c r="E29" i="8"/>
  <c r="I25" i="8"/>
  <c r="E25" i="8"/>
  <c r="K22" i="8"/>
  <c r="G22" i="8"/>
  <c r="C22" i="8"/>
  <c r="G14" i="8"/>
  <c r="C14" i="8"/>
  <c r="E13" i="8"/>
  <c r="G12" i="8"/>
  <c r="C12" i="8"/>
  <c r="K10" i="8"/>
  <c r="G6" i="8"/>
  <c r="C6" i="8"/>
  <c r="E5" i="8"/>
  <c r="I113" i="9"/>
  <c r="K110" i="9"/>
  <c r="G110" i="9"/>
  <c r="C110" i="9"/>
  <c r="I93" i="9"/>
  <c r="K92" i="9"/>
  <c r="C92" i="9"/>
  <c r="I91" i="9"/>
  <c r="E91" i="9"/>
  <c r="K74" i="9"/>
  <c r="E73" i="9"/>
  <c r="G72" i="9"/>
  <c r="C72" i="9"/>
  <c r="I55" i="9"/>
  <c r="G54" i="9"/>
  <c r="C54" i="9"/>
  <c r="I53" i="9"/>
  <c r="E37" i="9"/>
  <c r="K34" i="9"/>
  <c r="G34" i="9"/>
  <c r="C34" i="9"/>
  <c r="K18" i="9"/>
  <c r="I15" i="9"/>
  <c r="D15" i="9"/>
  <c r="D103" i="10"/>
  <c r="G99" i="10"/>
  <c r="F97" i="10"/>
  <c r="C95" i="10"/>
  <c r="H87" i="10"/>
  <c r="E84" i="10"/>
  <c r="H83" i="10"/>
  <c r="G78" i="10"/>
  <c r="I76" i="10"/>
  <c r="M65" i="10"/>
  <c r="I65" i="10"/>
  <c r="I64" i="10"/>
  <c r="I61" i="10"/>
  <c r="K59" i="10"/>
  <c r="I49" i="10"/>
  <c r="I40" i="10"/>
  <c r="J38" i="10"/>
  <c r="D28" i="10"/>
  <c r="C7" i="10"/>
  <c r="L4" i="10"/>
  <c r="C3" i="10"/>
  <c r="K109" i="11"/>
  <c r="F108" i="11"/>
  <c r="K101" i="11"/>
  <c r="F100" i="11"/>
  <c r="L90" i="11"/>
  <c r="G89" i="11"/>
  <c r="H86" i="11"/>
  <c r="G85" i="11"/>
  <c r="J84" i="11"/>
  <c r="L82" i="11"/>
  <c r="D82" i="11"/>
  <c r="E75" i="11"/>
  <c r="E71" i="11"/>
  <c r="E67" i="11"/>
  <c r="C65" i="11"/>
  <c r="H62" i="11"/>
  <c r="J42" i="3"/>
  <c r="C560" i="28"/>
  <c r="C486" i="21"/>
  <c r="J42" i="5"/>
  <c r="C426" i="29"/>
  <c r="C486" i="23"/>
  <c r="H42" i="3"/>
  <c r="C452" i="28"/>
  <c r="C354" i="21"/>
  <c r="G42" i="3"/>
  <c r="C347" i="28"/>
  <c r="C288" i="21"/>
  <c r="C42" i="3"/>
  <c r="C36" i="28"/>
  <c r="C24" i="21"/>
  <c r="K41" i="3"/>
  <c r="F251" i="27"/>
  <c r="C103" i="19"/>
  <c r="K41" i="5"/>
  <c r="C531" i="29"/>
  <c r="C103" i="22"/>
  <c r="K41" i="11"/>
  <c r="I41" i="3"/>
  <c r="F143" i="27"/>
  <c r="C79" i="19"/>
  <c r="E41" i="5"/>
  <c r="E38" i="30"/>
  <c r="C31" i="22"/>
  <c r="D41" i="3"/>
  <c r="C137" i="28"/>
  <c r="C19" i="19"/>
  <c r="L40" i="3"/>
  <c r="C666" i="28"/>
  <c r="C114" i="19"/>
  <c r="L40" i="5"/>
  <c r="E356" i="30"/>
  <c r="C114" i="22"/>
  <c r="H40" i="5"/>
  <c r="C241" i="29"/>
  <c r="C66" i="22"/>
  <c r="F40" i="5"/>
  <c r="E143" i="30"/>
  <c r="C42" i="22"/>
  <c r="F40" i="10"/>
  <c r="E40" i="3"/>
  <c r="C241" i="28"/>
  <c r="C30" i="19"/>
  <c r="C40" i="5"/>
  <c r="C37" i="29"/>
  <c r="C6" i="22"/>
  <c r="C40" i="10"/>
  <c r="M38" i="5"/>
  <c r="E447" i="30"/>
  <c r="C311" i="24"/>
  <c r="M38" i="10"/>
  <c r="I38" i="5"/>
  <c r="C332" i="29"/>
  <c r="C191" i="24"/>
  <c r="I38" i="10"/>
  <c r="G38" i="5"/>
  <c r="E249" i="30"/>
  <c r="C131" i="24"/>
  <c r="F38" i="3"/>
  <c r="F36" i="27"/>
  <c r="C101" i="20"/>
  <c r="D38" i="5"/>
  <c r="C138" i="29"/>
  <c r="C41" i="24"/>
  <c r="D38" i="10"/>
  <c r="J37" i="3"/>
  <c r="C556" i="28"/>
  <c r="C220" i="20"/>
  <c r="J37" i="5"/>
  <c r="C422" i="29"/>
  <c r="C220" i="24"/>
  <c r="J37" i="12"/>
  <c r="H37" i="3"/>
  <c r="C448" i="28"/>
  <c r="C160" i="20"/>
  <c r="G37" i="3"/>
  <c r="C343" i="28"/>
  <c r="C130" i="20"/>
  <c r="C37" i="3"/>
  <c r="C32" i="28"/>
  <c r="C10" i="20"/>
  <c r="K36" i="3"/>
  <c r="F247" i="27"/>
  <c r="C249" i="20"/>
  <c r="K36" i="5"/>
  <c r="C527" i="29"/>
  <c r="C249" i="24"/>
  <c r="K36" i="12"/>
  <c r="I36" i="3"/>
  <c r="F139" i="27"/>
  <c r="C189" i="20"/>
  <c r="E36" i="5"/>
  <c r="E34" i="30"/>
  <c r="C69" i="24"/>
  <c r="E36" i="12"/>
  <c r="D36" i="3"/>
  <c r="C133" i="28"/>
  <c r="C39" i="20"/>
  <c r="L35" i="3"/>
  <c r="C662" i="28"/>
  <c r="C278" i="20"/>
  <c r="L35" i="5"/>
  <c r="E352" i="30"/>
  <c r="C278" i="24"/>
  <c r="L35" i="12"/>
  <c r="H35" i="5"/>
  <c r="C237" i="29"/>
  <c r="C158" i="24"/>
  <c r="H35" i="12"/>
  <c r="F35" i="5"/>
  <c r="E139" i="30"/>
  <c r="C98" i="24"/>
  <c r="F35" i="12"/>
  <c r="E35" i="3"/>
  <c r="C237" i="28"/>
  <c r="C68" i="20"/>
  <c r="C35" i="5"/>
  <c r="C33" i="29"/>
  <c r="C8" i="24"/>
  <c r="C35" i="12"/>
  <c r="M34" i="5"/>
  <c r="E443" i="30"/>
  <c r="C307" i="24"/>
  <c r="M34" i="12"/>
  <c r="I34" i="5"/>
  <c r="C328" i="29"/>
  <c r="C187" i="24"/>
  <c r="I34" i="12"/>
  <c r="G34" i="5"/>
  <c r="E245" i="30"/>
  <c r="C127" i="24"/>
  <c r="G34" i="12"/>
  <c r="F34" i="3"/>
  <c r="F32" i="27"/>
  <c r="C97" i="20"/>
  <c r="D34" i="5"/>
  <c r="C134" i="29"/>
  <c r="C37" i="24"/>
  <c r="D34" i="12"/>
  <c r="J33" i="3"/>
  <c r="C552" i="28"/>
  <c r="C485" i="21"/>
  <c r="J33" i="5"/>
  <c r="C418" i="29"/>
  <c r="C485" i="23"/>
  <c r="J33" i="11"/>
  <c r="H33" i="3"/>
  <c r="C444" i="28"/>
  <c r="C353" i="21"/>
  <c r="G33" i="3"/>
  <c r="C339" i="28"/>
  <c r="C287" i="21"/>
  <c r="C33" i="3"/>
  <c r="C28" i="28"/>
  <c r="C23" i="21"/>
  <c r="K32" i="3"/>
  <c r="F243" i="27"/>
  <c r="C550" i="21"/>
  <c r="K32" i="5"/>
  <c r="C523" i="29"/>
  <c r="C550" i="23"/>
  <c r="K32" i="11"/>
  <c r="I32" i="3"/>
  <c r="F135" i="27"/>
  <c r="C418" i="21"/>
  <c r="E32" i="5"/>
  <c r="E30" i="30"/>
  <c r="C154" i="23"/>
  <c r="E32" i="11"/>
  <c r="D32" i="3"/>
  <c r="C129" i="28"/>
  <c r="C88" i="21"/>
  <c r="L31" i="3"/>
  <c r="C658" i="28"/>
  <c r="C615" i="21"/>
  <c r="L31" i="5"/>
  <c r="E348" i="30"/>
  <c r="C615" i="23"/>
  <c r="L31" i="11"/>
  <c r="H31" i="5"/>
  <c r="C233" i="29"/>
  <c r="C351" i="23"/>
  <c r="H31" i="11"/>
  <c r="F31" i="5"/>
  <c r="E135" i="30"/>
  <c r="C219" i="23"/>
  <c r="F31" i="11"/>
  <c r="E31" i="3"/>
  <c r="C233" i="28"/>
  <c r="C153" i="21"/>
  <c r="C31" i="5"/>
  <c r="C29" i="29"/>
  <c r="C21" i="23"/>
  <c r="C31" i="11"/>
  <c r="M30" i="5"/>
  <c r="E439" i="30"/>
  <c r="C680" i="23"/>
  <c r="M30" i="10"/>
  <c r="I30" i="5"/>
  <c r="C324" i="29"/>
  <c r="C416" i="23"/>
  <c r="I30" i="10"/>
  <c r="G30" i="5"/>
  <c r="E241" i="30"/>
  <c r="C284" i="23"/>
  <c r="F30" i="3"/>
  <c r="F28" i="27"/>
  <c r="C218" i="21"/>
  <c r="D30" i="5"/>
  <c r="C130" i="29"/>
  <c r="C86" i="23"/>
  <c r="D30" i="10"/>
  <c r="J29" i="3"/>
  <c r="C548" i="28"/>
  <c r="C481" i="21"/>
  <c r="J29" i="5"/>
  <c r="C414" i="29"/>
  <c r="C481" i="23"/>
  <c r="J29" i="11"/>
  <c r="H29" i="3"/>
  <c r="C440" i="28"/>
  <c r="C349" i="21"/>
  <c r="G29" i="3"/>
  <c r="C335" i="28"/>
  <c r="C283" i="21"/>
  <c r="C29" i="3"/>
  <c r="C24" i="28"/>
  <c r="C19" i="21"/>
  <c r="K28" i="3"/>
  <c r="F239" i="27"/>
  <c r="C546" i="21"/>
  <c r="K28" i="5"/>
  <c r="C519" i="29"/>
  <c r="C546" i="23"/>
  <c r="K28" i="10"/>
  <c r="I28" i="3"/>
  <c r="F131" i="27"/>
  <c r="C414" i="21"/>
  <c r="E28" i="5"/>
  <c r="E26" i="30"/>
  <c r="C150" i="23"/>
  <c r="E28" i="10"/>
  <c r="D28" i="3"/>
  <c r="C125" i="28"/>
  <c r="C84" i="21"/>
  <c r="L27" i="3"/>
  <c r="C654" i="28"/>
  <c r="C611" i="21"/>
  <c r="L27" i="5"/>
  <c r="E344" i="30"/>
  <c r="C611" i="23"/>
  <c r="L27" i="10"/>
  <c r="H27" i="5"/>
  <c r="C229" i="29"/>
  <c r="C347" i="23"/>
  <c r="H27" i="10"/>
  <c r="F27" i="5"/>
  <c r="E131" i="30"/>
  <c r="C215" i="23"/>
  <c r="F27" i="10"/>
  <c r="E27" i="3"/>
  <c r="C229" i="28"/>
  <c r="C149" i="21"/>
  <c r="C27" i="5"/>
  <c r="C25" i="29"/>
  <c r="C17" i="23"/>
  <c r="C27" i="11"/>
  <c r="M26" i="5"/>
  <c r="E435" i="30"/>
  <c r="C676" i="23"/>
  <c r="M26" i="10"/>
  <c r="I26" i="5"/>
  <c r="C320" i="29"/>
  <c r="C412" i="23"/>
  <c r="I26" i="10"/>
  <c r="G26" i="5"/>
  <c r="E237" i="30"/>
  <c r="C280" i="23"/>
  <c r="G26" i="10"/>
  <c r="F26" i="3"/>
  <c r="F24" i="27"/>
  <c r="C214" i="21"/>
  <c r="D26" i="5"/>
  <c r="C126" i="29"/>
  <c r="C82" i="23"/>
  <c r="D26" i="10"/>
  <c r="J25" i="3"/>
  <c r="C544" i="28"/>
  <c r="C477" i="21"/>
  <c r="J25" i="5"/>
  <c r="C410" i="29"/>
  <c r="C477" i="23"/>
  <c r="J25" i="11"/>
  <c r="H25" i="3"/>
  <c r="C436" i="28"/>
  <c r="C345" i="21"/>
  <c r="G25" i="3"/>
  <c r="C331" i="28"/>
  <c r="C279" i="21"/>
  <c r="C25" i="3"/>
  <c r="C20" i="28"/>
  <c r="C15" i="21"/>
  <c r="K24" i="3"/>
  <c r="F235" i="27"/>
  <c r="C542" i="21"/>
  <c r="K24" i="5"/>
  <c r="C515" i="29"/>
  <c r="C542" i="23"/>
  <c r="K24" i="11"/>
  <c r="I24" i="3"/>
  <c r="F127" i="27"/>
  <c r="C410" i="21"/>
  <c r="E24" i="5"/>
  <c r="E22" i="30"/>
  <c r="C146" i="23"/>
  <c r="E24" i="11"/>
  <c r="D24" i="3"/>
  <c r="C121" i="28"/>
  <c r="C80" i="21"/>
  <c r="L23" i="3"/>
  <c r="C650" i="28"/>
  <c r="C607" i="21"/>
  <c r="L23" i="5"/>
  <c r="E340" i="30"/>
  <c r="C607" i="23"/>
  <c r="L23" i="10"/>
  <c r="H23" i="5"/>
  <c r="C225" i="29"/>
  <c r="C343" i="23"/>
  <c r="H23" i="10"/>
  <c r="F23" i="5"/>
  <c r="E127" i="30"/>
  <c r="C211" i="23"/>
  <c r="F23" i="10"/>
  <c r="E23" i="3"/>
  <c r="C225" i="28"/>
  <c r="C145" i="21"/>
  <c r="C23" i="5"/>
  <c r="C21" i="29"/>
  <c r="C13" i="23"/>
  <c r="M22" i="5"/>
  <c r="C125" i="22"/>
  <c r="E431" i="30"/>
  <c r="M22" i="11"/>
  <c r="I22" i="5"/>
  <c r="C316" i="29"/>
  <c r="C77" i="22"/>
  <c r="I22" i="11"/>
  <c r="G22" i="5"/>
  <c r="E233" i="30"/>
  <c r="C53" i="22"/>
  <c r="G22" i="11"/>
  <c r="F22" i="3"/>
  <c r="F20" i="27"/>
  <c r="C41" i="19"/>
  <c r="D22" i="5"/>
  <c r="C122" i="29"/>
  <c r="C17" i="22"/>
  <c r="D22" i="11"/>
  <c r="J21" i="3"/>
  <c r="C540" i="28"/>
  <c r="C88" i="19"/>
  <c r="J21" i="5"/>
  <c r="C406" i="29"/>
  <c r="C88" i="22"/>
  <c r="J21" i="10"/>
  <c r="H21" i="3"/>
  <c r="C432" i="28"/>
  <c r="C64" i="19"/>
  <c r="G21" i="3"/>
  <c r="C327" i="28"/>
  <c r="C52" i="19"/>
  <c r="C21" i="3"/>
  <c r="F4" i="6" s="1"/>
  <c r="C16" i="28"/>
  <c r="C4" i="19"/>
  <c r="K19" i="3"/>
  <c r="C246" i="20"/>
  <c r="F231" i="27"/>
  <c r="I19" i="5"/>
  <c r="C314" i="29"/>
  <c r="C186" i="24"/>
  <c r="I19" i="10"/>
  <c r="G19" i="5"/>
  <c r="E231" i="30"/>
  <c r="C126" i="24"/>
  <c r="F19" i="3"/>
  <c r="F18" i="27"/>
  <c r="C96" i="20"/>
  <c r="D19" i="5"/>
  <c r="C120" i="29"/>
  <c r="C36" i="24"/>
  <c r="D19" i="11"/>
  <c r="J18" i="3"/>
  <c r="C538" i="28"/>
  <c r="C215" i="20"/>
  <c r="J18" i="5"/>
  <c r="C404" i="29"/>
  <c r="C215" i="24"/>
  <c r="J18" i="11"/>
  <c r="H18" i="3"/>
  <c r="C430" i="28"/>
  <c r="C155" i="20"/>
  <c r="G18" i="3"/>
  <c r="C325" i="28"/>
  <c r="C125" i="20"/>
  <c r="C18" i="3"/>
  <c r="C14" i="28"/>
  <c r="C5" i="20"/>
  <c r="K17" i="3"/>
  <c r="F229" i="27"/>
  <c r="C244" i="20"/>
  <c r="H17" i="5"/>
  <c r="C220" i="29"/>
  <c r="C154" i="24"/>
  <c r="H17" i="12"/>
  <c r="F17" i="5"/>
  <c r="E122" i="30"/>
  <c r="C94" i="24"/>
  <c r="F17" i="12"/>
  <c r="K16" i="3"/>
  <c r="C243" i="20"/>
  <c r="F228" i="27"/>
  <c r="H16" i="5"/>
  <c r="C219" i="29"/>
  <c r="C153" i="24"/>
  <c r="H16" i="12"/>
  <c r="F16" i="5"/>
  <c r="E121" i="30"/>
  <c r="C93" i="24"/>
  <c r="F16" i="12"/>
  <c r="E16" i="3"/>
  <c r="C220" i="28"/>
  <c r="C63" i="20"/>
  <c r="E16" i="9"/>
  <c r="C16" i="5"/>
  <c r="C16" i="29"/>
  <c r="C3" i="24"/>
  <c r="C16" i="12"/>
  <c r="L15" i="5"/>
  <c r="E334" i="30"/>
  <c r="C272" i="24"/>
  <c r="L15" i="12"/>
  <c r="H15" i="3"/>
  <c r="C427" i="28"/>
  <c r="C152" i="20"/>
  <c r="G15" i="3"/>
  <c r="C122" i="20"/>
  <c r="C323" i="28"/>
  <c r="G15" i="9"/>
  <c r="C15" i="3"/>
  <c r="C11" i="28"/>
  <c r="C2" i="20"/>
  <c r="C15" i="9"/>
  <c r="K14" i="3"/>
  <c r="F226" i="27"/>
  <c r="C540" i="21"/>
  <c r="G14" i="5"/>
  <c r="E226" i="30"/>
  <c r="C276" i="23"/>
  <c r="G14" i="10"/>
  <c r="F14" i="3"/>
  <c r="C210" i="21"/>
  <c r="F14" i="27"/>
  <c r="D14" i="5"/>
  <c r="C116" i="29"/>
  <c r="C78" i="23"/>
  <c r="D14" i="11"/>
  <c r="J13" i="3"/>
  <c r="C533" i="28"/>
  <c r="C473" i="21"/>
  <c r="I13" i="3"/>
  <c r="F118" i="27"/>
  <c r="C407" i="21"/>
  <c r="E13" i="5"/>
  <c r="E13" i="30"/>
  <c r="C143" i="23"/>
  <c r="E13" i="11"/>
  <c r="D13" i="3"/>
  <c r="C111" i="28"/>
  <c r="C77" i="21"/>
  <c r="L12" i="3"/>
  <c r="C640" i="28"/>
  <c r="C604" i="21"/>
  <c r="K12" i="5"/>
  <c r="C505" i="29"/>
  <c r="C538" i="23"/>
  <c r="K12" i="11"/>
  <c r="G12" i="5"/>
  <c r="E224" i="30"/>
  <c r="C274" i="23"/>
  <c r="G12" i="11"/>
  <c r="F12" i="3"/>
  <c r="F12" i="27"/>
  <c r="C208" i="21"/>
  <c r="D12" i="5"/>
  <c r="C114" i="29"/>
  <c r="C76" i="23"/>
  <c r="D12" i="11"/>
  <c r="J11" i="3"/>
  <c r="C531" i="28"/>
  <c r="C471" i="21"/>
  <c r="I11" i="3"/>
  <c r="C405" i="21"/>
  <c r="F116" i="27"/>
  <c r="E11" i="5"/>
  <c r="E11" i="30"/>
  <c r="C141" i="23"/>
  <c r="E11" i="10"/>
  <c r="D11" i="5"/>
  <c r="C113" i="29"/>
  <c r="C75" i="23"/>
  <c r="D11" i="10"/>
  <c r="J10" i="3"/>
  <c r="C530" i="28"/>
  <c r="C470" i="21"/>
  <c r="I10" i="3"/>
  <c r="F115" i="27"/>
  <c r="C404" i="21"/>
  <c r="E10" i="5"/>
  <c r="E10" i="30"/>
  <c r="C140" i="23"/>
  <c r="E10" i="11"/>
  <c r="D10" i="5"/>
  <c r="C112" i="29"/>
  <c r="C74" i="23"/>
  <c r="D10" i="11"/>
  <c r="J9" i="3"/>
  <c r="C529" i="28"/>
  <c r="C469" i="21"/>
  <c r="I9" i="3"/>
  <c r="F114" i="27"/>
  <c r="C403" i="21"/>
  <c r="E9" i="5"/>
  <c r="E9" i="30"/>
  <c r="C139" i="23"/>
  <c r="D9" i="5"/>
  <c r="C73" i="23"/>
  <c r="C111" i="29"/>
  <c r="D9" i="10"/>
  <c r="J8" i="3"/>
  <c r="C468" i="21"/>
  <c r="C528" i="28"/>
  <c r="I8" i="3"/>
  <c r="C402" i="21"/>
  <c r="F113" i="27"/>
  <c r="E8" i="5"/>
  <c r="E8" i="30"/>
  <c r="C138" i="23"/>
  <c r="E8" i="11"/>
  <c r="J5" i="15" s="1"/>
  <c r="D8" i="3"/>
  <c r="C109" i="28"/>
  <c r="C72" i="21"/>
  <c r="L7" i="3"/>
  <c r="C635" i="28"/>
  <c r="C599" i="21"/>
  <c r="K7" i="5"/>
  <c r="C500" i="29"/>
  <c r="C533" i="23"/>
  <c r="G7" i="5"/>
  <c r="E219" i="30"/>
  <c r="C269" i="23"/>
  <c r="F7" i="3"/>
  <c r="F7" i="27"/>
  <c r="C203" i="21"/>
  <c r="L6" i="3"/>
  <c r="C634" i="28"/>
  <c r="C598" i="21"/>
  <c r="K6" i="5"/>
  <c r="C499" i="29"/>
  <c r="C532" i="23"/>
  <c r="K6" i="12"/>
  <c r="G6" i="5"/>
  <c r="E218" i="30"/>
  <c r="C268" i="23"/>
  <c r="G6" i="11"/>
  <c r="F6" i="3"/>
  <c r="F6" i="27"/>
  <c r="C202" i="21"/>
  <c r="D6" i="5"/>
  <c r="C108" i="29"/>
  <c r="C70" i="23"/>
  <c r="D6" i="11"/>
  <c r="J5" i="3"/>
  <c r="C525" i="28"/>
  <c r="C465" i="21"/>
  <c r="I5" i="3"/>
  <c r="F110" i="27"/>
  <c r="C399" i="21"/>
  <c r="E5" i="5"/>
  <c r="E5" i="30"/>
  <c r="C135" i="23"/>
  <c r="E5" i="11"/>
  <c r="D5" i="3"/>
  <c r="C107" i="28"/>
  <c r="C69" i="21"/>
  <c r="L4" i="3"/>
  <c r="C632" i="28"/>
  <c r="C596" i="21"/>
  <c r="K4" i="5"/>
  <c r="C497" i="29"/>
  <c r="C530" i="23"/>
  <c r="K4" i="10"/>
  <c r="G4" i="5"/>
  <c r="E216" i="30"/>
  <c r="C266" i="23"/>
  <c r="G4" i="10"/>
  <c r="F4" i="3"/>
  <c r="F4" i="27"/>
  <c r="C200" i="21"/>
  <c r="D4" i="5"/>
  <c r="C106" i="29"/>
  <c r="C68" i="23"/>
  <c r="J3" i="3"/>
  <c r="C87" i="19"/>
  <c r="C523" i="28"/>
  <c r="I3" i="3"/>
  <c r="F108" i="27"/>
  <c r="C75" i="19"/>
  <c r="E3" i="5"/>
  <c r="E3" i="30"/>
  <c r="C27" i="22"/>
  <c r="E3" i="10"/>
  <c r="D3" i="3"/>
  <c r="C105" i="28"/>
  <c r="C15" i="19"/>
  <c r="C21" i="7"/>
  <c r="J42" i="7"/>
  <c r="K41" i="7"/>
  <c r="L40" i="7"/>
  <c r="F38" i="7"/>
  <c r="F30" i="7"/>
  <c r="D28" i="7"/>
  <c r="E27" i="7"/>
  <c r="F26" i="7"/>
  <c r="E23" i="7"/>
  <c r="G21" i="7"/>
  <c r="I11" i="7"/>
  <c r="D8" i="7"/>
  <c r="L4" i="7"/>
  <c r="I3" i="7"/>
  <c r="D113" i="8"/>
  <c r="L109" i="8"/>
  <c r="D109" i="8"/>
  <c r="F108" i="8"/>
  <c r="H107" i="8"/>
  <c r="L105" i="8"/>
  <c r="D105" i="8"/>
  <c r="H103" i="8"/>
  <c r="L101" i="8"/>
  <c r="D101" i="8"/>
  <c r="F100" i="8"/>
  <c r="F94" i="8"/>
  <c r="F90" i="8"/>
  <c r="H89" i="8"/>
  <c r="J88" i="8"/>
  <c r="H85" i="8"/>
  <c r="J84" i="8"/>
  <c r="F82" i="8"/>
  <c r="H81" i="8"/>
  <c r="L79" i="8"/>
  <c r="H75" i="8"/>
  <c r="D75" i="8"/>
  <c r="H71" i="8"/>
  <c r="D71" i="8"/>
  <c r="L69" i="8"/>
  <c r="H67" i="8"/>
  <c r="D67" i="8"/>
  <c r="L65" i="8"/>
  <c r="H63" i="8"/>
  <c r="D63" i="8"/>
  <c r="J56" i="8"/>
  <c r="F56" i="8"/>
  <c r="F52" i="8"/>
  <c r="H51" i="8"/>
  <c r="D51" i="8"/>
  <c r="H47" i="8"/>
  <c r="F46" i="8"/>
  <c r="F44" i="8"/>
  <c r="H43" i="8"/>
  <c r="D43" i="8"/>
  <c r="L41" i="8"/>
  <c r="D41" i="8"/>
  <c r="J40" i="8"/>
  <c r="J38" i="8"/>
  <c r="L37" i="8"/>
  <c r="H37" i="8"/>
  <c r="D37" i="8"/>
  <c r="L33" i="8"/>
  <c r="H33" i="8"/>
  <c r="D33" i="8"/>
  <c r="F32" i="8"/>
  <c r="L31" i="8"/>
  <c r="H31" i="8"/>
  <c r="L29" i="8"/>
  <c r="H29" i="8"/>
  <c r="D29" i="8"/>
  <c r="H25" i="8"/>
  <c r="D25" i="8"/>
  <c r="F24" i="8"/>
  <c r="J22" i="8"/>
  <c r="F22" i="8"/>
  <c r="L19" i="8"/>
  <c r="F14" i="8"/>
  <c r="L13" i="8"/>
  <c r="D13" i="8"/>
  <c r="J12" i="8"/>
  <c r="F12" i="8"/>
  <c r="J10" i="8"/>
  <c r="F10" i="8"/>
  <c r="J6" i="8"/>
  <c r="F6" i="8"/>
  <c r="L5" i="8"/>
  <c r="D5" i="8"/>
  <c r="G4" i="15" s="1"/>
  <c r="D3" i="8"/>
  <c r="L113" i="9"/>
  <c r="F112" i="9"/>
  <c r="H111" i="9"/>
  <c r="J110" i="9"/>
  <c r="J94" i="9"/>
  <c r="H93" i="9"/>
  <c r="L91" i="9"/>
  <c r="D91" i="9"/>
  <c r="F86" i="9"/>
  <c r="L73" i="9"/>
  <c r="J72" i="9"/>
  <c r="F72" i="9"/>
  <c r="H55" i="9"/>
  <c r="J54" i="9"/>
  <c r="F54" i="9"/>
  <c r="H53" i="9"/>
  <c r="D53" i="9"/>
  <c r="J44" i="9"/>
  <c r="F36" i="9"/>
  <c r="L35" i="9"/>
  <c r="H35" i="9"/>
  <c r="J34" i="9"/>
  <c r="F34" i="9"/>
  <c r="L25" i="9"/>
  <c r="J18" i="9"/>
  <c r="L17" i="9"/>
  <c r="H17" i="9"/>
  <c r="H16" i="9"/>
  <c r="C16" i="9"/>
  <c r="H15" i="9"/>
  <c r="L6" i="9"/>
  <c r="C2" i="10"/>
  <c r="K106" i="10"/>
  <c r="M104" i="10"/>
  <c r="D99" i="10"/>
  <c r="E97" i="10"/>
  <c r="L95" i="10"/>
  <c r="C79" i="10"/>
  <c r="F78" i="10"/>
  <c r="M68" i="10"/>
  <c r="F61" i="10"/>
  <c r="F49" i="10"/>
  <c r="H40" i="10"/>
  <c r="G38" i="10"/>
  <c r="K30" i="10"/>
  <c r="M28" i="10"/>
  <c r="J26" i="10"/>
  <c r="E21" i="10"/>
  <c r="M107" i="11"/>
  <c r="C105" i="11"/>
  <c r="H90" i="11"/>
  <c r="L70" i="11"/>
  <c r="G69" i="11"/>
  <c r="F25" i="25"/>
  <c r="F26" i="25" s="1"/>
  <c r="F27" i="25" s="1"/>
  <c r="F28" i="25" s="1"/>
  <c r="F29" i="25" s="1"/>
  <c r="F30" i="25" s="1"/>
  <c r="F31" i="25" s="1"/>
  <c r="B13" i="31"/>
  <c r="H12" i="31"/>
  <c r="F12" i="31"/>
  <c r="I12" i="31"/>
  <c r="E12" i="31"/>
  <c r="G12" i="25"/>
  <c r="G13" i="25" s="1"/>
  <c r="J13" i="25"/>
  <c r="E15" i="25"/>
  <c r="I15" i="25"/>
  <c r="K25" i="25"/>
  <c r="K26" i="25" s="1"/>
  <c r="K27" i="25" s="1"/>
  <c r="B13" i="25"/>
  <c r="B6" i="6"/>
  <c r="A115" i="3"/>
  <c r="B13" i="16"/>
  <c r="B12" i="15"/>
  <c r="B13" i="14"/>
  <c r="AH9" i="2"/>
  <c r="AH8" i="2"/>
  <c r="AH10" i="2" s="1"/>
  <c r="AE9" i="2"/>
  <c r="AE10" i="2" s="1"/>
  <c r="AE8" i="2"/>
  <c r="AB10" i="2"/>
  <c r="AB9" i="2"/>
  <c r="AB11" i="2" s="1"/>
  <c r="AB12" i="2" s="1"/>
  <c r="AB5" i="2"/>
  <c r="AD11" i="2"/>
  <c r="AG8" i="2"/>
  <c r="AD7" i="2"/>
  <c r="X7" i="2"/>
  <c r="X8" i="2" s="1"/>
  <c r="Y5" i="2"/>
  <c r="Y6" i="2" s="1"/>
  <c r="Y7" i="2" s="1"/>
  <c r="K5" i="15" l="1"/>
  <c r="E5" i="15"/>
  <c r="J5" i="14"/>
  <c r="J4" i="14"/>
  <c r="I4" i="14"/>
  <c r="I5" i="14" s="1"/>
  <c r="G4" i="6"/>
  <c r="G5" i="6" s="1"/>
  <c r="G6" i="6" s="1"/>
  <c r="G7" i="6" s="1"/>
  <c r="N9" i="3"/>
  <c r="A105" i="29"/>
  <c r="A104" i="29"/>
  <c r="K4" i="16"/>
  <c r="K6" i="15"/>
  <c r="K7" i="15" s="1"/>
  <c r="J6" i="15"/>
  <c r="A115" i="5"/>
  <c r="J4" i="6"/>
  <c r="J5" i="6" s="1"/>
  <c r="I4" i="6"/>
  <c r="I5" i="6" s="1"/>
  <c r="I6" i="6" s="1"/>
  <c r="A116" i="5"/>
  <c r="K4" i="6"/>
  <c r="K5" i="6" s="1"/>
  <c r="K6" i="6" s="1"/>
  <c r="G4" i="14"/>
  <c r="F4" i="16"/>
  <c r="F7" i="16" s="1"/>
  <c r="E6" i="15"/>
  <c r="E7" i="15" s="1"/>
  <c r="E4" i="15"/>
  <c r="G5" i="15"/>
  <c r="A108" i="30"/>
  <c r="A107" i="30"/>
  <c r="A116" i="3"/>
  <c r="F5" i="6"/>
  <c r="F6" i="6" s="1"/>
  <c r="J4" i="16"/>
  <c r="J6" i="16" s="1"/>
  <c r="J7" i="16" s="1"/>
  <c r="I4" i="16"/>
  <c r="J5" i="16"/>
  <c r="J7" i="15"/>
  <c r="K5" i="14"/>
  <c r="K4" i="14"/>
  <c r="E4" i="6"/>
  <c r="E5" i="6" s="1"/>
  <c r="E6" i="6" s="1"/>
  <c r="F5" i="16"/>
  <c r="F4" i="15"/>
  <c r="F6" i="16"/>
  <c r="E4" i="16"/>
  <c r="G4" i="16"/>
  <c r="E8" i="15"/>
  <c r="G6" i="15"/>
  <c r="F6" i="14"/>
  <c r="F7" i="14" s="1"/>
  <c r="F5" i="14"/>
  <c r="F4" i="14"/>
  <c r="I4" i="15"/>
  <c r="E4" i="14"/>
  <c r="G5" i="14"/>
  <c r="K1" i="25"/>
  <c r="F32" i="25"/>
  <c r="F33" i="25" s="1"/>
  <c r="F34" i="25" s="1"/>
  <c r="F35" i="25" s="1"/>
  <c r="F36" i="25" s="1"/>
  <c r="F37" i="25" s="1"/>
  <c r="F38" i="25" s="1"/>
  <c r="F39" i="25" s="1"/>
  <c r="F40" i="25" s="1"/>
  <c r="F41" i="25" s="1"/>
  <c r="F42" i="25" s="1"/>
  <c r="F43" i="25" s="1"/>
  <c r="F44" i="25" s="1"/>
  <c r="F45" i="25" s="1"/>
  <c r="F1" i="25"/>
  <c r="B14" i="31"/>
  <c r="H13" i="31"/>
  <c r="F13" i="31"/>
  <c r="I13" i="31"/>
  <c r="E13" i="31"/>
  <c r="K28" i="25"/>
  <c r="K29" i="25" s="1"/>
  <c r="K30" i="25" s="1"/>
  <c r="K31" i="25" s="1"/>
  <c r="K32" i="25" s="1"/>
  <c r="K33" i="25" s="1"/>
  <c r="K34" i="25" s="1"/>
  <c r="K35" i="25" s="1"/>
  <c r="K36" i="25" s="1"/>
  <c r="K37" i="25" s="1"/>
  <c r="K38" i="25" s="1"/>
  <c r="K39" i="25" s="1"/>
  <c r="K40" i="25" s="1"/>
  <c r="K41" i="25" s="1"/>
  <c r="K42" i="25" s="1"/>
  <c r="K43" i="25" s="1"/>
  <c r="K44" i="25" s="1"/>
  <c r="K45" i="25" s="1"/>
  <c r="G14" i="25"/>
  <c r="J14" i="25"/>
  <c r="E16" i="25"/>
  <c r="I16" i="25"/>
  <c r="I17" i="25" s="1"/>
  <c r="I18" i="25" s="1"/>
  <c r="I19" i="25" s="1"/>
  <c r="I20" i="25" s="1"/>
  <c r="I21" i="25" s="1"/>
  <c r="I22" i="25" s="1"/>
  <c r="I23" i="25" s="1"/>
  <c r="I24" i="25" s="1"/>
  <c r="I25" i="25" s="1"/>
  <c r="I26" i="25" s="1"/>
  <c r="I27" i="25" s="1"/>
  <c r="I28" i="25" s="1"/>
  <c r="I29" i="25" s="1"/>
  <c r="I30" i="25" s="1"/>
  <c r="I31" i="25" s="1"/>
  <c r="I32" i="25" s="1"/>
  <c r="I33" i="25" s="1"/>
  <c r="I34" i="25" s="1"/>
  <c r="I35" i="25" s="1"/>
  <c r="I36" i="25" s="1"/>
  <c r="I37" i="25" s="1"/>
  <c r="I38" i="25" s="1"/>
  <c r="I39" i="25" s="1"/>
  <c r="I40" i="25" s="1"/>
  <c r="I41" i="25" s="1"/>
  <c r="I42" i="25" s="1"/>
  <c r="I43" i="25" s="1"/>
  <c r="I44" i="25" s="1"/>
  <c r="I45" i="25" s="1"/>
  <c r="B14" i="25"/>
  <c r="B7" i="6"/>
  <c r="J6" i="6"/>
  <c r="J7" i="6" s="1"/>
  <c r="B14" i="16"/>
  <c r="B13" i="15"/>
  <c r="B14" i="14"/>
  <c r="AH11" i="2"/>
  <c r="AE11" i="2"/>
  <c r="AG9" i="2"/>
  <c r="AD8" i="2"/>
  <c r="X9" i="2"/>
  <c r="F8" i="16" l="1"/>
  <c r="E11" i="15"/>
  <c r="G5" i="16"/>
  <c r="F8" i="14"/>
  <c r="I5" i="15"/>
  <c r="I5" i="16"/>
  <c r="E5" i="14"/>
  <c r="E9" i="15"/>
  <c r="I6" i="14"/>
  <c r="I7" i="14" s="1"/>
  <c r="F9" i="16"/>
  <c r="G6" i="16"/>
  <c r="G7" i="16" s="1"/>
  <c r="G8" i="15"/>
  <c r="K6" i="14"/>
  <c r="J8" i="16"/>
  <c r="G9" i="15"/>
  <c r="G10" i="15" s="1"/>
  <c r="G7" i="15"/>
  <c r="E10" i="15"/>
  <c r="G6" i="14"/>
  <c r="J8" i="15"/>
  <c r="K8" i="15"/>
  <c r="K5" i="16"/>
  <c r="I8" i="14"/>
  <c r="J6" i="14"/>
  <c r="E5" i="16"/>
  <c r="F6" i="15"/>
  <c r="E6" i="14"/>
  <c r="I6" i="15"/>
  <c r="I9" i="14"/>
  <c r="I10" i="14" s="1"/>
  <c r="F5" i="15"/>
  <c r="F7" i="15" s="1"/>
  <c r="B15" i="31"/>
  <c r="H14" i="31"/>
  <c r="F14" i="31"/>
  <c r="I14" i="31"/>
  <c r="E14" i="31"/>
  <c r="G15" i="25"/>
  <c r="E17" i="25"/>
  <c r="J15" i="25"/>
  <c r="B15" i="25"/>
  <c r="B8" i="6"/>
  <c r="K7" i="6"/>
  <c r="I7" i="6"/>
  <c r="I8" i="6" s="1"/>
  <c r="E7" i="6"/>
  <c r="E8" i="6" s="1"/>
  <c r="F7" i="6"/>
  <c r="B15" i="16"/>
  <c r="B14" i="15"/>
  <c r="B15" i="14"/>
  <c r="G8" i="6"/>
  <c r="Y9" i="2"/>
  <c r="AD9" i="2"/>
  <c r="X10" i="2"/>
  <c r="J10" i="16" l="1"/>
  <c r="J7" i="14"/>
  <c r="J8" i="14"/>
  <c r="K7" i="14"/>
  <c r="E12" i="15"/>
  <c r="E13" i="15" s="1"/>
  <c r="K6" i="16"/>
  <c r="K7" i="16" s="1"/>
  <c r="J9" i="15"/>
  <c r="G11" i="15"/>
  <c r="J9" i="14"/>
  <c r="I7" i="15"/>
  <c r="F10" i="16"/>
  <c r="G7" i="14"/>
  <c r="K9" i="15"/>
  <c r="I8" i="15"/>
  <c r="K8" i="16"/>
  <c r="K9" i="16" s="1"/>
  <c r="J9" i="16"/>
  <c r="G8" i="16"/>
  <c r="E6" i="16"/>
  <c r="E7" i="16" s="1"/>
  <c r="F8" i="15"/>
  <c r="G8" i="14"/>
  <c r="I12" i="14"/>
  <c r="I13" i="14" s="1"/>
  <c r="I6" i="16"/>
  <c r="E7" i="14"/>
  <c r="I11" i="14"/>
  <c r="I14" i="14" s="1"/>
  <c r="F9" i="14"/>
  <c r="B16" i="31"/>
  <c r="H15" i="31"/>
  <c r="F15" i="31"/>
  <c r="I15" i="31"/>
  <c r="E15" i="31"/>
  <c r="G16" i="25"/>
  <c r="G17" i="25" s="1"/>
  <c r="J16" i="25"/>
  <c r="E18" i="25"/>
  <c r="B16" i="25"/>
  <c r="B9" i="6"/>
  <c r="J8" i="6"/>
  <c r="F8" i="6"/>
  <c r="G9" i="6"/>
  <c r="K8" i="6"/>
  <c r="B16" i="16"/>
  <c r="B15" i="15"/>
  <c r="B16" i="14"/>
  <c r="Y10" i="2"/>
  <c r="X11" i="2"/>
  <c r="Y4" i="1"/>
  <c r="Y5" i="1" s="1"/>
  <c r="Y6" i="1" s="1"/>
  <c r="Y7" i="1" s="1"/>
  <c r="Y8" i="1" s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E14" i="15" l="1"/>
  <c r="E15" i="15" s="1"/>
  <c r="E16" i="15"/>
  <c r="E17" i="15" s="1"/>
  <c r="E18" i="15" s="1"/>
  <c r="E19" i="15" s="1"/>
  <c r="E20" i="15" s="1"/>
  <c r="E21" i="15" s="1"/>
  <c r="E22" i="15" s="1"/>
  <c r="E23" i="15" s="1"/>
  <c r="E24" i="15" s="1"/>
  <c r="K10" i="15"/>
  <c r="J10" i="15"/>
  <c r="F10" i="14"/>
  <c r="F11" i="14"/>
  <c r="K11" i="15"/>
  <c r="K12" i="15" s="1"/>
  <c r="K13" i="15" s="1"/>
  <c r="F12" i="14"/>
  <c r="I9" i="15"/>
  <c r="J11" i="15"/>
  <c r="J12" i="15"/>
  <c r="E8" i="16"/>
  <c r="K8" i="14"/>
  <c r="I7" i="16"/>
  <c r="G9" i="14"/>
  <c r="G10" i="14" s="1"/>
  <c r="G11" i="14" s="1"/>
  <c r="G12" i="14" s="1"/>
  <c r="G13" i="14" s="1"/>
  <c r="G14" i="14" s="1"/>
  <c r="G15" i="14" s="1"/>
  <c r="G16" i="14" s="1"/>
  <c r="G17" i="14" s="1"/>
  <c r="G18" i="14" s="1"/>
  <c r="G19" i="14" s="1"/>
  <c r="G20" i="14" s="1"/>
  <c r="G21" i="14" s="1"/>
  <c r="G22" i="14" s="1"/>
  <c r="G23" i="14" s="1"/>
  <c r="G24" i="14" s="1"/>
  <c r="K10" i="16"/>
  <c r="F9" i="15"/>
  <c r="G9" i="16"/>
  <c r="J11" i="16"/>
  <c r="K11" i="16"/>
  <c r="K12" i="16" s="1"/>
  <c r="E47" i="15"/>
  <c r="J10" i="14"/>
  <c r="I15" i="14"/>
  <c r="I16" i="14" s="1"/>
  <c r="E9" i="16"/>
  <c r="E10" i="16" s="1"/>
  <c r="E11" i="16" s="1"/>
  <c r="E12" i="16" s="1"/>
  <c r="E13" i="16" s="1"/>
  <c r="G12" i="15"/>
  <c r="F11" i="16"/>
  <c r="E8" i="14"/>
  <c r="B17" i="31"/>
  <c r="H16" i="31"/>
  <c r="F16" i="31"/>
  <c r="I16" i="31"/>
  <c r="E16" i="31"/>
  <c r="G18" i="25"/>
  <c r="E19" i="25"/>
  <c r="J17" i="25"/>
  <c r="B17" i="25"/>
  <c r="B10" i="6"/>
  <c r="K9" i="6"/>
  <c r="K10" i="6" s="1"/>
  <c r="J9" i="6"/>
  <c r="F9" i="6"/>
  <c r="F10" i="6" s="1"/>
  <c r="E9" i="6"/>
  <c r="G10" i="6"/>
  <c r="I9" i="6"/>
  <c r="B17" i="16"/>
  <c r="B16" i="15"/>
  <c r="B17" i="14"/>
  <c r="Y11" i="2"/>
  <c r="X12" i="2"/>
  <c r="Y12" i="2" s="1"/>
  <c r="G25" i="14" l="1"/>
  <c r="G26" i="14" s="1"/>
  <c r="G27" i="14" s="1"/>
  <c r="G28" i="14" s="1"/>
  <c r="G29" i="14" s="1"/>
  <c r="G30" i="14" s="1"/>
  <c r="G31" i="14" s="1"/>
  <c r="G32" i="14" s="1"/>
  <c r="G33" i="14" s="1"/>
  <c r="G34" i="14" s="1"/>
  <c r="G35" i="14" s="1"/>
  <c r="G36" i="14" s="1"/>
  <c r="G37" i="14" s="1"/>
  <c r="G38" i="14" s="1"/>
  <c r="G39" i="14" s="1"/>
  <c r="G40" i="14" s="1"/>
  <c r="G41" i="14" s="1"/>
  <c r="G42" i="14" s="1"/>
  <c r="G43" i="14" s="1"/>
  <c r="G44" i="14" s="1"/>
  <c r="G45" i="14" s="1"/>
  <c r="K13" i="16"/>
  <c r="E14" i="16"/>
  <c r="E15" i="16"/>
  <c r="K14" i="16"/>
  <c r="K15" i="16" s="1"/>
  <c r="K16" i="16" s="1"/>
  <c r="K17" i="16" s="1"/>
  <c r="K18" i="16" s="1"/>
  <c r="K19" i="16" s="1"/>
  <c r="K20" i="16" s="1"/>
  <c r="K21" i="16" s="1"/>
  <c r="K22" i="16" s="1"/>
  <c r="K23" i="16" s="1"/>
  <c r="J11" i="14"/>
  <c r="F13" i="14"/>
  <c r="F14" i="14" s="1"/>
  <c r="F15" i="14" s="1"/>
  <c r="F16" i="14" s="1"/>
  <c r="F17" i="14" s="1"/>
  <c r="F18" i="14" s="1"/>
  <c r="F19" i="14" s="1"/>
  <c r="F20" i="14" s="1"/>
  <c r="F21" i="14" s="1"/>
  <c r="F22" i="14" s="1"/>
  <c r="F23" i="14" s="1"/>
  <c r="F24" i="14" s="1"/>
  <c r="K14" i="15"/>
  <c r="J12" i="16"/>
  <c r="J13" i="16" s="1"/>
  <c r="J14" i="16" s="1"/>
  <c r="J15" i="16" s="1"/>
  <c r="J16" i="16" s="1"/>
  <c r="J17" i="16" s="1"/>
  <c r="J18" i="16" s="1"/>
  <c r="J19" i="16" s="1"/>
  <c r="J20" i="16" s="1"/>
  <c r="J21" i="16" s="1"/>
  <c r="J22" i="16" s="1"/>
  <c r="J23" i="16" s="1"/>
  <c r="F10" i="15"/>
  <c r="K9" i="14"/>
  <c r="I10" i="15"/>
  <c r="E25" i="15"/>
  <c r="E1" i="15"/>
  <c r="E9" i="14"/>
  <c r="E10" i="14" s="1"/>
  <c r="E11" i="14" s="1"/>
  <c r="E16" i="16"/>
  <c r="E17" i="16" s="1"/>
  <c r="E18" i="16" s="1"/>
  <c r="E19" i="16" s="1"/>
  <c r="E20" i="16" s="1"/>
  <c r="E21" i="16" s="1"/>
  <c r="E22" i="16" s="1"/>
  <c r="E23" i="16" s="1"/>
  <c r="E24" i="16" s="1"/>
  <c r="F12" i="16"/>
  <c r="I17" i="14"/>
  <c r="I18" i="14" s="1"/>
  <c r="I19" i="14" s="1"/>
  <c r="I20" i="14" s="1"/>
  <c r="I21" i="14" s="1"/>
  <c r="I22" i="14" s="1"/>
  <c r="I23" i="14" s="1"/>
  <c r="I24" i="14" s="1"/>
  <c r="G10" i="16"/>
  <c r="G11" i="16" s="1"/>
  <c r="G12" i="16" s="1"/>
  <c r="G13" i="16" s="1"/>
  <c r="G14" i="16" s="1"/>
  <c r="G15" i="16" s="1"/>
  <c r="G16" i="16" s="1"/>
  <c r="G17" i="16" s="1"/>
  <c r="G18" i="16" s="1"/>
  <c r="G19" i="16" s="1"/>
  <c r="G20" i="16" s="1"/>
  <c r="G21" i="16" s="1"/>
  <c r="G22" i="16" s="1"/>
  <c r="G23" i="16" s="1"/>
  <c r="G24" i="16" s="1"/>
  <c r="I8" i="16"/>
  <c r="G13" i="15"/>
  <c r="J13" i="15"/>
  <c r="B18" i="31"/>
  <c r="H17" i="31"/>
  <c r="F17" i="31"/>
  <c r="I17" i="31"/>
  <c r="E17" i="31"/>
  <c r="G19" i="25"/>
  <c r="G20" i="25" s="1"/>
  <c r="E20" i="25"/>
  <c r="J18" i="25"/>
  <c r="B18" i="25"/>
  <c r="I10" i="6"/>
  <c r="B11" i="6"/>
  <c r="J10" i="6"/>
  <c r="E10" i="6"/>
  <c r="B18" i="16"/>
  <c r="B17" i="15"/>
  <c r="B18" i="14"/>
  <c r="X13" i="2"/>
  <c r="X14" i="2" s="1"/>
  <c r="X15" i="2" s="1"/>
  <c r="X16" i="2" s="1"/>
  <c r="X17" i="2" s="1"/>
  <c r="X18" i="2" s="1"/>
  <c r="X19" i="2" s="1"/>
  <c r="X20" i="2" s="1"/>
  <c r="X21" i="2" s="1"/>
  <c r="X22" i="2" s="1"/>
  <c r="X23" i="2" s="1"/>
  <c r="X24" i="2" s="1"/>
  <c r="X25" i="2" s="1"/>
  <c r="G25" i="16" l="1"/>
  <c r="G26" i="16" s="1"/>
  <c r="E12" i="14"/>
  <c r="E13" i="14" s="1"/>
  <c r="E14" i="14" s="1"/>
  <c r="E15" i="14" s="1"/>
  <c r="E16" i="14" s="1"/>
  <c r="E17" i="14" s="1"/>
  <c r="E18" i="14" s="1"/>
  <c r="E19" i="14" s="1"/>
  <c r="E20" i="14" s="1"/>
  <c r="E21" i="14" s="1"/>
  <c r="E22" i="14" s="1"/>
  <c r="E23" i="14" s="1"/>
  <c r="E24" i="14" s="1"/>
  <c r="F25" i="14"/>
  <c r="F26" i="14" s="1"/>
  <c r="F27" i="14" s="1"/>
  <c r="F28" i="14" s="1"/>
  <c r="F29" i="14" s="1"/>
  <c r="F30" i="14" s="1"/>
  <c r="F31" i="14" s="1"/>
  <c r="F32" i="14" s="1"/>
  <c r="F33" i="14" s="1"/>
  <c r="F34" i="14" s="1"/>
  <c r="F35" i="14" s="1"/>
  <c r="F36" i="14" s="1"/>
  <c r="F37" i="14" s="1"/>
  <c r="F38" i="14" s="1"/>
  <c r="F39" i="14" s="1"/>
  <c r="F40" i="14" s="1"/>
  <c r="F41" i="14" s="1"/>
  <c r="F42" i="14" s="1"/>
  <c r="F43" i="14" s="1"/>
  <c r="F44" i="14" s="1"/>
  <c r="F45" i="14" s="1"/>
  <c r="F1" i="14"/>
  <c r="I25" i="14"/>
  <c r="I26" i="14" s="1"/>
  <c r="I27" i="14" s="1"/>
  <c r="I28" i="14" s="1"/>
  <c r="I29" i="14" s="1"/>
  <c r="I30" i="14" s="1"/>
  <c r="I31" i="14" s="1"/>
  <c r="I32" i="14" s="1"/>
  <c r="I33" i="14" s="1"/>
  <c r="I34" i="14" s="1"/>
  <c r="I35" i="14" s="1"/>
  <c r="I36" i="14" s="1"/>
  <c r="I37" i="14" s="1"/>
  <c r="I38" i="14" s="1"/>
  <c r="I39" i="14" s="1"/>
  <c r="I40" i="14" s="1"/>
  <c r="I41" i="14" s="1"/>
  <c r="I42" i="14" s="1"/>
  <c r="I43" i="14" s="1"/>
  <c r="I44" i="14" s="1"/>
  <c r="I45" i="14" s="1"/>
  <c r="J24" i="16"/>
  <c r="J47" i="16"/>
  <c r="K24" i="16"/>
  <c r="K47" i="16"/>
  <c r="E25" i="16"/>
  <c r="E26" i="16" s="1"/>
  <c r="E1" i="16"/>
  <c r="K11" i="14"/>
  <c r="K10" i="14"/>
  <c r="G47" i="16"/>
  <c r="K15" i="15"/>
  <c r="K16" i="15" s="1"/>
  <c r="K17" i="15" s="1"/>
  <c r="K18" i="15" s="1"/>
  <c r="K19" i="15" s="1"/>
  <c r="K20" i="15" s="1"/>
  <c r="K21" i="15" s="1"/>
  <c r="K22" i="15" s="1"/>
  <c r="K23" i="15" s="1"/>
  <c r="K24" i="15" s="1"/>
  <c r="K47" i="15"/>
  <c r="J13" i="14"/>
  <c r="J14" i="14" s="1"/>
  <c r="J15" i="14" s="1"/>
  <c r="J16" i="14" s="1"/>
  <c r="J17" i="14" s="1"/>
  <c r="J18" i="14" s="1"/>
  <c r="J19" i="14" s="1"/>
  <c r="J20" i="14" s="1"/>
  <c r="J21" i="14" s="1"/>
  <c r="J22" i="14" s="1"/>
  <c r="J23" i="14" s="1"/>
  <c r="J24" i="14" s="1"/>
  <c r="J12" i="14"/>
  <c r="J14" i="15"/>
  <c r="J15" i="15" s="1"/>
  <c r="J16" i="15" s="1"/>
  <c r="J17" i="15" s="1"/>
  <c r="J18" i="15"/>
  <c r="J19" i="15" s="1"/>
  <c r="I9" i="16"/>
  <c r="E47" i="16"/>
  <c r="F11" i="15"/>
  <c r="G20" i="15"/>
  <c r="G21" i="15" s="1"/>
  <c r="G22" i="15" s="1"/>
  <c r="G23" i="15" s="1"/>
  <c r="G14" i="15"/>
  <c r="G15" i="15" s="1"/>
  <c r="G16" i="15" s="1"/>
  <c r="G17" i="15" s="1"/>
  <c r="G18" i="15" s="1"/>
  <c r="G19" i="15" s="1"/>
  <c r="E26" i="15"/>
  <c r="G1" i="14"/>
  <c r="I10" i="16"/>
  <c r="I11" i="16" s="1"/>
  <c r="I12" i="16" s="1"/>
  <c r="I13" i="16" s="1"/>
  <c r="I14" i="16" s="1"/>
  <c r="I15" i="16" s="1"/>
  <c r="I16" i="16" s="1"/>
  <c r="I17" i="16" s="1"/>
  <c r="I18" i="16" s="1"/>
  <c r="I19" i="16" s="1"/>
  <c r="I20" i="16" s="1"/>
  <c r="I21" i="16" s="1"/>
  <c r="I22" i="16" s="1"/>
  <c r="I23" i="16" s="1"/>
  <c r="I24" i="16" s="1"/>
  <c r="F13" i="16"/>
  <c r="F14" i="16" s="1"/>
  <c r="F15" i="16" s="1"/>
  <c r="F16" i="16" s="1"/>
  <c r="F17" i="16" s="1"/>
  <c r="F18" i="16" s="1"/>
  <c r="F19" i="16" s="1"/>
  <c r="F20" i="16" s="1"/>
  <c r="F21" i="16" s="1"/>
  <c r="I11" i="15"/>
  <c r="I12" i="15" s="1"/>
  <c r="I13" i="15" s="1"/>
  <c r="I14" i="15" s="1"/>
  <c r="I15" i="15" s="1"/>
  <c r="I16" i="15" s="1"/>
  <c r="I17" i="15" s="1"/>
  <c r="I18" i="15" s="1"/>
  <c r="I19" i="15" s="1"/>
  <c r="I20" i="15" s="1"/>
  <c r="I21" i="15" s="1"/>
  <c r="I22" i="15" s="1"/>
  <c r="I23" i="15" s="1"/>
  <c r="B19" i="31"/>
  <c r="H18" i="31"/>
  <c r="F18" i="31"/>
  <c r="I18" i="31"/>
  <c r="E18" i="31"/>
  <c r="G21" i="25"/>
  <c r="G22" i="25" s="1"/>
  <c r="J19" i="25"/>
  <c r="J20" i="25" s="1"/>
  <c r="J21" i="25" s="1"/>
  <c r="J22" i="25" s="1"/>
  <c r="J23" i="25" s="1"/>
  <c r="J24" i="25" s="1"/>
  <c r="E21" i="25"/>
  <c r="E22" i="25" s="1"/>
  <c r="E23" i="25" s="1"/>
  <c r="E24" i="25" s="1"/>
  <c r="B19" i="25"/>
  <c r="B12" i="6"/>
  <c r="K11" i="6"/>
  <c r="I11" i="6"/>
  <c r="J11" i="6"/>
  <c r="E11" i="6"/>
  <c r="G11" i="6"/>
  <c r="G12" i="6" s="1"/>
  <c r="F11" i="6"/>
  <c r="B19" i="16"/>
  <c r="B18" i="15"/>
  <c r="B19" i="14"/>
  <c r="Y13" i="2"/>
  <c r="Y14" i="2" s="1"/>
  <c r="I25" i="16" l="1"/>
  <c r="I1" i="16" s="1"/>
  <c r="J20" i="15"/>
  <c r="J21" i="15" s="1"/>
  <c r="J22" i="15"/>
  <c r="J23" i="15" s="1"/>
  <c r="I24" i="15"/>
  <c r="I47" i="15"/>
  <c r="E25" i="14"/>
  <c r="E26" i="14" s="1"/>
  <c r="E27" i="14" s="1"/>
  <c r="E28" i="14" s="1"/>
  <c r="E29" i="14" s="1"/>
  <c r="E30" i="14" s="1"/>
  <c r="E31" i="14" s="1"/>
  <c r="E32" i="14" s="1"/>
  <c r="E33" i="14" s="1"/>
  <c r="E34" i="14" s="1"/>
  <c r="E35" i="14" s="1"/>
  <c r="E36" i="14" s="1"/>
  <c r="E37" i="14" s="1"/>
  <c r="E38" i="14" s="1"/>
  <c r="E39" i="14" s="1"/>
  <c r="E40" i="14" s="1"/>
  <c r="E41" i="14" s="1"/>
  <c r="E42" i="14" s="1"/>
  <c r="E43" i="14" s="1"/>
  <c r="E44" i="14" s="1"/>
  <c r="E45" i="14" s="1"/>
  <c r="E1" i="14"/>
  <c r="J25" i="14"/>
  <c r="J26" i="14" s="1"/>
  <c r="J27" i="14" s="1"/>
  <c r="J28" i="14" s="1"/>
  <c r="J29" i="14" s="1"/>
  <c r="J30" i="14" s="1"/>
  <c r="J31" i="14" s="1"/>
  <c r="J32" i="14" s="1"/>
  <c r="J33" i="14" s="1"/>
  <c r="J34" i="14" s="1"/>
  <c r="J35" i="14" s="1"/>
  <c r="J36" i="14" s="1"/>
  <c r="J37" i="14" s="1"/>
  <c r="J38" i="14" s="1"/>
  <c r="J39" i="14" s="1"/>
  <c r="J40" i="14" s="1"/>
  <c r="J41" i="14" s="1"/>
  <c r="J42" i="14" s="1"/>
  <c r="J43" i="14" s="1"/>
  <c r="J44" i="14" s="1"/>
  <c r="J45" i="14" s="1"/>
  <c r="G24" i="15"/>
  <c r="G47" i="15"/>
  <c r="K25" i="16"/>
  <c r="K26" i="16" s="1"/>
  <c r="F22" i="16"/>
  <c r="F23" i="16" s="1"/>
  <c r="E27" i="15"/>
  <c r="E28" i="15" s="1"/>
  <c r="E29" i="15" s="1"/>
  <c r="E30" i="15" s="1"/>
  <c r="E31" i="15" s="1"/>
  <c r="E32" i="15" s="1"/>
  <c r="E33" i="15" s="1"/>
  <c r="E34" i="15" s="1"/>
  <c r="E35" i="15" s="1"/>
  <c r="E36" i="15" s="1"/>
  <c r="E37" i="15" s="1"/>
  <c r="E38" i="15" s="1"/>
  <c r="E39" i="15" s="1"/>
  <c r="E40" i="15" s="1"/>
  <c r="E41" i="15" s="1"/>
  <c r="E42" i="15" s="1"/>
  <c r="E43" i="15" s="1"/>
  <c r="E44" i="15" s="1"/>
  <c r="E45" i="15" s="1"/>
  <c r="F12" i="15"/>
  <c r="F13" i="15" s="1"/>
  <c r="F14" i="15" s="1"/>
  <c r="F15" i="15" s="1"/>
  <c r="F16" i="15" s="1"/>
  <c r="F17" i="15" s="1"/>
  <c r="F18" i="15" s="1"/>
  <c r="F19" i="15" s="1"/>
  <c r="F20" i="15" s="1"/>
  <c r="F21" i="15" s="1"/>
  <c r="F22" i="15" s="1"/>
  <c r="F23" i="15" s="1"/>
  <c r="I26" i="16"/>
  <c r="K25" i="15"/>
  <c r="K26" i="15" s="1"/>
  <c r="K13" i="14"/>
  <c r="K14" i="14" s="1"/>
  <c r="E27" i="16"/>
  <c r="E28" i="16" s="1"/>
  <c r="E29" i="16" s="1"/>
  <c r="E30" i="16" s="1"/>
  <c r="E31" i="16" s="1"/>
  <c r="E32" i="16" s="1"/>
  <c r="E33" i="16" s="1"/>
  <c r="E34" i="16" s="1"/>
  <c r="E35" i="16" s="1"/>
  <c r="E36" i="16" s="1"/>
  <c r="E37" i="16" s="1"/>
  <c r="E38" i="16" s="1"/>
  <c r="E39" i="16" s="1"/>
  <c r="E40" i="16" s="1"/>
  <c r="E41" i="16" s="1"/>
  <c r="E42" i="16" s="1"/>
  <c r="E43" i="16" s="1"/>
  <c r="E44" i="16" s="1"/>
  <c r="E45" i="16" s="1"/>
  <c r="J25" i="16"/>
  <c r="J26" i="16" s="1"/>
  <c r="J1" i="16"/>
  <c r="I1" i="14"/>
  <c r="G1" i="16"/>
  <c r="I47" i="16"/>
  <c r="K12" i="14"/>
  <c r="G27" i="16"/>
  <c r="G28" i="16" s="1"/>
  <c r="G29" i="16" s="1"/>
  <c r="G30" i="16" s="1"/>
  <c r="G31" i="16" s="1"/>
  <c r="G32" i="16" s="1"/>
  <c r="G33" i="16" s="1"/>
  <c r="G34" i="16" s="1"/>
  <c r="G35" i="16" s="1"/>
  <c r="G36" i="16" s="1"/>
  <c r="G37" i="16" s="1"/>
  <c r="G38" i="16" s="1"/>
  <c r="G39" i="16" s="1"/>
  <c r="G40" i="16" s="1"/>
  <c r="G41" i="16" s="1"/>
  <c r="G42" i="16" s="1"/>
  <c r="G43" i="16" s="1"/>
  <c r="G44" i="16" s="1"/>
  <c r="G45" i="16" s="1"/>
  <c r="E25" i="25"/>
  <c r="E26" i="25" s="1"/>
  <c r="E27" i="25" s="1"/>
  <c r="E28" i="25" s="1"/>
  <c r="E29" i="25" s="1"/>
  <c r="E30" i="25" s="1"/>
  <c r="E31" i="25" s="1"/>
  <c r="E32" i="25" s="1"/>
  <c r="E33" i="25" s="1"/>
  <c r="E34" i="25" s="1"/>
  <c r="E35" i="25" s="1"/>
  <c r="E36" i="25" s="1"/>
  <c r="E37" i="25" s="1"/>
  <c r="E38" i="25" s="1"/>
  <c r="E39" i="25" s="1"/>
  <c r="E40" i="25" s="1"/>
  <c r="E41" i="25" s="1"/>
  <c r="E42" i="25" s="1"/>
  <c r="E43" i="25" s="1"/>
  <c r="E44" i="25" s="1"/>
  <c r="E45" i="25" s="1"/>
  <c r="J25" i="25"/>
  <c r="J26" i="25" s="1"/>
  <c r="J27" i="25" s="1"/>
  <c r="J28" i="25" s="1"/>
  <c r="J29" i="25" s="1"/>
  <c r="J30" i="25" s="1"/>
  <c r="J31" i="25" s="1"/>
  <c r="J32" i="25" s="1"/>
  <c r="J33" i="25" s="1"/>
  <c r="J34" i="25" s="1"/>
  <c r="J35" i="25" s="1"/>
  <c r="J36" i="25" s="1"/>
  <c r="J37" i="25" s="1"/>
  <c r="J38" i="25" s="1"/>
  <c r="J39" i="25" s="1"/>
  <c r="J40" i="25" s="1"/>
  <c r="J41" i="25" s="1"/>
  <c r="J42" i="25" s="1"/>
  <c r="J43" i="25" s="1"/>
  <c r="J44" i="25" s="1"/>
  <c r="J45" i="25" s="1"/>
  <c r="B20" i="31"/>
  <c r="H19" i="31"/>
  <c r="F19" i="31"/>
  <c r="I19" i="31"/>
  <c r="E19" i="31"/>
  <c r="G23" i="25"/>
  <c r="B20" i="25"/>
  <c r="B13" i="6"/>
  <c r="I12" i="6"/>
  <c r="I13" i="6" s="1"/>
  <c r="K12" i="6"/>
  <c r="J12" i="6"/>
  <c r="J13" i="6" s="1"/>
  <c r="F12" i="6"/>
  <c r="E12" i="6"/>
  <c r="E13" i="6" s="1"/>
  <c r="B20" i="16"/>
  <c r="B19" i="15"/>
  <c r="B20" i="14"/>
  <c r="Y15" i="2"/>
  <c r="K15" i="14" l="1"/>
  <c r="J24" i="15"/>
  <c r="J47" i="15"/>
  <c r="F24" i="16"/>
  <c r="F47" i="16"/>
  <c r="G25" i="15"/>
  <c r="G26" i="15" s="1"/>
  <c r="G1" i="15"/>
  <c r="I27" i="16"/>
  <c r="I28" i="16" s="1"/>
  <c r="I29" i="16" s="1"/>
  <c r="I30" i="16" s="1"/>
  <c r="I31" i="16" s="1"/>
  <c r="I32" i="16" s="1"/>
  <c r="I33" i="16" s="1"/>
  <c r="I34" i="16" s="1"/>
  <c r="I35" i="16" s="1"/>
  <c r="I36" i="16" s="1"/>
  <c r="I37" i="16" s="1"/>
  <c r="I38" i="16" s="1"/>
  <c r="I39" i="16" s="1"/>
  <c r="I40" i="16" s="1"/>
  <c r="I41" i="16" s="1"/>
  <c r="I42" i="16" s="1"/>
  <c r="I43" i="16" s="1"/>
  <c r="I44" i="16" s="1"/>
  <c r="I45" i="16" s="1"/>
  <c r="K16" i="14"/>
  <c r="K17" i="14" s="1"/>
  <c r="K18" i="14" s="1"/>
  <c r="K19" i="14" s="1"/>
  <c r="K20" i="14" s="1"/>
  <c r="K21" i="14" s="1"/>
  <c r="K22" i="14" s="1"/>
  <c r="K23" i="14" s="1"/>
  <c r="K24" i="14" s="1"/>
  <c r="G46" i="16"/>
  <c r="J27" i="16"/>
  <c r="J28" i="16" s="1"/>
  <c r="J29" i="16" s="1"/>
  <c r="J30" i="16" s="1"/>
  <c r="J31" i="16" s="1"/>
  <c r="J32" i="16" s="1"/>
  <c r="J33" i="16" s="1"/>
  <c r="J34" i="16" s="1"/>
  <c r="J35" i="16" s="1"/>
  <c r="J36" i="16" s="1"/>
  <c r="J37" i="16" s="1"/>
  <c r="J38" i="16" s="1"/>
  <c r="J39" i="16" s="1"/>
  <c r="J40" i="16" s="1"/>
  <c r="J41" i="16" s="1"/>
  <c r="J42" i="16" s="1"/>
  <c r="J43" i="16" s="1"/>
  <c r="J44" i="16" s="1"/>
  <c r="J45" i="16" s="1"/>
  <c r="J46" i="16"/>
  <c r="K1" i="15"/>
  <c r="F24" i="15"/>
  <c r="F47" i="15"/>
  <c r="K1" i="16"/>
  <c r="J1" i="14"/>
  <c r="E46" i="16"/>
  <c r="K27" i="15"/>
  <c r="K28" i="15" s="1"/>
  <c r="K29" i="15" s="1"/>
  <c r="K30" i="15" s="1"/>
  <c r="K31" i="15" s="1"/>
  <c r="K32" i="15" s="1"/>
  <c r="K33" i="15" s="1"/>
  <c r="K34" i="15" s="1"/>
  <c r="K35" i="15" s="1"/>
  <c r="K36" i="15" s="1"/>
  <c r="K37" i="15" s="1"/>
  <c r="K38" i="15" s="1"/>
  <c r="K39" i="15" s="1"/>
  <c r="K40" i="15" s="1"/>
  <c r="K41" i="15" s="1"/>
  <c r="K42" i="15" s="1"/>
  <c r="K43" i="15" s="1"/>
  <c r="K44" i="15" s="1"/>
  <c r="K45" i="15" s="1"/>
  <c r="E46" i="15"/>
  <c r="E48" i="15" s="1"/>
  <c r="K27" i="16"/>
  <c r="K28" i="16" s="1"/>
  <c r="K29" i="16" s="1"/>
  <c r="K30" i="16" s="1"/>
  <c r="K31" i="16" s="1"/>
  <c r="K32" i="16" s="1"/>
  <c r="K33" i="16" s="1"/>
  <c r="K34" i="16" s="1"/>
  <c r="K35" i="16" s="1"/>
  <c r="K36" i="16" s="1"/>
  <c r="K37" i="16" s="1"/>
  <c r="K38" i="16" s="1"/>
  <c r="K39" i="16" s="1"/>
  <c r="K40" i="16" s="1"/>
  <c r="K41" i="16" s="1"/>
  <c r="K42" i="16" s="1"/>
  <c r="K43" i="16" s="1"/>
  <c r="K44" i="16" s="1"/>
  <c r="K45" i="16" s="1"/>
  <c r="K46" i="16"/>
  <c r="I25" i="15"/>
  <c r="I26" i="15" s="1"/>
  <c r="I1" i="15"/>
  <c r="E1" i="25"/>
  <c r="J1" i="25"/>
  <c r="B21" i="31"/>
  <c r="H20" i="31"/>
  <c r="F20" i="31"/>
  <c r="I20" i="31"/>
  <c r="E20" i="31"/>
  <c r="G24" i="25"/>
  <c r="B21" i="25"/>
  <c r="B14" i="6"/>
  <c r="K13" i="6"/>
  <c r="F13" i="6"/>
  <c r="F14" i="6" s="1"/>
  <c r="G13" i="6"/>
  <c r="G14" i="6" s="1"/>
  <c r="B21" i="16"/>
  <c r="B20" i="15"/>
  <c r="B21" i="14"/>
  <c r="Y16" i="2"/>
  <c r="Y17" i="2" s="1"/>
  <c r="Y18" i="2" s="1"/>
  <c r="K25" i="14" l="1"/>
  <c r="K26" i="14" s="1"/>
  <c r="K27" i="14" s="1"/>
  <c r="K28" i="14" s="1"/>
  <c r="K29" i="14" s="1"/>
  <c r="K30" i="14" s="1"/>
  <c r="K31" i="14" s="1"/>
  <c r="K32" i="14" s="1"/>
  <c r="K33" i="14" s="1"/>
  <c r="K34" i="14" s="1"/>
  <c r="K35" i="14" s="1"/>
  <c r="K36" i="14" s="1"/>
  <c r="K37" i="14" s="1"/>
  <c r="K38" i="14" s="1"/>
  <c r="K39" i="14" s="1"/>
  <c r="K40" i="14" s="1"/>
  <c r="K41" i="14" s="1"/>
  <c r="K42" i="14" s="1"/>
  <c r="K43" i="14" s="1"/>
  <c r="K44" i="14" s="1"/>
  <c r="K45" i="14" s="1"/>
  <c r="K1" i="14"/>
  <c r="I27" i="15"/>
  <c r="I28" i="15" s="1"/>
  <c r="I29" i="15" s="1"/>
  <c r="I30" i="15" s="1"/>
  <c r="I31" i="15" s="1"/>
  <c r="I32" i="15" s="1"/>
  <c r="I33" i="15" s="1"/>
  <c r="I34" i="15" s="1"/>
  <c r="I35" i="15" s="1"/>
  <c r="I36" i="15" s="1"/>
  <c r="I37" i="15" s="1"/>
  <c r="I38" i="15" s="1"/>
  <c r="I39" i="15" s="1"/>
  <c r="I40" i="15" s="1"/>
  <c r="I41" i="15" s="1"/>
  <c r="I42" i="15" s="1"/>
  <c r="I43" i="15" s="1"/>
  <c r="I44" i="15" s="1"/>
  <c r="I45" i="15" s="1"/>
  <c r="K46" i="15"/>
  <c r="G27" i="15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J25" i="15"/>
  <c r="J26" i="15" s="1"/>
  <c r="F25" i="15"/>
  <c r="F26" i="15" s="1"/>
  <c r="I46" i="16"/>
  <c r="F25" i="16"/>
  <c r="F26" i="16" s="1"/>
  <c r="F1" i="16"/>
  <c r="G25" i="25"/>
  <c r="G1" i="25" s="1"/>
  <c r="B22" i="31"/>
  <c r="H21" i="31"/>
  <c r="F21" i="31"/>
  <c r="I21" i="31"/>
  <c r="E21" i="31"/>
  <c r="B22" i="25"/>
  <c r="B15" i="6"/>
  <c r="J14" i="6"/>
  <c r="E14" i="6"/>
  <c r="I14" i="6"/>
  <c r="I15" i="6" s="1"/>
  <c r="K14" i="6"/>
  <c r="B22" i="16"/>
  <c r="B21" i="15"/>
  <c r="B22" i="14"/>
  <c r="Y19" i="2"/>
  <c r="J27" i="15" l="1"/>
  <c r="J28" i="15" s="1"/>
  <c r="J29" i="15" s="1"/>
  <c r="J30" i="15" s="1"/>
  <c r="J31" i="15" s="1"/>
  <c r="J32" i="15" s="1"/>
  <c r="J33" i="15" s="1"/>
  <c r="J34" i="15" s="1"/>
  <c r="J35" i="15" s="1"/>
  <c r="J36" i="15" s="1"/>
  <c r="J37" i="15" s="1"/>
  <c r="J38" i="15" s="1"/>
  <c r="J39" i="15" s="1"/>
  <c r="J40" i="15" s="1"/>
  <c r="J41" i="15" s="1"/>
  <c r="J42" i="15" s="1"/>
  <c r="J43" i="15" s="1"/>
  <c r="J44" i="15" s="1"/>
  <c r="J45" i="15" s="1"/>
  <c r="I46" i="15"/>
  <c r="F27" i="16"/>
  <c r="F28" i="16" s="1"/>
  <c r="F29" i="16" s="1"/>
  <c r="F30" i="16" s="1"/>
  <c r="F31" i="16" s="1"/>
  <c r="F32" i="16" s="1"/>
  <c r="F33" i="16" s="1"/>
  <c r="F34" i="16" s="1"/>
  <c r="F35" i="16" s="1"/>
  <c r="F36" i="16" s="1"/>
  <c r="F37" i="16" s="1"/>
  <c r="F38" i="16" s="1"/>
  <c r="F39" i="16" s="1"/>
  <c r="F40" i="16" s="1"/>
  <c r="F41" i="16" s="1"/>
  <c r="F42" i="16" s="1"/>
  <c r="F43" i="16" s="1"/>
  <c r="F44" i="16" s="1"/>
  <c r="F45" i="16" s="1"/>
  <c r="F46" i="16"/>
  <c r="F1" i="15"/>
  <c r="G46" i="15"/>
  <c r="G48" i="15" s="1"/>
  <c r="F27" i="15"/>
  <c r="F28" i="15" s="1"/>
  <c r="F29" i="15" s="1"/>
  <c r="F30" i="15" s="1"/>
  <c r="F31" i="15" s="1"/>
  <c r="F32" i="15" s="1"/>
  <c r="F33" i="15" s="1"/>
  <c r="F34" i="15" s="1"/>
  <c r="F35" i="15" s="1"/>
  <c r="F36" i="15" s="1"/>
  <c r="F37" i="15" s="1"/>
  <c r="F38" i="15" s="1"/>
  <c r="F39" i="15" s="1"/>
  <c r="F40" i="15" s="1"/>
  <c r="F41" i="15" s="1"/>
  <c r="F42" i="15" s="1"/>
  <c r="F43" i="15" s="1"/>
  <c r="F44" i="15" s="1"/>
  <c r="F45" i="15" s="1"/>
  <c r="J1" i="15"/>
  <c r="G26" i="25"/>
  <c r="G27" i="25" s="1"/>
  <c r="G28" i="25" s="1"/>
  <c r="G29" i="25" s="1"/>
  <c r="B23" i="31"/>
  <c r="H22" i="31"/>
  <c r="F22" i="31"/>
  <c r="I22" i="31"/>
  <c r="E22" i="31"/>
  <c r="B23" i="25"/>
  <c r="B16" i="6"/>
  <c r="K15" i="6"/>
  <c r="J15" i="6"/>
  <c r="J16" i="6" s="1"/>
  <c r="F15" i="6"/>
  <c r="G15" i="6"/>
  <c r="E15" i="6"/>
  <c r="B23" i="16"/>
  <c r="B22" i="15"/>
  <c r="B23" i="14"/>
  <c r="Y20" i="2"/>
  <c r="J46" i="15" l="1"/>
  <c r="F46" i="15"/>
  <c r="F48" i="15" s="1"/>
  <c r="G30" i="25"/>
  <c r="G31" i="25" s="1"/>
  <c r="G32" i="25" s="1"/>
  <c r="B24" i="31"/>
  <c r="H23" i="31"/>
  <c r="F23" i="31"/>
  <c r="I23" i="31"/>
  <c r="E23" i="31"/>
  <c r="B24" i="25"/>
  <c r="J17" i="6"/>
  <c r="B17" i="6"/>
  <c r="I16" i="6"/>
  <c r="I17" i="6" s="1"/>
  <c r="K16" i="6"/>
  <c r="F16" i="6"/>
  <c r="F17" i="6" s="1"/>
  <c r="G16" i="6"/>
  <c r="G17" i="6" s="1"/>
  <c r="E16" i="6"/>
  <c r="E17" i="6" s="1"/>
  <c r="B24" i="16"/>
  <c r="B23" i="15"/>
  <c r="B24" i="14"/>
  <c r="Y21" i="2"/>
  <c r="G33" i="25" l="1"/>
  <c r="G34" i="25" s="1"/>
  <c r="G35" i="25" s="1"/>
  <c r="G36" i="25" s="1"/>
  <c r="G37" i="25" s="1"/>
  <c r="G38" i="25" s="1"/>
  <c r="G39" i="25" s="1"/>
  <c r="G40" i="25" s="1"/>
  <c r="G41" i="25" s="1"/>
  <c r="G42" i="25" s="1"/>
  <c r="G43" i="25" s="1"/>
  <c r="G44" i="25" s="1"/>
  <c r="G45" i="25" s="1"/>
  <c r="B25" i="31"/>
  <c r="H24" i="31"/>
  <c r="F24" i="31"/>
  <c r="I24" i="31"/>
  <c r="E24" i="31"/>
  <c r="B25" i="25"/>
  <c r="B18" i="6"/>
  <c r="J18" i="6" s="1"/>
  <c r="K17" i="6"/>
  <c r="B25" i="16"/>
  <c r="B24" i="15"/>
  <c r="B25" i="14"/>
  <c r="Y22" i="2"/>
  <c r="B26" i="31" l="1"/>
  <c r="H25" i="31"/>
  <c r="F25" i="31"/>
  <c r="I25" i="31"/>
  <c r="E25" i="31"/>
  <c r="B26" i="25"/>
  <c r="B19" i="6"/>
  <c r="K18" i="6"/>
  <c r="K19" i="6" s="1"/>
  <c r="G18" i="6"/>
  <c r="G19" i="6" s="1"/>
  <c r="F18" i="6"/>
  <c r="I18" i="6"/>
  <c r="E18" i="6"/>
  <c r="E19" i="6" s="1"/>
  <c r="B26" i="16"/>
  <c r="B25" i="15"/>
  <c r="B26" i="14"/>
  <c r="Y23" i="2"/>
  <c r="B27" i="31" l="1"/>
  <c r="H26" i="31"/>
  <c r="F26" i="31"/>
  <c r="I26" i="31"/>
  <c r="E26" i="31"/>
  <c r="B27" i="25"/>
  <c r="E20" i="6"/>
  <c r="B20" i="6"/>
  <c r="I19" i="6"/>
  <c r="F19" i="6"/>
  <c r="F20" i="6" s="1"/>
  <c r="G20" i="6"/>
  <c r="J19" i="6"/>
  <c r="J20" i="6" s="1"/>
  <c r="B27" i="16"/>
  <c r="B26" i="15"/>
  <c r="B27" i="14"/>
  <c r="Y24" i="2"/>
  <c r="Y25" i="2" s="1"/>
  <c r="B28" i="31" l="1"/>
  <c r="H27" i="31"/>
  <c r="F27" i="31"/>
  <c r="I27" i="31"/>
  <c r="E27" i="31"/>
  <c r="B28" i="25"/>
  <c r="F21" i="6"/>
  <c r="B21" i="6"/>
  <c r="I20" i="6"/>
  <c r="K20" i="6"/>
  <c r="K21" i="6" s="1"/>
  <c r="E21" i="6"/>
  <c r="B28" i="16"/>
  <c r="B27" i="15"/>
  <c r="B28" i="14"/>
  <c r="AE12" i="2"/>
  <c r="B29" i="31" l="1"/>
  <c r="H28" i="31"/>
  <c r="F28" i="31"/>
  <c r="I28" i="31"/>
  <c r="E28" i="31"/>
  <c r="B29" i="25"/>
  <c r="B22" i="6"/>
  <c r="B23" i="6" s="1"/>
  <c r="B24" i="6" s="1"/>
  <c r="I21" i="6"/>
  <c r="I22" i="6" s="1"/>
  <c r="I23" i="6" s="1"/>
  <c r="I24" i="6" s="1"/>
  <c r="G21" i="6"/>
  <c r="G22" i="6" s="1"/>
  <c r="G23" i="6" s="1"/>
  <c r="G24" i="6" s="1"/>
  <c r="J21" i="6"/>
  <c r="J22" i="6" s="1"/>
  <c r="J23" i="6" s="1"/>
  <c r="J24" i="6" s="1"/>
  <c r="F22" i="6"/>
  <c r="F23" i="6" s="1"/>
  <c r="F24" i="6" s="1"/>
  <c r="B29" i="16"/>
  <c r="B28" i="15"/>
  <c r="B29" i="14"/>
  <c r="AH12" i="2"/>
  <c r="B30" i="31" l="1"/>
  <c r="H29" i="31"/>
  <c r="F29" i="31"/>
  <c r="I29" i="31"/>
  <c r="E29" i="31"/>
  <c r="B30" i="25"/>
  <c r="B25" i="6"/>
  <c r="J25" i="6"/>
  <c r="J1" i="6" s="1"/>
  <c r="E22" i="6"/>
  <c r="E23" i="6" s="1"/>
  <c r="E24" i="6" s="1"/>
  <c r="K22" i="6"/>
  <c r="K23" i="6" s="1"/>
  <c r="K24" i="6" s="1"/>
  <c r="B30" i="16"/>
  <c r="B29" i="15"/>
  <c r="B30" i="14"/>
  <c r="B31" i="31" l="1"/>
  <c r="H30" i="31"/>
  <c r="F30" i="31"/>
  <c r="I30" i="31"/>
  <c r="E30" i="31"/>
  <c r="B31" i="25"/>
  <c r="B26" i="6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I25" i="6"/>
  <c r="G25" i="6"/>
  <c r="G1" i="6" s="1"/>
  <c r="F25" i="6"/>
  <c r="F1" i="6" s="1"/>
  <c r="E25" i="6"/>
  <c r="E26" i="6" s="1"/>
  <c r="E27" i="6" s="1"/>
  <c r="E28" i="6" s="1"/>
  <c r="E29" i="6" s="1"/>
  <c r="E30" i="6" s="1"/>
  <c r="E31" i="6" s="1"/>
  <c r="E32" i="6" s="1"/>
  <c r="E33" i="6" s="1"/>
  <c r="E34" i="6" s="1"/>
  <c r="E35" i="6" s="1"/>
  <c r="E36" i="6" s="1"/>
  <c r="E37" i="6" s="1"/>
  <c r="E38" i="6" s="1"/>
  <c r="E39" i="6" s="1"/>
  <c r="E40" i="6" s="1"/>
  <c r="E41" i="6" s="1"/>
  <c r="E42" i="6" s="1"/>
  <c r="E43" i="6" s="1"/>
  <c r="E44" i="6" s="1"/>
  <c r="E45" i="6" s="1"/>
  <c r="K25" i="6"/>
  <c r="K26" i="6" s="1"/>
  <c r="K27" i="6" s="1"/>
  <c r="K28" i="6" s="1"/>
  <c r="K29" i="6" s="1"/>
  <c r="K30" i="6" s="1"/>
  <c r="K31" i="6" s="1"/>
  <c r="K32" i="6" s="1"/>
  <c r="K33" i="6" s="1"/>
  <c r="K34" i="6" s="1"/>
  <c r="K35" i="6" s="1"/>
  <c r="K36" i="6" s="1"/>
  <c r="K37" i="6" s="1"/>
  <c r="K38" i="6" s="1"/>
  <c r="K39" i="6" s="1"/>
  <c r="K40" i="6" s="1"/>
  <c r="K41" i="6" s="1"/>
  <c r="K42" i="6" s="1"/>
  <c r="K43" i="6" s="1"/>
  <c r="K44" i="6" s="1"/>
  <c r="K45" i="6" s="1"/>
  <c r="B31" i="16"/>
  <c r="B30" i="15"/>
  <c r="B31" i="14"/>
  <c r="I26" i="6" l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2" i="6" s="1"/>
  <c r="I1" i="6"/>
  <c r="E1" i="6"/>
  <c r="K2" i="6"/>
  <c r="K1" i="6"/>
  <c r="B32" i="31"/>
  <c r="H31" i="31"/>
  <c r="F31" i="31"/>
  <c r="I31" i="31"/>
  <c r="E31" i="31"/>
  <c r="B32" i="25"/>
  <c r="F26" i="6"/>
  <c r="F27" i="6" s="1"/>
  <c r="F28" i="6" s="1"/>
  <c r="F29" i="6" s="1"/>
  <c r="F30" i="6" s="1"/>
  <c r="F31" i="6" s="1"/>
  <c r="F32" i="6" s="1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J26" i="6"/>
  <c r="G26" i="6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E2" i="6"/>
  <c r="B32" i="16"/>
  <c r="B31" i="15"/>
  <c r="B32" i="14"/>
  <c r="B33" i="31" l="1"/>
  <c r="H32" i="31"/>
  <c r="F32" i="31"/>
  <c r="I32" i="31"/>
  <c r="E32" i="31"/>
  <c r="B33" i="25"/>
  <c r="J27" i="6"/>
  <c r="J28" i="6" s="1"/>
  <c r="J29" i="6" s="1"/>
  <c r="J30" i="6" s="1"/>
  <c r="J31" i="6" s="1"/>
  <c r="J32" i="6" s="1"/>
  <c r="J33" i="6" s="1"/>
  <c r="J34" i="6" s="1"/>
  <c r="J35" i="6" s="1"/>
  <c r="J36" i="6" s="1"/>
  <c r="J37" i="6" s="1"/>
  <c r="J38" i="6" s="1"/>
  <c r="J39" i="6" s="1"/>
  <c r="J40" i="6" s="1"/>
  <c r="J41" i="6" s="1"/>
  <c r="J42" i="6" s="1"/>
  <c r="J43" i="6" s="1"/>
  <c r="J44" i="6" s="1"/>
  <c r="J45" i="6" s="1"/>
  <c r="G2" i="6"/>
  <c r="F2" i="6"/>
  <c r="B33" i="16"/>
  <c r="B32" i="15"/>
  <c r="B33" i="14"/>
  <c r="B34" i="31" l="1"/>
  <c r="H33" i="31"/>
  <c r="F33" i="31"/>
  <c r="I33" i="31"/>
  <c r="E33" i="31"/>
  <c r="B34" i="25"/>
  <c r="J2" i="6"/>
  <c r="H3" i="6" s="1"/>
  <c r="B34" i="16"/>
  <c r="B33" i="15"/>
  <c r="B34" i="14"/>
  <c r="B35" i="31" l="1"/>
  <c r="H34" i="31"/>
  <c r="F34" i="31"/>
  <c r="I34" i="31"/>
  <c r="E34" i="31"/>
  <c r="B35" i="25"/>
  <c r="B35" i="16"/>
  <c r="B34" i="15"/>
  <c r="B35" i="14"/>
  <c r="B36" i="31" l="1"/>
  <c r="H35" i="31"/>
  <c r="F35" i="31"/>
  <c r="I35" i="31"/>
  <c r="E35" i="31"/>
  <c r="B36" i="25"/>
  <c r="B36" i="16"/>
  <c r="B35" i="15"/>
  <c r="B36" i="14"/>
  <c r="B37" i="31" l="1"/>
  <c r="H36" i="31"/>
  <c r="F36" i="31"/>
  <c r="I36" i="31"/>
  <c r="E36" i="31"/>
  <c r="B37" i="25"/>
  <c r="B37" i="16"/>
  <c r="B36" i="15"/>
  <c r="B37" i="14"/>
  <c r="B38" i="31" l="1"/>
  <c r="H37" i="31"/>
  <c r="F37" i="31"/>
  <c r="I37" i="31"/>
  <c r="E37" i="31"/>
  <c r="B38" i="25"/>
  <c r="B38" i="16"/>
  <c r="B37" i="15"/>
  <c r="B38" i="14"/>
  <c r="B39" i="31" l="1"/>
  <c r="H38" i="31"/>
  <c r="F38" i="31"/>
  <c r="I38" i="31"/>
  <c r="E38" i="31"/>
  <c r="B39" i="25"/>
  <c r="B39" i="16"/>
  <c r="B38" i="15"/>
  <c r="B39" i="14"/>
  <c r="B40" i="31" l="1"/>
  <c r="H39" i="31"/>
  <c r="F39" i="31"/>
  <c r="I39" i="31"/>
  <c r="E39" i="31"/>
  <c r="B40" i="25"/>
  <c r="B40" i="16"/>
  <c r="B39" i="15"/>
  <c r="B40" i="14"/>
  <c r="B41" i="31" l="1"/>
  <c r="H40" i="31"/>
  <c r="F40" i="31"/>
  <c r="I40" i="31"/>
  <c r="E40" i="31"/>
  <c r="B41" i="25"/>
  <c r="B41" i="16"/>
  <c r="B40" i="15"/>
  <c r="B41" i="14"/>
  <c r="B42" i="31" l="1"/>
  <c r="H41" i="31"/>
  <c r="F41" i="31"/>
  <c r="I41" i="31"/>
  <c r="E41" i="31"/>
  <c r="B42" i="25"/>
  <c r="B42" i="16"/>
  <c r="B41" i="15"/>
  <c r="B42" i="14"/>
  <c r="B43" i="31" l="1"/>
  <c r="H42" i="31"/>
  <c r="F42" i="31"/>
  <c r="I42" i="31"/>
  <c r="E42" i="31"/>
  <c r="B43" i="25"/>
  <c r="B43" i="16"/>
  <c r="B42" i="15"/>
  <c r="B43" i="14"/>
  <c r="B44" i="31" l="1"/>
  <c r="H43" i="31"/>
  <c r="F43" i="31"/>
  <c r="I43" i="31"/>
  <c r="E43" i="31"/>
  <c r="B44" i="25"/>
  <c r="B44" i="16"/>
  <c r="B43" i="15"/>
  <c r="B44" i="14"/>
  <c r="H44" i="31" l="1"/>
  <c r="H45" i="31" s="1"/>
  <c r="H2" i="31" s="1"/>
  <c r="F44" i="31"/>
  <c r="F45" i="31" s="1"/>
  <c r="F2" i="31" s="1"/>
  <c r="I44" i="31"/>
  <c r="I45" i="31" s="1"/>
  <c r="I2" i="31" s="1"/>
  <c r="E44" i="31"/>
  <c r="E45" i="31" s="1"/>
  <c r="E2" i="31" s="1"/>
  <c r="G2" i="25"/>
  <c r="K2" i="25"/>
  <c r="F2" i="25"/>
  <c r="I2" i="25"/>
  <c r="J2" i="25"/>
  <c r="E2" i="25"/>
  <c r="I2" i="16"/>
  <c r="G2" i="16"/>
  <c r="K2" i="16"/>
  <c r="F2" i="16"/>
  <c r="J2" i="16"/>
  <c r="E2" i="16"/>
  <c r="B44" i="15"/>
  <c r="G2" i="14"/>
  <c r="I2" i="14"/>
  <c r="K2" i="14"/>
  <c r="F2" i="14"/>
  <c r="J2" i="14"/>
  <c r="H3" i="14" s="1"/>
  <c r="E2" i="14"/>
  <c r="H5" i="14" l="1"/>
  <c r="G2" i="15"/>
  <c r="H3" i="15" s="1"/>
  <c r="K2" i="15"/>
  <c r="H6" i="15" s="1"/>
  <c r="F2" i="15"/>
  <c r="J2" i="15"/>
  <c r="E2" i="15"/>
  <c r="H8" i="15" s="1"/>
  <c r="I2" i="15"/>
</calcChain>
</file>

<file path=xl/sharedStrings.xml><?xml version="1.0" encoding="utf-8"?>
<sst xmlns="http://schemas.openxmlformats.org/spreadsheetml/2006/main" count="4656" uniqueCount="145">
  <si>
    <t>Vozidlo</t>
  </si>
  <si>
    <t>Poznámka</t>
  </si>
  <si>
    <t>Bez rádia/se sudoku</t>
  </si>
  <si>
    <t>BMW 530d xDrive Touring</t>
  </si>
  <si>
    <t>s rádiem/bez sudoku</t>
  </si>
  <si>
    <t>BMW X3</t>
  </si>
  <si>
    <t>VW Caravella</t>
  </si>
  <si>
    <t>X</t>
  </si>
  <si>
    <t>N</t>
  </si>
  <si>
    <t>Z</t>
  </si>
  <si>
    <t>min</t>
  </si>
  <si>
    <t>max</t>
  </si>
  <si>
    <t>diference</t>
  </si>
  <si>
    <t>(25;30⟩</t>
  </si>
  <si>
    <t>Vše dohromady</t>
  </si>
  <si>
    <t>do 50 km/h</t>
  </si>
  <si>
    <t>do 130 km/h</t>
  </si>
  <si>
    <t>do 90 km/h</t>
  </si>
  <si>
    <t>(120;130⟩</t>
  </si>
  <si>
    <t>(50;55⟩</t>
  </si>
  <si>
    <t>(90;95⟩</t>
  </si>
  <si>
    <t>(30;32,5⟩</t>
  </si>
  <si>
    <t>≤30</t>
  </si>
  <si>
    <t>≤-100 %</t>
  </si>
  <si>
    <t>(-100 %;-95 %⟩</t>
  </si>
  <si>
    <t>≥ 100 %</t>
  </si>
  <si>
    <t>odchylka (pro výpočty)</t>
  </si>
  <si>
    <t>popis osy x</t>
  </si>
  <si>
    <t>(-95 %;-90 %⟩</t>
  </si>
  <si>
    <t>(-5 %;0 %⟩</t>
  </si>
  <si>
    <t>(0 %;5 %⟩</t>
  </si>
  <si>
    <t>Procentuální úspěšnost:</t>
  </si>
  <si>
    <t>Zkušení řidiči oba okruhy</t>
  </si>
  <si>
    <t>Zkušení řidiči 2. okruh (sudoku)</t>
  </si>
  <si>
    <t>Zkušení řidiči 1. okruh (rádio)</t>
  </si>
  <si>
    <t>Nezkušení řidiči oba okruhy</t>
  </si>
  <si>
    <t>Nezkušení řidiči 1. okruh (rádio)</t>
  </si>
  <si>
    <t>Nezkušení řidiči 2. okruh (sudoku)</t>
  </si>
  <si>
    <t>(-90 %;-85 %⟩</t>
  </si>
  <si>
    <t>(-85 %;-80 %⟩</t>
  </si>
  <si>
    <t>(-80 %;-75 %⟩</t>
  </si>
  <si>
    <t>(-75 %;-70 %⟩</t>
  </si>
  <si>
    <t>(-70 %;-65 %⟩</t>
  </si>
  <si>
    <t>(-65 %;-60 %⟩</t>
  </si>
  <si>
    <t>(-60 %;-55 %⟩</t>
  </si>
  <si>
    <t>(-55 %;-50 %⟩</t>
  </si>
  <si>
    <t>(-50 %;-45 %⟩</t>
  </si>
  <si>
    <t>(-45 %;-40 %⟩</t>
  </si>
  <si>
    <t>(-40 %;-35 %⟩</t>
  </si>
  <si>
    <t>(-35 %;-30 %⟩</t>
  </si>
  <si>
    <t>(-30 %;-25 %⟩</t>
  </si>
  <si>
    <t>(-25 %;-20 %⟩</t>
  </si>
  <si>
    <t>(-20 %;-15 %⟩</t>
  </si>
  <si>
    <t>(-15 %;-10 %⟩</t>
  </si>
  <si>
    <t>(-10 %;-5 %⟩</t>
  </si>
  <si>
    <t>(5 %; 10 %⟩</t>
  </si>
  <si>
    <t>(10 %; 15 %⟩</t>
  </si>
  <si>
    <t>(15 %; 20 %⟩</t>
  </si>
  <si>
    <t>(20 %; 25 %⟩</t>
  </si>
  <si>
    <t>(25 %; 30 %⟩</t>
  </si>
  <si>
    <t>(30 %; 35 %⟩</t>
  </si>
  <si>
    <t>(35 %; 40 %⟩</t>
  </si>
  <si>
    <t>(40 %; 45 %⟩</t>
  </si>
  <si>
    <t>(45 %; 50 %⟩</t>
  </si>
  <si>
    <t>(50 %; 55 %⟩</t>
  </si>
  <si>
    <t>(55 %; 60 %⟩</t>
  </si>
  <si>
    <t>(60 %; 65 %⟩</t>
  </si>
  <si>
    <t>(65 %; 70 %⟩</t>
  </si>
  <si>
    <t>(70 %; 75 %⟩</t>
  </si>
  <si>
    <t>(80 %; 85 %⟩</t>
  </si>
  <si>
    <t>(85 %; 90 %⟩</t>
  </si>
  <si>
    <t>(90 %; 95 %⟩</t>
  </si>
  <si>
    <t>(75 %; 80 %⟩</t>
  </si>
  <si>
    <t>(95 %; 100 %⟩</t>
  </si>
  <si>
    <t>(30;40⟩</t>
  </si>
  <si>
    <t>(40;50⟩</t>
  </si>
  <si>
    <t>(50;60⟩</t>
  </si>
  <si>
    <t>(60;70⟩</t>
  </si>
  <si>
    <t>(70;80⟩</t>
  </si>
  <si>
    <t>(80;90⟩</t>
  </si>
  <si>
    <t>(90;100⟩</t>
  </si>
  <si>
    <t>(100;110⟩</t>
  </si>
  <si>
    <t>(110;120⟩</t>
  </si>
  <si>
    <t>Kolik naměřených hodnot</t>
  </si>
  <si>
    <t>Celkem naměřených hodnot</t>
  </si>
  <si>
    <t>II</t>
  </si>
  <si>
    <t>III</t>
  </si>
  <si>
    <t>dálnice</t>
  </si>
  <si>
    <t>Zkušení řidiči II. třída (oba okruhy)</t>
  </si>
  <si>
    <t>Zkušení řidiči III. třída (oba okruhy)</t>
  </si>
  <si>
    <t>Zkušení řidiči dálnice (oba okruhy)</t>
  </si>
  <si>
    <t>Nezkušení řidiči II. třída (oba okruhy)</t>
  </si>
  <si>
    <t>Nezkušení řidiči III. třída (oba okruhy)</t>
  </si>
  <si>
    <t>Nezkušení řidiči dálnice (oba okruhy)</t>
  </si>
  <si>
    <t>(32,5;35⟩</t>
  </si>
  <si>
    <t>(35;37,5⟩</t>
  </si>
  <si>
    <t>(37,5;40⟩</t>
  </si>
  <si>
    <t>(40;42,5⟩</t>
  </si>
  <si>
    <t>(42,5;45⟩</t>
  </si>
  <si>
    <t>(45;47,5⟩</t>
  </si>
  <si>
    <t>(47,5;50⟩</t>
  </si>
  <si>
    <t>(55;60⟩</t>
  </si>
  <si>
    <t>(60;65⟩</t>
  </si>
  <si>
    <t>(65;70⟩</t>
  </si>
  <si>
    <t>(70;75⟩</t>
  </si>
  <si>
    <t>(75;80⟩</t>
  </si>
  <si>
    <t>(80;85⟩</t>
  </si>
  <si>
    <t>(85;90⟩</t>
  </si>
  <si>
    <t>(95;100⟩</t>
  </si>
  <si>
    <t>(100;105⟩</t>
  </si>
  <si>
    <t>(105;110⟩</t>
  </si>
  <si>
    <t>(110;115⟩</t>
  </si>
  <si>
    <t>(115;120⟩</t>
  </si>
  <si>
    <t>(120;125⟩</t>
  </si>
  <si>
    <t>(125;130⟩</t>
  </si>
  <si>
    <t>Počet správných odhadů</t>
  </si>
  <si>
    <t>rádio</t>
  </si>
  <si>
    <t>sudoku</t>
  </si>
  <si>
    <t>oba okruhy</t>
  </si>
  <si>
    <t>Podhodnoc. H</t>
  </si>
  <si>
    <t>Nahodn hodnot</t>
  </si>
  <si>
    <t>Podhodnoc</t>
  </si>
  <si>
    <t>Nadhodnoc</t>
  </si>
  <si>
    <t>524 ks</t>
  </si>
  <si>
    <t>736 ks</t>
  </si>
  <si>
    <t>320 ks</t>
  </si>
  <si>
    <t>Zkušení řidiči - ženy (oba okruhy)</t>
  </si>
  <si>
    <t>Zkušení řidiči - muži (oba okruhy)</t>
  </si>
  <si>
    <t>Nezkušení řidiči - muži</t>
  </si>
  <si>
    <t>Nezkušení řidiči - ženy</t>
  </si>
  <si>
    <t>Zkušení řidiči - muži</t>
  </si>
  <si>
    <t>Zkušení řidiči - ženy</t>
  </si>
  <si>
    <t>517 ks</t>
  </si>
  <si>
    <t>600 ks</t>
  </si>
  <si>
    <t>Méně zkušení řidiči - ženy (oba okruhy)</t>
  </si>
  <si>
    <t>Méně zkušení řidiči - muži (oba okruhy)</t>
  </si>
  <si>
    <t>286 ks</t>
  </si>
  <si>
    <t>309 ks</t>
  </si>
  <si>
    <t>126 ks</t>
  </si>
  <si>
    <t>682 ks</t>
  </si>
  <si>
    <t>650 ks</t>
  </si>
  <si>
    <t>120 ks</t>
  </si>
  <si>
    <t>BMW 530</t>
  </si>
  <si>
    <t>zkušení</t>
  </si>
  <si>
    <t>méně zkušení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</si>
</sst>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000"/>
  </numFmts>
  <fonts count="6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/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right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0" fillId="0" borderId="0" xfId="1" applyFont="1"/>
    <xf numFmtId="9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9" fontId="2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0" fontId="0" fillId="0" borderId="0" xfId="0" applyFill="1" applyBorder="1"/>
    <xf numFmtId="0" fontId="0" fillId="5" borderId="0" xfId="0" applyFill="1" applyAlignment="1"/>
    <xf numFmtId="0" fontId="0" fillId="5" borderId="0" xfId="0" applyFill="1" applyBorder="1" applyAlignment="1"/>
    <xf numFmtId="0" fontId="0" fillId="5" borderId="0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0" borderId="2" xfId="0" applyFill="1" applyBorder="1" applyAlignment="1">
      <alignment horizontal="right" vertical="center"/>
    </xf>
    <xf numFmtId="0" fontId="5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right" vertical="center"/>
    </xf>
    <xf numFmtId="0" fontId="0" fillId="0" borderId="0" xfId="0" applyBorder="1"/>
    <xf numFmtId="0" fontId="0" fillId="3" borderId="0" xfId="0" applyFill="1" applyBorder="1"/>
    <xf numFmtId="9" fontId="0" fillId="0" borderId="0" xfId="0" applyNumberFormat="1"/>
    <xf numFmtId="0" fontId="0" fillId="0" borderId="0" xfId="0" applyNumberFormat="1"/>
    <xf numFmtId="0" fontId="0" fillId="0" borderId="0" xfId="0" applyFont="1" applyFill="1" applyBorder="1"/>
    <xf numFmtId="9" fontId="0" fillId="0" borderId="0" xfId="1" applyFont="1" applyAlignment="1">
      <alignment horizontal="center" wrapText="1"/>
    </xf>
    <xf numFmtId="9" fontId="0" fillId="0" borderId="0" xfId="1" applyFont="1" applyAlignment="1">
      <alignment horizontal="center"/>
    </xf>
    <xf numFmtId="10" fontId="0" fillId="0" borderId="0" xfId="0" applyNumberFormat="1"/>
    <xf numFmtId="10" fontId="0" fillId="8" borderId="0" xfId="0" applyNumberFormat="1" applyFill="1"/>
    <xf numFmtId="0" fontId="0" fillId="8" borderId="0" xfId="0" applyFill="1"/>
    <xf numFmtId="0" fontId="0" fillId="2" borderId="0" xfId="0" applyFill="1" applyAlignment="1">
      <alignment wrapText="1"/>
    </xf>
    <xf numFmtId="9" fontId="0" fillId="0" borderId="0" xfId="0" applyNumberFormat="1" applyAlignment="1">
      <alignment horizontal="center"/>
    </xf>
    <xf numFmtId="9" fontId="0" fillId="8" borderId="0" xfId="0" applyNumberFormat="1" applyFill="1"/>
    <xf numFmtId="9" fontId="0" fillId="8" borderId="0" xfId="1" applyFont="1" applyFill="1" applyAlignment="1">
      <alignment horizontal="center"/>
    </xf>
    <xf numFmtId="0" fontId="0" fillId="8" borderId="0" xfId="0" applyFill="1" applyBorder="1"/>
    <xf numFmtId="0" fontId="0" fillId="8" borderId="0" xfId="0" applyNumberFormat="1" applyFill="1"/>
    <xf numFmtId="9" fontId="0" fillId="8" borderId="0" xfId="0" applyNumberFormat="1" applyFill="1" applyAlignment="1">
      <alignment horizontal="center"/>
    </xf>
    <xf numFmtId="9" fontId="0" fillId="0" borderId="0" xfId="0" applyNumberFormat="1" applyFill="1"/>
    <xf numFmtId="9" fontId="0" fillId="0" borderId="0" xfId="1" applyFont="1" applyFill="1" applyAlignment="1">
      <alignment horizontal="center"/>
    </xf>
    <xf numFmtId="0" fontId="0" fillId="0" borderId="0" xfId="0" applyFill="1"/>
    <xf numFmtId="0" fontId="0" fillId="0" borderId="0" xfId="0" applyNumberFormat="1" applyFill="1"/>
    <xf numFmtId="9" fontId="0" fillId="0" borderId="0" xfId="0" applyNumberFormat="1" applyFill="1" applyAlignment="1">
      <alignment horizontal="center"/>
    </xf>
    <xf numFmtId="164" fontId="0" fillId="0" borderId="0" xfId="0" applyNumberFormat="1"/>
    <xf numFmtId="165" fontId="0" fillId="0" borderId="0" xfId="0" applyNumberFormat="1"/>
    <xf numFmtId="0" fontId="0" fillId="8" borderId="0" xfId="0" applyNumberFormat="1" applyFill="1" applyAlignment="1">
      <alignment horizontal="center"/>
    </xf>
    <xf numFmtId="0" fontId="0" fillId="6" borderId="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7" borderId="0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9" fontId="0" fillId="0" borderId="0" xfId="0" applyNumberFormat="1" applyFill="1" applyAlignment="1">
      <alignment horizontal="center" vertical="center"/>
    </xf>
  </cellXfs>
  <cellStyles count="2">
    <cellStyle name="Normální" xfId="0" builtinId="0"/>
    <cellStyle name="Procenta" xfId="1" builtinId="5"/>
  </cellStyles>
  <dxfs count="4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 w="19050"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'reálná rychlost'!$Z$4:$Z$25</c:f>
              <c:strCache>
                <c:ptCount val="22"/>
                <c:pt idx="0">
                  <c:v>≤30</c:v>
                </c:pt>
                <c:pt idx="1">
                  <c:v>(30;40⟩</c:v>
                </c:pt>
                <c:pt idx="2">
                  <c:v>(40;50⟩</c:v>
                </c:pt>
                <c:pt idx="3">
                  <c:v>(50;60⟩</c:v>
                </c:pt>
                <c:pt idx="4">
                  <c:v>(60;70⟩</c:v>
                </c:pt>
                <c:pt idx="5">
                  <c:v>(70;80⟩</c:v>
                </c:pt>
                <c:pt idx="6">
                  <c:v>(80;90⟩</c:v>
                </c:pt>
                <c:pt idx="7">
                  <c:v>(90;100⟩</c:v>
                </c:pt>
                <c:pt idx="8">
                  <c:v>(100;110⟩</c:v>
                </c:pt>
                <c:pt idx="9">
                  <c:v>(110;120⟩</c:v>
                </c:pt>
                <c:pt idx="10">
                  <c:v>(120;130⟩</c:v>
                </c:pt>
                <c:pt idx="11">
                  <c:v>(25;30⟩</c:v>
                </c:pt>
                <c:pt idx="12">
                  <c:v>(25;30⟩</c:v>
                </c:pt>
                <c:pt idx="13">
                  <c:v>(25;30⟩</c:v>
                </c:pt>
                <c:pt idx="14">
                  <c:v>(25;30⟩</c:v>
                </c:pt>
                <c:pt idx="15">
                  <c:v>(25;30⟩</c:v>
                </c:pt>
                <c:pt idx="16">
                  <c:v>(25;30⟩</c:v>
                </c:pt>
                <c:pt idx="17">
                  <c:v>(25;30⟩</c:v>
                </c:pt>
                <c:pt idx="18">
                  <c:v>(25;30⟩</c:v>
                </c:pt>
                <c:pt idx="19">
                  <c:v>(25;30⟩</c:v>
                </c:pt>
                <c:pt idx="20">
                  <c:v>(25;30⟩</c:v>
                </c:pt>
                <c:pt idx="21">
                  <c:v>(25;30⟩</c:v>
                </c:pt>
              </c:strCache>
            </c:strRef>
          </c:cat>
          <c:val>
            <c:numRef>
              <c:f>'reálná rychlost'!$Y$4:$Y$14</c:f>
              <c:numCache>
                <c:formatCode>General</c:formatCode>
                <c:ptCount val="11"/>
                <c:pt idx="0">
                  <c:v>68</c:v>
                </c:pt>
                <c:pt idx="1">
                  <c:v>236</c:v>
                </c:pt>
                <c:pt idx="2">
                  <c:v>482</c:v>
                </c:pt>
                <c:pt idx="3">
                  <c:v>307</c:v>
                </c:pt>
                <c:pt idx="4">
                  <c:v>217</c:v>
                </c:pt>
                <c:pt idx="5">
                  <c:v>93</c:v>
                </c:pt>
                <c:pt idx="6">
                  <c:v>344</c:v>
                </c:pt>
                <c:pt idx="7">
                  <c:v>159</c:v>
                </c:pt>
                <c:pt idx="8">
                  <c:v>52</c:v>
                </c:pt>
                <c:pt idx="9">
                  <c:v>98</c:v>
                </c:pt>
                <c:pt idx="10">
                  <c:v>118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67-40F7-A9F6-9298AE3411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axId val="571063072"/>
        <c:axId val="571063488"/>
      </c:barChart>
      <c:catAx>
        <c:axId val="571063072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Rychlost [km/h]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71063488"/>
        <c:crosses val="autoZero"/>
        <c:auto val="1"/>
        <c:lblAlgn val="ctr"/>
        <c:lblOffset val="100"/>
        <c:noMultiLvlLbl val="0"/>
      </c:catAx>
      <c:valAx>
        <c:axId val="57106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71063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'reálná rychlost'!$AC$4:$AC$12</c:f>
              <c:strCache>
                <c:ptCount val="9"/>
                <c:pt idx="0">
                  <c:v>≤30</c:v>
                </c:pt>
                <c:pt idx="1">
                  <c:v>(30;32,5⟩</c:v>
                </c:pt>
                <c:pt idx="2">
                  <c:v>(32,5;35⟩</c:v>
                </c:pt>
                <c:pt idx="3">
                  <c:v>(35;37,5⟩</c:v>
                </c:pt>
                <c:pt idx="4">
                  <c:v>(37,5;40⟩</c:v>
                </c:pt>
                <c:pt idx="5">
                  <c:v>(40;42,5⟩</c:v>
                </c:pt>
                <c:pt idx="6">
                  <c:v>(42,5;45⟩</c:v>
                </c:pt>
                <c:pt idx="7">
                  <c:v>(45;47,5⟩</c:v>
                </c:pt>
                <c:pt idx="8">
                  <c:v>(47,5;50⟩</c:v>
                </c:pt>
              </c:strCache>
            </c:strRef>
          </c:cat>
          <c:val>
            <c:numRef>
              <c:f>'reálná rychlost'!$AB$4:$AB$12</c:f>
              <c:numCache>
                <c:formatCode>General</c:formatCode>
                <c:ptCount val="9"/>
                <c:pt idx="0">
                  <c:v>68</c:v>
                </c:pt>
                <c:pt idx="1">
                  <c:v>34</c:v>
                </c:pt>
                <c:pt idx="2">
                  <c:v>53</c:v>
                </c:pt>
                <c:pt idx="3">
                  <c:v>50</c:v>
                </c:pt>
                <c:pt idx="4">
                  <c:v>99</c:v>
                </c:pt>
                <c:pt idx="5">
                  <c:v>69</c:v>
                </c:pt>
                <c:pt idx="6">
                  <c:v>113</c:v>
                </c:pt>
                <c:pt idx="7">
                  <c:v>103</c:v>
                </c:pt>
                <c:pt idx="8">
                  <c:v>197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78B-4469-9804-32CE56C1F2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axId val="571063072"/>
        <c:axId val="571063488"/>
      </c:barChart>
      <c:catAx>
        <c:axId val="571063072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Rychlost [km/h]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71063488"/>
        <c:crosses val="autoZero"/>
        <c:auto val="1"/>
        <c:lblAlgn val="ctr"/>
        <c:lblOffset val="100"/>
        <c:noMultiLvlLbl val="0"/>
      </c:catAx>
      <c:valAx>
        <c:axId val="57106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71063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'reálná rychlost'!$AF$4:$AF$11</c:f>
              <c:strCache>
                <c:ptCount val="8"/>
                <c:pt idx="0">
                  <c:v>(50;55⟩</c:v>
                </c:pt>
                <c:pt idx="1">
                  <c:v>(55;60⟩</c:v>
                </c:pt>
                <c:pt idx="2">
                  <c:v>(60;65⟩</c:v>
                </c:pt>
                <c:pt idx="3">
                  <c:v>(65;70⟩</c:v>
                </c:pt>
                <c:pt idx="4">
                  <c:v>(70;75⟩</c:v>
                </c:pt>
                <c:pt idx="5">
                  <c:v>(75;80⟩</c:v>
                </c:pt>
                <c:pt idx="6">
                  <c:v>(80;85⟩</c:v>
                </c:pt>
                <c:pt idx="7">
                  <c:v>(85;90⟩</c:v>
                </c:pt>
              </c:strCache>
            </c:strRef>
          </c:cat>
          <c:val>
            <c:numRef>
              <c:f>'reálná rychlost'!$AE$4:$AE$11</c:f>
              <c:numCache>
                <c:formatCode>General</c:formatCode>
                <c:ptCount val="8"/>
                <c:pt idx="0">
                  <c:v>212</c:v>
                </c:pt>
                <c:pt idx="1">
                  <c:v>95</c:v>
                </c:pt>
                <c:pt idx="2">
                  <c:v>88</c:v>
                </c:pt>
                <c:pt idx="3">
                  <c:v>129</c:v>
                </c:pt>
                <c:pt idx="4">
                  <c:v>39</c:v>
                </c:pt>
                <c:pt idx="5">
                  <c:v>54</c:v>
                </c:pt>
                <c:pt idx="6">
                  <c:v>162</c:v>
                </c:pt>
                <c:pt idx="7">
                  <c:v>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A1-4551-B870-ED53A7128F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axId val="571063072"/>
        <c:axId val="571063488"/>
      </c:barChart>
      <c:catAx>
        <c:axId val="571063072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Rychlost [km/h]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71063488"/>
        <c:crosses val="autoZero"/>
        <c:auto val="1"/>
        <c:lblAlgn val="ctr"/>
        <c:lblOffset val="100"/>
        <c:noMultiLvlLbl val="0"/>
      </c:catAx>
      <c:valAx>
        <c:axId val="57106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71063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'reálná rychlost'!$AI$4:$AI$11</c:f>
              <c:strCache>
                <c:ptCount val="8"/>
                <c:pt idx="0">
                  <c:v>(90;95⟩</c:v>
                </c:pt>
                <c:pt idx="1">
                  <c:v>(95;100⟩</c:v>
                </c:pt>
                <c:pt idx="2">
                  <c:v>(100;105⟩</c:v>
                </c:pt>
                <c:pt idx="3">
                  <c:v>(105;110⟩</c:v>
                </c:pt>
                <c:pt idx="4">
                  <c:v>(110;115⟩</c:v>
                </c:pt>
                <c:pt idx="5">
                  <c:v>(115;120⟩</c:v>
                </c:pt>
                <c:pt idx="6">
                  <c:v>(120;125⟩</c:v>
                </c:pt>
                <c:pt idx="7">
                  <c:v>(125;130⟩</c:v>
                </c:pt>
              </c:strCache>
            </c:strRef>
          </c:cat>
          <c:val>
            <c:numRef>
              <c:f>'reálná rychlost'!$AH$4:$AH$11</c:f>
              <c:numCache>
                <c:formatCode>General</c:formatCode>
                <c:ptCount val="8"/>
                <c:pt idx="0">
                  <c:v>85</c:v>
                </c:pt>
                <c:pt idx="1">
                  <c:v>74</c:v>
                </c:pt>
                <c:pt idx="2">
                  <c:v>32</c:v>
                </c:pt>
                <c:pt idx="3">
                  <c:v>20</c:v>
                </c:pt>
                <c:pt idx="4">
                  <c:v>57</c:v>
                </c:pt>
                <c:pt idx="5">
                  <c:v>41</c:v>
                </c:pt>
                <c:pt idx="6">
                  <c:v>64</c:v>
                </c:pt>
                <c:pt idx="7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270-4715-A846-7E8BC4A360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axId val="571063072"/>
        <c:axId val="571063488"/>
      </c:barChart>
      <c:catAx>
        <c:axId val="571063072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Rychlost [km/h]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71063488"/>
        <c:crosses val="autoZero"/>
        <c:auto val="1"/>
        <c:lblAlgn val="ctr"/>
        <c:lblOffset val="100"/>
        <c:noMultiLvlLbl val="0"/>
      </c:catAx>
      <c:valAx>
        <c:axId val="571063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571063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celkově'!$E$3</c:f>
              <c:strCache>
                <c:ptCount val="1"/>
                <c:pt idx="0">
                  <c:v>Zkušení řidiči oba okruhy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1D3-4110-8D09-BC9EC4B44B29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1D3-4110-8D09-BC9EC4B44B29}"/>
              </c:ext>
            </c:extLst>
          </c:dPt>
          <c:dLbls>
            <c:delete val="1"/>
          </c:dLbls>
          <c:cat>
            <c:strRef>
              <c:f>'zkuš.+nezkuš. celkově'!$C$4:$C$45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celkově'!$E$4:$E$45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4</c:v>
                </c:pt>
                <c:pt idx="13">
                  <c:v>4</c:v>
                </c:pt>
                <c:pt idx="14">
                  <c:v>7</c:v>
                </c:pt>
                <c:pt idx="15">
                  <c:v>13</c:v>
                </c:pt>
                <c:pt idx="16">
                  <c:v>29</c:v>
                </c:pt>
                <c:pt idx="17">
                  <c:v>36</c:v>
                </c:pt>
                <c:pt idx="18">
                  <c:v>51</c:v>
                </c:pt>
                <c:pt idx="19">
                  <c:v>71</c:v>
                </c:pt>
                <c:pt idx="20">
                  <c:v>114</c:v>
                </c:pt>
                <c:pt idx="21">
                  <c:v>136</c:v>
                </c:pt>
                <c:pt idx="22">
                  <c:v>143</c:v>
                </c:pt>
                <c:pt idx="23">
                  <c:v>110</c:v>
                </c:pt>
                <c:pt idx="24">
                  <c:v>105</c:v>
                </c:pt>
                <c:pt idx="25">
                  <c:v>68</c:v>
                </c:pt>
                <c:pt idx="26">
                  <c:v>44</c:v>
                </c:pt>
                <c:pt idx="27">
                  <c:v>38</c:v>
                </c:pt>
                <c:pt idx="28">
                  <c:v>36</c:v>
                </c:pt>
                <c:pt idx="29">
                  <c:v>10</c:v>
                </c:pt>
                <c:pt idx="30">
                  <c:v>12</c:v>
                </c:pt>
                <c:pt idx="31">
                  <c:v>5</c:v>
                </c:pt>
                <c:pt idx="32">
                  <c:v>4</c:v>
                </c:pt>
                <c:pt idx="33">
                  <c:v>1</c:v>
                </c:pt>
                <c:pt idx="34">
                  <c:v>6</c:v>
                </c:pt>
                <c:pt idx="35">
                  <c:v>3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3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D3-4110-8D09-BC9EC4B44B2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6630245007920261E-2"/>
          <c:y val="0.12173535791757049"/>
          <c:w val="0.92260570952859966"/>
          <c:h val="0.79125580018332853"/>
        </c:manualLayout>
      </c:layout>
      <c:lineChart>
        <c:grouping val="standard"/>
        <c:varyColors val="0"/>
        <c:ser>
          <c:idx val="0"/>
          <c:order val="0"/>
          <c:tx>
            <c:v>Zkušení řidiči celkově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'zkuš.+nezkuš. celkově'!$A$4:$A$45</c:f>
              <c:numCache>
                <c:formatCode>0%</c:formatCode>
                <c:ptCount val="42"/>
                <c:pt idx="0">
                  <c:v>-1</c:v>
                </c:pt>
                <c:pt idx="1">
                  <c:v>-0.95</c:v>
                </c:pt>
                <c:pt idx="2">
                  <c:v>-0.89999999999999991</c:v>
                </c:pt>
                <c:pt idx="3">
                  <c:v>-0.84999999999999987</c:v>
                </c:pt>
                <c:pt idx="4">
                  <c:v>-0.79999999999999982</c:v>
                </c:pt>
                <c:pt idx="5">
                  <c:v>-0.74999999999999978</c:v>
                </c:pt>
                <c:pt idx="6">
                  <c:v>-0.69999999999999973</c:v>
                </c:pt>
                <c:pt idx="7">
                  <c:v>-0.64999999999999969</c:v>
                </c:pt>
                <c:pt idx="8">
                  <c:v>-0.59999999999999964</c:v>
                </c:pt>
                <c:pt idx="9">
                  <c:v>-0.5499999999999996</c:v>
                </c:pt>
                <c:pt idx="10">
                  <c:v>-0.49999999999999961</c:v>
                </c:pt>
                <c:pt idx="11">
                  <c:v>-0.44999999999999962</c:v>
                </c:pt>
                <c:pt idx="12">
                  <c:v>-0.39999999999999963</c:v>
                </c:pt>
                <c:pt idx="13">
                  <c:v>-0.34999999999999964</c:v>
                </c:pt>
                <c:pt idx="14">
                  <c:v>-0.29999999999999966</c:v>
                </c:pt>
                <c:pt idx="15">
                  <c:v>-0.24999999999999967</c:v>
                </c:pt>
                <c:pt idx="16">
                  <c:v>-0.19999999999999968</c:v>
                </c:pt>
                <c:pt idx="17">
                  <c:v>-0.14999999999999969</c:v>
                </c:pt>
                <c:pt idx="18">
                  <c:v>-9.9999999999999686E-2</c:v>
                </c:pt>
                <c:pt idx="19">
                  <c:v>-4.9999999999999684E-2</c:v>
                </c:pt>
                <c:pt idx="20">
                  <c:v>3.1918911957973251E-16</c:v>
                </c:pt>
                <c:pt idx="21">
                  <c:v>5.0000000000000322E-2</c:v>
                </c:pt>
                <c:pt idx="22">
                  <c:v>0.10000000000000032</c:v>
                </c:pt>
                <c:pt idx="23">
                  <c:v>0.15000000000000033</c:v>
                </c:pt>
                <c:pt idx="24">
                  <c:v>0.20000000000000034</c:v>
                </c:pt>
                <c:pt idx="25">
                  <c:v>0.25000000000000033</c:v>
                </c:pt>
                <c:pt idx="26">
                  <c:v>0.30000000000000032</c:v>
                </c:pt>
                <c:pt idx="27">
                  <c:v>0.35000000000000031</c:v>
                </c:pt>
                <c:pt idx="28">
                  <c:v>0.4000000000000003</c:v>
                </c:pt>
                <c:pt idx="29">
                  <c:v>0.45000000000000029</c:v>
                </c:pt>
                <c:pt idx="30">
                  <c:v>0.50000000000000033</c:v>
                </c:pt>
                <c:pt idx="31">
                  <c:v>0.55000000000000038</c:v>
                </c:pt>
                <c:pt idx="32">
                  <c:v>0.60000000000000042</c:v>
                </c:pt>
                <c:pt idx="33">
                  <c:v>0.65000000000000047</c:v>
                </c:pt>
                <c:pt idx="34">
                  <c:v>0.70000000000000051</c:v>
                </c:pt>
                <c:pt idx="35">
                  <c:v>0.75000000000000056</c:v>
                </c:pt>
                <c:pt idx="36">
                  <c:v>0.8000000000000006</c:v>
                </c:pt>
                <c:pt idx="37">
                  <c:v>0.85000000000000064</c:v>
                </c:pt>
                <c:pt idx="38">
                  <c:v>0.90000000000000069</c:v>
                </c:pt>
                <c:pt idx="39">
                  <c:v>0.95000000000000073</c:v>
                </c:pt>
                <c:pt idx="40">
                  <c:v>1.0000000000000007</c:v>
                </c:pt>
              </c:numCache>
            </c:numRef>
          </c:cat>
          <c:val>
            <c:numRef>
              <c:f>'zkuš.+nezkuš. celkově'!$E$4:$E$45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4</c:v>
                </c:pt>
                <c:pt idx="13">
                  <c:v>4</c:v>
                </c:pt>
                <c:pt idx="14">
                  <c:v>7</c:v>
                </c:pt>
                <c:pt idx="15">
                  <c:v>13</c:v>
                </c:pt>
                <c:pt idx="16">
                  <c:v>29</c:v>
                </c:pt>
                <c:pt idx="17">
                  <c:v>36</c:v>
                </c:pt>
                <c:pt idx="18">
                  <c:v>51</c:v>
                </c:pt>
                <c:pt idx="19">
                  <c:v>71</c:v>
                </c:pt>
                <c:pt idx="20">
                  <c:v>114</c:v>
                </c:pt>
                <c:pt idx="21">
                  <c:v>136</c:v>
                </c:pt>
                <c:pt idx="22">
                  <c:v>143</c:v>
                </c:pt>
                <c:pt idx="23">
                  <c:v>110</c:v>
                </c:pt>
                <c:pt idx="24">
                  <c:v>105</c:v>
                </c:pt>
                <c:pt idx="25">
                  <c:v>68</c:v>
                </c:pt>
                <c:pt idx="26">
                  <c:v>44</c:v>
                </c:pt>
                <c:pt idx="27">
                  <c:v>38</c:v>
                </c:pt>
                <c:pt idx="28">
                  <c:v>36</c:v>
                </c:pt>
                <c:pt idx="29">
                  <c:v>10</c:v>
                </c:pt>
                <c:pt idx="30">
                  <c:v>12</c:v>
                </c:pt>
                <c:pt idx="31">
                  <c:v>5</c:v>
                </c:pt>
                <c:pt idx="32">
                  <c:v>4</c:v>
                </c:pt>
                <c:pt idx="33">
                  <c:v>1</c:v>
                </c:pt>
                <c:pt idx="34">
                  <c:v>6</c:v>
                </c:pt>
                <c:pt idx="35">
                  <c:v>3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3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8AA-48C4-84FB-C681B864B0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0629584"/>
        <c:axId val="270627920"/>
      </c:lineChart>
      <c:catAx>
        <c:axId val="270629584"/>
        <c:scaling>
          <c:orientation val="minMax"/>
        </c:scaling>
        <c:delete val="0"/>
        <c:axPos val="b"/>
        <c:numFmt formatCode="0%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6111889930427525E-2"/>
          <c:y val="4.8087431693989074E-2"/>
          <c:w val="0.92343251101922763"/>
          <c:h val="0.6382654791101931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'zkuš.+nezkuš. celkově'!$F$3</c:f>
              <c:strCache>
                <c:ptCount val="1"/>
                <c:pt idx="0">
                  <c:v>Zkušení řidiči 2. okruh (sudoku)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67B7-445F-A34A-4AACD307F61C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7B7-445F-A34A-4AACD307F61C}"/>
              </c:ext>
            </c:extLst>
          </c:dPt>
          <c:cat>
            <c:strRef>
              <c:f>'zkuš.+nezkuš. celkově'!$C$4:$C$45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celkově'!$F$4:$F$45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6</c:v>
                </c:pt>
                <c:pt idx="16">
                  <c:v>11</c:v>
                </c:pt>
                <c:pt idx="17">
                  <c:v>24</c:v>
                </c:pt>
                <c:pt idx="18">
                  <c:v>23</c:v>
                </c:pt>
                <c:pt idx="19">
                  <c:v>34</c:v>
                </c:pt>
                <c:pt idx="20">
                  <c:v>57</c:v>
                </c:pt>
                <c:pt idx="21">
                  <c:v>69</c:v>
                </c:pt>
                <c:pt idx="22">
                  <c:v>65</c:v>
                </c:pt>
                <c:pt idx="23">
                  <c:v>64</c:v>
                </c:pt>
                <c:pt idx="24">
                  <c:v>63</c:v>
                </c:pt>
                <c:pt idx="25">
                  <c:v>30</c:v>
                </c:pt>
                <c:pt idx="26">
                  <c:v>21</c:v>
                </c:pt>
                <c:pt idx="27">
                  <c:v>27</c:v>
                </c:pt>
                <c:pt idx="28">
                  <c:v>15</c:v>
                </c:pt>
                <c:pt idx="29">
                  <c:v>3</c:v>
                </c:pt>
                <c:pt idx="30">
                  <c:v>8</c:v>
                </c:pt>
                <c:pt idx="31">
                  <c:v>2</c:v>
                </c:pt>
                <c:pt idx="32">
                  <c:v>2</c:v>
                </c:pt>
                <c:pt idx="33">
                  <c:v>0</c:v>
                </c:pt>
                <c:pt idx="34">
                  <c:v>3</c:v>
                </c:pt>
                <c:pt idx="35">
                  <c:v>1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B7-445F-A34A-4AACD307F6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129089326101484E-2"/>
          <c:y val="4.8087431693989074E-2"/>
          <c:w val="0.91041531162355371"/>
          <c:h val="0.6295223097112860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'zkuš.+nezkuš. celkově'!$G$3</c:f>
              <c:strCache>
                <c:ptCount val="1"/>
                <c:pt idx="0">
                  <c:v>Zkušení řidiči 1. okruh (rádio)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95C-40CC-901D-ECF3CB139332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95C-40CC-901D-ECF3CB139332}"/>
              </c:ext>
            </c:extLst>
          </c:dPt>
          <c:cat>
            <c:strRef>
              <c:f>'zkuš.+nezkuš. celkově'!$C$4:$C$45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celkově'!$G$4:$G$45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3</c:v>
                </c:pt>
                <c:pt idx="14">
                  <c:v>2</c:v>
                </c:pt>
                <c:pt idx="15">
                  <c:v>7</c:v>
                </c:pt>
                <c:pt idx="16">
                  <c:v>18</c:v>
                </c:pt>
                <c:pt idx="17">
                  <c:v>12</c:v>
                </c:pt>
                <c:pt idx="18">
                  <c:v>28</c:v>
                </c:pt>
                <c:pt idx="19">
                  <c:v>37</c:v>
                </c:pt>
                <c:pt idx="20">
                  <c:v>57</c:v>
                </c:pt>
                <c:pt idx="21">
                  <c:v>67</c:v>
                </c:pt>
                <c:pt idx="22">
                  <c:v>78</c:v>
                </c:pt>
                <c:pt idx="23">
                  <c:v>46</c:v>
                </c:pt>
                <c:pt idx="24">
                  <c:v>42</c:v>
                </c:pt>
                <c:pt idx="25">
                  <c:v>38</c:v>
                </c:pt>
                <c:pt idx="26">
                  <c:v>23</c:v>
                </c:pt>
                <c:pt idx="27">
                  <c:v>11</c:v>
                </c:pt>
                <c:pt idx="28">
                  <c:v>21</c:v>
                </c:pt>
                <c:pt idx="29">
                  <c:v>7</c:v>
                </c:pt>
                <c:pt idx="30">
                  <c:v>4</c:v>
                </c:pt>
                <c:pt idx="31">
                  <c:v>3</c:v>
                </c:pt>
                <c:pt idx="32">
                  <c:v>2</c:v>
                </c:pt>
                <c:pt idx="33">
                  <c:v>1</c:v>
                </c:pt>
                <c:pt idx="34">
                  <c:v>3</c:v>
                </c:pt>
                <c:pt idx="35">
                  <c:v>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2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B4-4857-B884-8C78700AE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celkově'!$I$3</c:f>
              <c:strCache>
                <c:ptCount val="1"/>
                <c:pt idx="0">
                  <c:v>Nezkušení řidiči oba okruhy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135-4E72-8671-444004234B4D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0135-4E72-8671-444004234B4D}"/>
              </c:ext>
            </c:extLst>
          </c:dPt>
          <c:cat>
            <c:strRef>
              <c:f>'zkuš.+nezkuš. celkově'!$C$4:$C$45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celkově'!$I$4:$I$45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3</c:v>
                </c:pt>
                <c:pt idx="9">
                  <c:v>3</c:v>
                </c:pt>
                <c:pt idx="10">
                  <c:v>6</c:v>
                </c:pt>
                <c:pt idx="11">
                  <c:v>1</c:v>
                </c:pt>
                <c:pt idx="12">
                  <c:v>4</c:v>
                </c:pt>
                <c:pt idx="13">
                  <c:v>4</c:v>
                </c:pt>
                <c:pt idx="14">
                  <c:v>8</c:v>
                </c:pt>
                <c:pt idx="15">
                  <c:v>22</c:v>
                </c:pt>
                <c:pt idx="16">
                  <c:v>29</c:v>
                </c:pt>
                <c:pt idx="17">
                  <c:v>34</c:v>
                </c:pt>
                <c:pt idx="18">
                  <c:v>74</c:v>
                </c:pt>
                <c:pt idx="19">
                  <c:v>93</c:v>
                </c:pt>
                <c:pt idx="20">
                  <c:v>164</c:v>
                </c:pt>
                <c:pt idx="21">
                  <c:v>160</c:v>
                </c:pt>
                <c:pt idx="22">
                  <c:v>148</c:v>
                </c:pt>
                <c:pt idx="23">
                  <c:v>108</c:v>
                </c:pt>
                <c:pt idx="24">
                  <c:v>71</c:v>
                </c:pt>
                <c:pt idx="25">
                  <c:v>62</c:v>
                </c:pt>
                <c:pt idx="26">
                  <c:v>30</c:v>
                </c:pt>
                <c:pt idx="27">
                  <c:v>30</c:v>
                </c:pt>
                <c:pt idx="28">
                  <c:v>17</c:v>
                </c:pt>
                <c:pt idx="29">
                  <c:v>10</c:v>
                </c:pt>
                <c:pt idx="30">
                  <c:v>12</c:v>
                </c:pt>
                <c:pt idx="31">
                  <c:v>6</c:v>
                </c:pt>
                <c:pt idx="32">
                  <c:v>8</c:v>
                </c:pt>
                <c:pt idx="33">
                  <c:v>1</c:v>
                </c:pt>
                <c:pt idx="34">
                  <c:v>2</c:v>
                </c:pt>
                <c:pt idx="35">
                  <c:v>2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89D-4E29-A15A-F957795C8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3889665105090818E-2"/>
          <c:y val="4.8087431693989074E-2"/>
          <c:w val="0.90565473584456435"/>
          <c:h val="0.6338938944107396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'zkuš.+nezkuš. celkově'!$K$3</c:f>
              <c:strCache>
                <c:ptCount val="1"/>
                <c:pt idx="0">
                  <c:v>Nezkušení řidiči 2. okruh (sudoku)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A503-4071-8B75-E5EA6C6E4590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A503-4071-8B75-E5EA6C6E4590}"/>
              </c:ext>
            </c:extLst>
          </c:dPt>
          <c:cat>
            <c:strRef>
              <c:f>'zkuš.+nezkuš. celkově'!$C$4:$C$45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celkově'!$K$4:$K$45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3</c:v>
                </c:pt>
                <c:pt idx="11">
                  <c:v>0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9</c:v>
                </c:pt>
                <c:pt idx="16">
                  <c:v>8</c:v>
                </c:pt>
                <c:pt idx="17">
                  <c:v>18</c:v>
                </c:pt>
                <c:pt idx="18">
                  <c:v>41</c:v>
                </c:pt>
                <c:pt idx="19">
                  <c:v>45</c:v>
                </c:pt>
                <c:pt idx="20">
                  <c:v>81</c:v>
                </c:pt>
                <c:pt idx="21">
                  <c:v>81</c:v>
                </c:pt>
                <c:pt idx="22">
                  <c:v>90</c:v>
                </c:pt>
                <c:pt idx="23">
                  <c:v>57</c:v>
                </c:pt>
                <c:pt idx="24">
                  <c:v>42</c:v>
                </c:pt>
                <c:pt idx="25">
                  <c:v>38</c:v>
                </c:pt>
                <c:pt idx="26">
                  <c:v>18</c:v>
                </c:pt>
                <c:pt idx="27">
                  <c:v>16</c:v>
                </c:pt>
                <c:pt idx="28">
                  <c:v>9</c:v>
                </c:pt>
                <c:pt idx="29">
                  <c:v>7</c:v>
                </c:pt>
                <c:pt idx="30">
                  <c:v>8</c:v>
                </c:pt>
                <c:pt idx="31">
                  <c:v>3</c:v>
                </c:pt>
                <c:pt idx="32">
                  <c:v>5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24B-46DF-A4A0-3DA0A096EA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celkově'!$J$3</c:f>
              <c:strCache>
                <c:ptCount val="1"/>
                <c:pt idx="0">
                  <c:v>Nezkušení řidiči 1. okruh (rádio)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44F9-46A2-854C-CF9FDFCC20E0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44F9-46A2-854C-CF9FDFCC20E0}"/>
              </c:ext>
            </c:extLst>
          </c:dPt>
          <c:cat>
            <c:strRef>
              <c:f>'zkuš.+nezkuš. celkově'!$C$4:$C$45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celkově'!$J$4:$J$45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</c:v>
                </c:pt>
                <c:pt idx="9">
                  <c:v>2</c:v>
                </c:pt>
                <c:pt idx="10">
                  <c:v>3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3</c:v>
                </c:pt>
                <c:pt idx="15">
                  <c:v>13</c:v>
                </c:pt>
                <c:pt idx="16">
                  <c:v>21</c:v>
                </c:pt>
                <c:pt idx="17">
                  <c:v>16</c:v>
                </c:pt>
                <c:pt idx="18">
                  <c:v>33</c:v>
                </c:pt>
                <c:pt idx="19">
                  <c:v>48</c:v>
                </c:pt>
                <c:pt idx="20">
                  <c:v>83</c:v>
                </c:pt>
                <c:pt idx="21">
                  <c:v>79</c:v>
                </c:pt>
                <c:pt idx="22">
                  <c:v>58</c:v>
                </c:pt>
                <c:pt idx="23">
                  <c:v>51</c:v>
                </c:pt>
                <c:pt idx="24">
                  <c:v>29</c:v>
                </c:pt>
                <c:pt idx="25">
                  <c:v>24</c:v>
                </c:pt>
                <c:pt idx="26">
                  <c:v>12</c:v>
                </c:pt>
                <c:pt idx="27">
                  <c:v>14</c:v>
                </c:pt>
                <c:pt idx="28">
                  <c:v>8</c:v>
                </c:pt>
                <c:pt idx="29">
                  <c:v>3</c:v>
                </c:pt>
                <c:pt idx="30">
                  <c:v>4</c:v>
                </c:pt>
                <c:pt idx="31">
                  <c:v>3</c:v>
                </c:pt>
                <c:pt idx="32">
                  <c:v>3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1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9B1-4AA2-8AD2-088F5881A4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9129089326101484E-2"/>
          <c:y val="4.8087431693989074E-2"/>
          <c:w val="0.91041531162355371"/>
          <c:h val="0.6120359709134718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'zkuš.+nezkuš. (50)'!$E$3</c:f>
              <c:strCache>
                <c:ptCount val="1"/>
                <c:pt idx="0">
                  <c:v>Zkušení řidiči oba okruhy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9B8-4750-81E6-9F01D5D46810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9B8-4750-81E6-9F01D5D46810}"/>
              </c:ext>
            </c:extLst>
          </c:dPt>
          <c:dLbls>
            <c:delete val="1"/>
          </c:dLbls>
          <c:cat>
            <c:strRef>
              <c:f>'zkuš.+nezkuš. (50)'!$C$4:$C$45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(50)'!$E$4:$E$45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2</c:v>
                </c:pt>
                <c:pt idx="14">
                  <c:v>6</c:v>
                </c:pt>
                <c:pt idx="15">
                  <c:v>6</c:v>
                </c:pt>
                <c:pt idx="16">
                  <c:v>11</c:v>
                </c:pt>
                <c:pt idx="17">
                  <c:v>9</c:v>
                </c:pt>
                <c:pt idx="18">
                  <c:v>19</c:v>
                </c:pt>
                <c:pt idx="19">
                  <c:v>13</c:v>
                </c:pt>
                <c:pt idx="20">
                  <c:v>36</c:v>
                </c:pt>
                <c:pt idx="21">
                  <c:v>32</c:v>
                </c:pt>
                <c:pt idx="22">
                  <c:v>50</c:v>
                </c:pt>
                <c:pt idx="23">
                  <c:v>39</c:v>
                </c:pt>
                <c:pt idx="24">
                  <c:v>29</c:v>
                </c:pt>
                <c:pt idx="25">
                  <c:v>33</c:v>
                </c:pt>
                <c:pt idx="26">
                  <c:v>21</c:v>
                </c:pt>
                <c:pt idx="27">
                  <c:v>21</c:v>
                </c:pt>
                <c:pt idx="28">
                  <c:v>26</c:v>
                </c:pt>
                <c:pt idx="29">
                  <c:v>7</c:v>
                </c:pt>
                <c:pt idx="30">
                  <c:v>12</c:v>
                </c:pt>
                <c:pt idx="31">
                  <c:v>5</c:v>
                </c:pt>
                <c:pt idx="32">
                  <c:v>4</c:v>
                </c:pt>
                <c:pt idx="33">
                  <c:v>1</c:v>
                </c:pt>
                <c:pt idx="34">
                  <c:v>6</c:v>
                </c:pt>
                <c:pt idx="35">
                  <c:v>3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3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B8-4750-81E6-9F01D5D4681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935853172684103E-2"/>
          <c:y val="0.10968306010928963"/>
          <c:w val="0.91680632287723163"/>
          <c:h val="0.4883421539520674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'zkuš.+nezkuš. (50)'!$F$3</c:f>
              <c:strCache>
                <c:ptCount val="1"/>
                <c:pt idx="0">
                  <c:v>Zkušení řidiči 2. okruh (sudoku)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A28-4822-8356-2AACAFCBADE3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A28-4822-8356-2AACAFCBADE3}"/>
              </c:ext>
            </c:extLst>
          </c:dPt>
          <c:cat>
            <c:strRef>
              <c:f>'zkuš.+nezkuš. (50)'!$C$4:$C$45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(50)'!$F$4:$F$45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1</c:v>
                </c:pt>
                <c:pt idx="14">
                  <c:v>5</c:v>
                </c:pt>
                <c:pt idx="15">
                  <c:v>2</c:v>
                </c:pt>
                <c:pt idx="16">
                  <c:v>6</c:v>
                </c:pt>
                <c:pt idx="17">
                  <c:v>4</c:v>
                </c:pt>
                <c:pt idx="18">
                  <c:v>7</c:v>
                </c:pt>
                <c:pt idx="19">
                  <c:v>8</c:v>
                </c:pt>
                <c:pt idx="20">
                  <c:v>18</c:v>
                </c:pt>
                <c:pt idx="21">
                  <c:v>19</c:v>
                </c:pt>
                <c:pt idx="22">
                  <c:v>20</c:v>
                </c:pt>
                <c:pt idx="23">
                  <c:v>20</c:v>
                </c:pt>
                <c:pt idx="24">
                  <c:v>19</c:v>
                </c:pt>
                <c:pt idx="25">
                  <c:v>14</c:v>
                </c:pt>
                <c:pt idx="26">
                  <c:v>13</c:v>
                </c:pt>
                <c:pt idx="27">
                  <c:v>15</c:v>
                </c:pt>
                <c:pt idx="28">
                  <c:v>8</c:v>
                </c:pt>
                <c:pt idx="29">
                  <c:v>3</c:v>
                </c:pt>
                <c:pt idx="30">
                  <c:v>8</c:v>
                </c:pt>
                <c:pt idx="31">
                  <c:v>2</c:v>
                </c:pt>
                <c:pt idx="32">
                  <c:v>2</c:v>
                </c:pt>
                <c:pt idx="33">
                  <c:v>0</c:v>
                </c:pt>
                <c:pt idx="34">
                  <c:v>3</c:v>
                </c:pt>
                <c:pt idx="35">
                  <c:v>1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A28-4822-8356-2AACAFCBAD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Odchylky od skutečných rychlostí</a:t>
                </a:r>
                <a:endParaRPr lang="cs-CZ" sz="100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cs-CZ" sz="1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460714249979793E-2"/>
          <c:y val="4.8087431693989074E-2"/>
          <c:w val="0.91128146179993597"/>
          <c:h val="0.6295223097112860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'zkuš.+nezkuš. (50)'!$G$3</c:f>
              <c:strCache>
                <c:ptCount val="1"/>
                <c:pt idx="0">
                  <c:v>Zkušení řidiči 1. okruh (rádio)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AA3-478E-9F98-DED2BF25B377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AA3-478E-9F98-DED2BF25B377}"/>
              </c:ext>
            </c:extLst>
          </c:dPt>
          <c:cat>
            <c:strRef>
              <c:f>'zkuš.+nezkuš. (50)'!$C$4:$C$45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(50)'!$G$4:$G$45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4</c:v>
                </c:pt>
                <c:pt idx="16">
                  <c:v>5</c:v>
                </c:pt>
                <c:pt idx="17">
                  <c:v>5</c:v>
                </c:pt>
                <c:pt idx="18">
                  <c:v>12</c:v>
                </c:pt>
                <c:pt idx="19">
                  <c:v>5</c:v>
                </c:pt>
                <c:pt idx="20">
                  <c:v>18</c:v>
                </c:pt>
                <c:pt idx="21">
                  <c:v>13</c:v>
                </c:pt>
                <c:pt idx="22">
                  <c:v>30</c:v>
                </c:pt>
                <c:pt idx="23">
                  <c:v>19</c:v>
                </c:pt>
                <c:pt idx="24">
                  <c:v>10</c:v>
                </c:pt>
                <c:pt idx="25">
                  <c:v>19</c:v>
                </c:pt>
                <c:pt idx="26">
                  <c:v>8</c:v>
                </c:pt>
                <c:pt idx="27">
                  <c:v>6</c:v>
                </c:pt>
                <c:pt idx="28">
                  <c:v>18</c:v>
                </c:pt>
                <c:pt idx="29">
                  <c:v>4</c:v>
                </c:pt>
                <c:pt idx="30">
                  <c:v>4</c:v>
                </c:pt>
                <c:pt idx="31">
                  <c:v>3</c:v>
                </c:pt>
                <c:pt idx="32">
                  <c:v>2</c:v>
                </c:pt>
                <c:pt idx="33">
                  <c:v>1</c:v>
                </c:pt>
                <c:pt idx="34">
                  <c:v>3</c:v>
                </c:pt>
                <c:pt idx="35">
                  <c:v>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2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A3-478E-9F98-DED2BF25B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(50)'!$I$3</c:f>
              <c:strCache>
                <c:ptCount val="1"/>
                <c:pt idx="0">
                  <c:v>Nezkušení řidiči oba okruhy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A3EE-43B9-B801-3140B03013D9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3EE-43B9-B801-3140B03013D9}"/>
              </c:ext>
            </c:extLst>
          </c:dPt>
          <c:cat>
            <c:strRef>
              <c:f>'zkuš.+nezkuš. (50)'!$C$4:$C$45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(50)'!$I$4:$I$45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3</c:v>
                </c:pt>
                <c:pt idx="10">
                  <c:v>4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5</c:v>
                </c:pt>
                <c:pt idx="15">
                  <c:v>13</c:v>
                </c:pt>
                <c:pt idx="16">
                  <c:v>13</c:v>
                </c:pt>
                <c:pt idx="17">
                  <c:v>19</c:v>
                </c:pt>
                <c:pt idx="18">
                  <c:v>32</c:v>
                </c:pt>
                <c:pt idx="19">
                  <c:v>17</c:v>
                </c:pt>
                <c:pt idx="20">
                  <c:v>41</c:v>
                </c:pt>
                <c:pt idx="21">
                  <c:v>37</c:v>
                </c:pt>
                <c:pt idx="22">
                  <c:v>36</c:v>
                </c:pt>
                <c:pt idx="23">
                  <c:v>22</c:v>
                </c:pt>
                <c:pt idx="24">
                  <c:v>34</c:v>
                </c:pt>
                <c:pt idx="25">
                  <c:v>25</c:v>
                </c:pt>
                <c:pt idx="26">
                  <c:v>11</c:v>
                </c:pt>
                <c:pt idx="27">
                  <c:v>20</c:v>
                </c:pt>
                <c:pt idx="28">
                  <c:v>11</c:v>
                </c:pt>
                <c:pt idx="29">
                  <c:v>7</c:v>
                </c:pt>
                <c:pt idx="30">
                  <c:v>9</c:v>
                </c:pt>
                <c:pt idx="31">
                  <c:v>6</c:v>
                </c:pt>
                <c:pt idx="32">
                  <c:v>7</c:v>
                </c:pt>
                <c:pt idx="33">
                  <c:v>1</c:v>
                </c:pt>
                <c:pt idx="34">
                  <c:v>2</c:v>
                </c:pt>
                <c:pt idx="35">
                  <c:v>2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EE-43B9-B801-3140B03013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(50)'!$K$3</c:f>
              <c:strCache>
                <c:ptCount val="1"/>
                <c:pt idx="0">
                  <c:v>Nezkušení řidiči 2. okruh (sudoku)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4B49-40C3-987F-BC448FE884A9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4B49-40C3-987F-BC448FE884A9}"/>
              </c:ext>
            </c:extLst>
          </c:dPt>
          <c:cat>
            <c:strRef>
              <c:f>'zkuš.+nezkuš. (50)'!$C$4:$C$45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(50)'!$K$4:$K$45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1</c:v>
                </c:pt>
                <c:pt idx="10">
                  <c:v>2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2</c:v>
                </c:pt>
                <c:pt idx="15">
                  <c:v>5</c:v>
                </c:pt>
                <c:pt idx="16">
                  <c:v>4</c:v>
                </c:pt>
                <c:pt idx="17">
                  <c:v>10</c:v>
                </c:pt>
                <c:pt idx="18">
                  <c:v>24</c:v>
                </c:pt>
                <c:pt idx="19">
                  <c:v>7</c:v>
                </c:pt>
                <c:pt idx="20">
                  <c:v>22</c:v>
                </c:pt>
                <c:pt idx="21">
                  <c:v>21</c:v>
                </c:pt>
                <c:pt idx="22">
                  <c:v>21</c:v>
                </c:pt>
                <c:pt idx="23">
                  <c:v>10</c:v>
                </c:pt>
                <c:pt idx="24">
                  <c:v>24</c:v>
                </c:pt>
                <c:pt idx="25">
                  <c:v>16</c:v>
                </c:pt>
                <c:pt idx="26">
                  <c:v>7</c:v>
                </c:pt>
                <c:pt idx="27">
                  <c:v>11</c:v>
                </c:pt>
                <c:pt idx="28">
                  <c:v>4</c:v>
                </c:pt>
                <c:pt idx="29">
                  <c:v>5</c:v>
                </c:pt>
                <c:pt idx="30">
                  <c:v>6</c:v>
                </c:pt>
                <c:pt idx="31">
                  <c:v>3</c:v>
                </c:pt>
                <c:pt idx="32">
                  <c:v>5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B49-40C3-987F-BC448FE884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(50)'!$J$3</c:f>
              <c:strCache>
                <c:ptCount val="1"/>
                <c:pt idx="0">
                  <c:v>Nezkušení řidiči 1. okruh (rádio)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27AD-4DC7-934D-E27E643A6CCF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7AD-4DC7-934D-E27E643A6CCF}"/>
              </c:ext>
            </c:extLst>
          </c:dPt>
          <c:cat>
            <c:strRef>
              <c:f>'zkuš.+nezkuš. (50)'!$C$4:$C$45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(50)'!$J$4:$J$45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1</c:v>
                </c:pt>
                <c:pt idx="12">
                  <c:v>1</c:v>
                </c:pt>
                <c:pt idx="13">
                  <c:v>3</c:v>
                </c:pt>
                <c:pt idx="14">
                  <c:v>3</c:v>
                </c:pt>
                <c:pt idx="15">
                  <c:v>8</c:v>
                </c:pt>
                <c:pt idx="16">
                  <c:v>9</c:v>
                </c:pt>
                <c:pt idx="17">
                  <c:v>9</c:v>
                </c:pt>
                <c:pt idx="18">
                  <c:v>8</c:v>
                </c:pt>
                <c:pt idx="19">
                  <c:v>10</c:v>
                </c:pt>
                <c:pt idx="20">
                  <c:v>19</c:v>
                </c:pt>
                <c:pt idx="21">
                  <c:v>16</c:v>
                </c:pt>
                <c:pt idx="22">
                  <c:v>15</c:v>
                </c:pt>
                <c:pt idx="23">
                  <c:v>12</c:v>
                </c:pt>
                <c:pt idx="24">
                  <c:v>10</c:v>
                </c:pt>
                <c:pt idx="25">
                  <c:v>9</c:v>
                </c:pt>
                <c:pt idx="26">
                  <c:v>4</c:v>
                </c:pt>
                <c:pt idx="27">
                  <c:v>9</c:v>
                </c:pt>
                <c:pt idx="28">
                  <c:v>7</c:v>
                </c:pt>
                <c:pt idx="29">
                  <c:v>2</c:v>
                </c:pt>
                <c:pt idx="30">
                  <c:v>3</c:v>
                </c:pt>
                <c:pt idx="31">
                  <c:v>3</c:v>
                </c:pt>
                <c:pt idx="32">
                  <c:v>2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1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AD-4DC7-934D-E27E643A6C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(90)'!$E$3</c:f>
              <c:strCache>
                <c:ptCount val="1"/>
                <c:pt idx="0">
                  <c:v>Zkušení řidiči oba okruhy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7656-47D4-B646-92FE504F1829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656-47D4-B646-92FE504F1829}"/>
              </c:ext>
            </c:extLst>
          </c:dPt>
          <c:cat>
            <c:strRef>
              <c:f>'zkuš.+nezkuš. (90)'!$C$4:$C$45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(90)'!$E$4:$E$45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7</c:v>
                </c:pt>
                <c:pt idx="16">
                  <c:v>18</c:v>
                </c:pt>
                <c:pt idx="17">
                  <c:v>19</c:v>
                </c:pt>
                <c:pt idx="18">
                  <c:v>23</c:v>
                </c:pt>
                <c:pt idx="19">
                  <c:v>40</c:v>
                </c:pt>
                <c:pt idx="20">
                  <c:v>57</c:v>
                </c:pt>
                <c:pt idx="21">
                  <c:v>71</c:v>
                </c:pt>
                <c:pt idx="22">
                  <c:v>62</c:v>
                </c:pt>
                <c:pt idx="23">
                  <c:v>44</c:v>
                </c:pt>
                <c:pt idx="24">
                  <c:v>44</c:v>
                </c:pt>
                <c:pt idx="25">
                  <c:v>22</c:v>
                </c:pt>
                <c:pt idx="26">
                  <c:v>18</c:v>
                </c:pt>
                <c:pt idx="27">
                  <c:v>14</c:v>
                </c:pt>
                <c:pt idx="28">
                  <c:v>8</c:v>
                </c:pt>
                <c:pt idx="29">
                  <c:v>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656-47D4-B646-92FE504F1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(90)'!$F$3</c:f>
              <c:strCache>
                <c:ptCount val="1"/>
                <c:pt idx="0">
                  <c:v>Zkušení řidiči 2. okruh (sudoku)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DE1-45F6-B38B-1847A8545048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DE1-45F6-B38B-1847A8545048}"/>
              </c:ext>
            </c:extLst>
          </c:dPt>
          <c:cat>
            <c:strRef>
              <c:f>'zkuš.+nezkuš. (90)'!$C$4:$C$45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(90)'!$F$4:$F$45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4</c:v>
                </c:pt>
                <c:pt idx="16">
                  <c:v>5</c:v>
                </c:pt>
                <c:pt idx="17">
                  <c:v>16</c:v>
                </c:pt>
                <c:pt idx="18">
                  <c:v>13</c:v>
                </c:pt>
                <c:pt idx="19">
                  <c:v>20</c:v>
                </c:pt>
                <c:pt idx="20">
                  <c:v>25</c:v>
                </c:pt>
                <c:pt idx="21">
                  <c:v>35</c:v>
                </c:pt>
                <c:pt idx="22">
                  <c:v>31</c:v>
                </c:pt>
                <c:pt idx="23">
                  <c:v>27</c:v>
                </c:pt>
                <c:pt idx="24">
                  <c:v>26</c:v>
                </c:pt>
                <c:pt idx="25">
                  <c:v>8</c:v>
                </c:pt>
                <c:pt idx="26">
                  <c:v>7</c:v>
                </c:pt>
                <c:pt idx="27">
                  <c:v>10</c:v>
                </c:pt>
                <c:pt idx="28">
                  <c:v>5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DE1-45F6-B38B-1847A8545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Odchylky od skutečných rychlostí</a:t>
                </a:r>
                <a:endParaRPr lang="cs-CZ" sz="100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cs-CZ" sz="1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(90)'!$G$3</c:f>
              <c:strCache>
                <c:ptCount val="1"/>
                <c:pt idx="0">
                  <c:v>Zkušení řidiči 1. okruh (rádio)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23A-4C51-88DE-32E3F2790797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23A-4C51-88DE-32E3F2790797}"/>
              </c:ext>
            </c:extLst>
          </c:dPt>
          <c:cat>
            <c:strRef>
              <c:f>'zkuš.+nezkuš. (90)'!$C$4:$C$45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(90)'!$G$4:$G$45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1</c:v>
                </c:pt>
                <c:pt idx="14">
                  <c:v>1</c:v>
                </c:pt>
                <c:pt idx="15">
                  <c:v>3</c:v>
                </c:pt>
                <c:pt idx="16">
                  <c:v>13</c:v>
                </c:pt>
                <c:pt idx="17">
                  <c:v>3</c:v>
                </c:pt>
                <c:pt idx="18">
                  <c:v>10</c:v>
                </c:pt>
                <c:pt idx="19">
                  <c:v>20</c:v>
                </c:pt>
                <c:pt idx="20">
                  <c:v>32</c:v>
                </c:pt>
                <c:pt idx="21">
                  <c:v>36</c:v>
                </c:pt>
                <c:pt idx="22">
                  <c:v>31</c:v>
                </c:pt>
                <c:pt idx="23">
                  <c:v>17</c:v>
                </c:pt>
                <c:pt idx="24">
                  <c:v>18</c:v>
                </c:pt>
                <c:pt idx="25">
                  <c:v>14</c:v>
                </c:pt>
                <c:pt idx="26">
                  <c:v>11</c:v>
                </c:pt>
                <c:pt idx="27">
                  <c:v>4</c:v>
                </c:pt>
                <c:pt idx="28">
                  <c:v>3</c:v>
                </c:pt>
                <c:pt idx="29">
                  <c:v>3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23A-4C51-88DE-32E3F27907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(90)'!$I$3</c:f>
              <c:strCache>
                <c:ptCount val="1"/>
                <c:pt idx="0">
                  <c:v>Nezkušení řidiči oba okruhy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3AA-4223-A569-E30D9A14310D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3AA-4223-A569-E30D9A14310D}"/>
              </c:ext>
            </c:extLst>
          </c:dPt>
          <c:cat>
            <c:strRef>
              <c:f>'zkuš.+nezkuš. (90)'!$C$4:$C$45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(90)'!$I$4:$I$45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2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2</c:v>
                </c:pt>
                <c:pt idx="13">
                  <c:v>1</c:v>
                </c:pt>
                <c:pt idx="14">
                  <c:v>3</c:v>
                </c:pt>
                <c:pt idx="15">
                  <c:v>9</c:v>
                </c:pt>
                <c:pt idx="16">
                  <c:v>14</c:v>
                </c:pt>
                <c:pt idx="17">
                  <c:v>13</c:v>
                </c:pt>
                <c:pt idx="18">
                  <c:v>32</c:v>
                </c:pt>
                <c:pt idx="19">
                  <c:v>54</c:v>
                </c:pt>
                <c:pt idx="20">
                  <c:v>88</c:v>
                </c:pt>
                <c:pt idx="21">
                  <c:v>75</c:v>
                </c:pt>
                <c:pt idx="22">
                  <c:v>73</c:v>
                </c:pt>
                <c:pt idx="23">
                  <c:v>58</c:v>
                </c:pt>
                <c:pt idx="24">
                  <c:v>28</c:v>
                </c:pt>
                <c:pt idx="25">
                  <c:v>22</c:v>
                </c:pt>
                <c:pt idx="26">
                  <c:v>12</c:v>
                </c:pt>
                <c:pt idx="27">
                  <c:v>6</c:v>
                </c:pt>
                <c:pt idx="28">
                  <c:v>4</c:v>
                </c:pt>
                <c:pt idx="29">
                  <c:v>3</c:v>
                </c:pt>
                <c:pt idx="30">
                  <c:v>3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3AA-4223-A569-E30D9A1431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(90)'!$K$3</c:f>
              <c:strCache>
                <c:ptCount val="1"/>
                <c:pt idx="0">
                  <c:v>Nezkušení řidiči 2. okruh (sudoku)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633-4E6D-9A0C-8E9FE7F7A7E6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633-4E6D-9A0C-8E9FE7F7A7E6}"/>
              </c:ext>
            </c:extLst>
          </c:dPt>
          <c:cat>
            <c:strRef>
              <c:f>'zkuš.+nezkuš. (90)'!$C$4:$C$45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(90)'!$K$4:$K$45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3</c:v>
                </c:pt>
                <c:pt idx="15">
                  <c:v>4</c:v>
                </c:pt>
                <c:pt idx="16">
                  <c:v>3</c:v>
                </c:pt>
                <c:pt idx="17">
                  <c:v>6</c:v>
                </c:pt>
                <c:pt idx="18">
                  <c:v>15</c:v>
                </c:pt>
                <c:pt idx="19">
                  <c:v>32</c:v>
                </c:pt>
                <c:pt idx="20">
                  <c:v>44</c:v>
                </c:pt>
                <c:pt idx="21">
                  <c:v>34</c:v>
                </c:pt>
                <c:pt idx="22">
                  <c:v>46</c:v>
                </c:pt>
                <c:pt idx="23">
                  <c:v>30</c:v>
                </c:pt>
                <c:pt idx="24">
                  <c:v>13</c:v>
                </c:pt>
                <c:pt idx="25">
                  <c:v>13</c:v>
                </c:pt>
                <c:pt idx="26">
                  <c:v>6</c:v>
                </c:pt>
                <c:pt idx="27">
                  <c:v>3</c:v>
                </c:pt>
                <c:pt idx="28">
                  <c:v>3</c:v>
                </c:pt>
                <c:pt idx="29">
                  <c:v>2</c:v>
                </c:pt>
                <c:pt idx="30">
                  <c:v>2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33-4E6D-9A0C-8E9FE7F7A7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(90)'!$J$3</c:f>
              <c:strCache>
                <c:ptCount val="1"/>
                <c:pt idx="0">
                  <c:v>Nezkušení řidiči 1. okruh (rádio)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803-4FE7-9B02-A60176F1C6CC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803-4FE7-9B02-A60176F1C6CC}"/>
              </c:ext>
            </c:extLst>
          </c:dPt>
          <c:cat>
            <c:strRef>
              <c:f>'zkuš.+nezkuš. (90)'!$C$4:$C$45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(90)'!$J$4:$J$45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5</c:v>
                </c:pt>
                <c:pt idx="16">
                  <c:v>11</c:v>
                </c:pt>
                <c:pt idx="17">
                  <c:v>7</c:v>
                </c:pt>
                <c:pt idx="18">
                  <c:v>17</c:v>
                </c:pt>
                <c:pt idx="19">
                  <c:v>22</c:v>
                </c:pt>
                <c:pt idx="20">
                  <c:v>44</c:v>
                </c:pt>
                <c:pt idx="21">
                  <c:v>41</c:v>
                </c:pt>
                <c:pt idx="22">
                  <c:v>27</c:v>
                </c:pt>
                <c:pt idx="23">
                  <c:v>28</c:v>
                </c:pt>
                <c:pt idx="24">
                  <c:v>15</c:v>
                </c:pt>
                <c:pt idx="25">
                  <c:v>9</c:v>
                </c:pt>
                <c:pt idx="26">
                  <c:v>6</c:v>
                </c:pt>
                <c:pt idx="27">
                  <c:v>3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803-4FE7-9B02-A60176F1C6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(130)'!$E$3</c:f>
              <c:strCache>
                <c:ptCount val="1"/>
                <c:pt idx="0">
                  <c:v>Zkušení řidiči oba okruhy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056-414C-98DA-AD2D3076F53A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056-414C-98DA-AD2D3076F53A}"/>
              </c:ext>
            </c:extLst>
          </c:dPt>
          <c:cat>
            <c:strRef>
              <c:f>'zkuš.+nezkuš. (130)'!$C$4:$C$45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(130)'!$E$4:$E$45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8</c:v>
                </c:pt>
                <c:pt idx="18">
                  <c:v>9</c:v>
                </c:pt>
                <c:pt idx="19">
                  <c:v>18</c:v>
                </c:pt>
                <c:pt idx="20">
                  <c:v>21</c:v>
                </c:pt>
                <c:pt idx="21">
                  <c:v>33</c:v>
                </c:pt>
                <c:pt idx="22">
                  <c:v>31</c:v>
                </c:pt>
                <c:pt idx="23">
                  <c:v>27</c:v>
                </c:pt>
                <c:pt idx="24">
                  <c:v>32</c:v>
                </c:pt>
                <c:pt idx="25">
                  <c:v>13</c:v>
                </c:pt>
                <c:pt idx="26">
                  <c:v>5</c:v>
                </c:pt>
                <c:pt idx="27">
                  <c:v>3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056-414C-98DA-AD2D3076F5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(130)'!$F$3</c:f>
              <c:strCache>
                <c:ptCount val="1"/>
                <c:pt idx="0">
                  <c:v>Zkušení řidiči 2. okruh (sudoku)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659-4370-8842-2B79CCF3AD39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659-4370-8842-2B79CCF3AD39}"/>
              </c:ext>
            </c:extLst>
          </c:dPt>
          <c:cat>
            <c:strRef>
              <c:f>'zkuš.+nezkuš. (130)'!$C$4:$C$45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(130)'!$F$4:$F$45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</c:v>
                </c:pt>
                <c:pt idx="18">
                  <c:v>3</c:v>
                </c:pt>
                <c:pt idx="19">
                  <c:v>6</c:v>
                </c:pt>
                <c:pt idx="20">
                  <c:v>14</c:v>
                </c:pt>
                <c:pt idx="21">
                  <c:v>15</c:v>
                </c:pt>
                <c:pt idx="22">
                  <c:v>14</c:v>
                </c:pt>
                <c:pt idx="23">
                  <c:v>17</c:v>
                </c:pt>
                <c:pt idx="24">
                  <c:v>18</c:v>
                </c:pt>
                <c:pt idx="25">
                  <c:v>8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659-4370-8842-2B79CCF3AD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Odchylky od skutečných rychlostí</a:t>
                </a:r>
                <a:endParaRPr lang="cs-CZ" sz="100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cs-CZ" sz="1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(130)'!$G$3</c:f>
              <c:strCache>
                <c:ptCount val="1"/>
                <c:pt idx="0">
                  <c:v>Zkušení řidiči 1. okruh (rádio)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6BC-44B2-944D-CB55F0F04A8F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6BC-44B2-944D-CB55F0F04A8F}"/>
              </c:ext>
            </c:extLst>
          </c:dPt>
          <c:cat>
            <c:strRef>
              <c:f>'zkuš.+nezkuš. (130)'!$C$4:$C$45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(130)'!$G$4:$G$45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4</c:v>
                </c:pt>
                <c:pt idx="18">
                  <c:v>6</c:v>
                </c:pt>
                <c:pt idx="19">
                  <c:v>12</c:v>
                </c:pt>
                <c:pt idx="20">
                  <c:v>7</c:v>
                </c:pt>
                <c:pt idx="21">
                  <c:v>18</c:v>
                </c:pt>
                <c:pt idx="22">
                  <c:v>17</c:v>
                </c:pt>
                <c:pt idx="23">
                  <c:v>10</c:v>
                </c:pt>
                <c:pt idx="24">
                  <c:v>14</c:v>
                </c:pt>
                <c:pt idx="25">
                  <c:v>5</c:v>
                </c:pt>
                <c:pt idx="26">
                  <c:v>4</c:v>
                </c:pt>
                <c:pt idx="27">
                  <c:v>1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6BC-44B2-944D-CB55F0F04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(130)'!$I$3</c:f>
              <c:strCache>
                <c:ptCount val="1"/>
                <c:pt idx="0">
                  <c:v>Nezkušení řidiči oba okruhy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138-4DB6-A254-FF1490688268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138-4DB6-A254-FF1490688268}"/>
              </c:ext>
            </c:extLst>
          </c:dPt>
          <c:cat>
            <c:strRef>
              <c:f>'zkuš.+nezkuš. (130)'!$C$4:$C$45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(130)'!$I$4:$I$45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2</c:v>
                </c:pt>
                <c:pt idx="18">
                  <c:v>10</c:v>
                </c:pt>
                <c:pt idx="19">
                  <c:v>22</c:v>
                </c:pt>
                <c:pt idx="20">
                  <c:v>35</c:v>
                </c:pt>
                <c:pt idx="21">
                  <c:v>48</c:v>
                </c:pt>
                <c:pt idx="22">
                  <c:v>39</c:v>
                </c:pt>
                <c:pt idx="23">
                  <c:v>28</c:v>
                </c:pt>
                <c:pt idx="24">
                  <c:v>9</c:v>
                </c:pt>
                <c:pt idx="25">
                  <c:v>15</c:v>
                </c:pt>
                <c:pt idx="26">
                  <c:v>7</c:v>
                </c:pt>
                <c:pt idx="27">
                  <c:v>4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38-4DB6-A254-FF14906882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(130)'!$K$3</c:f>
              <c:strCache>
                <c:ptCount val="1"/>
                <c:pt idx="0">
                  <c:v>Nezkušení řidiči 2. okruh (sudoku)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1E97-4240-A2A4-C44EC3170B42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1E97-4240-A2A4-C44EC3170B42}"/>
              </c:ext>
            </c:extLst>
          </c:dPt>
          <c:cat>
            <c:strRef>
              <c:f>'zkuš.+nezkuš. (130)'!$C$4:$C$45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(130)'!$K$4:$K$45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2</c:v>
                </c:pt>
                <c:pt idx="18">
                  <c:v>2</c:v>
                </c:pt>
                <c:pt idx="19">
                  <c:v>6</c:v>
                </c:pt>
                <c:pt idx="20">
                  <c:v>15</c:v>
                </c:pt>
                <c:pt idx="21">
                  <c:v>26</c:v>
                </c:pt>
                <c:pt idx="22">
                  <c:v>23</c:v>
                </c:pt>
                <c:pt idx="23">
                  <c:v>17</c:v>
                </c:pt>
                <c:pt idx="24">
                  <c:v>5</c:v>
                </c:pt>
                <c:pt idx="25">
                  <c:v>9</c:v>
                </c:pt>
                <c:pt idx="26">
                  <c:v>5</c:v>
                </c:pt>
                <c:pt idx="27">
                  <c:v>2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E97-4240-A2A4-C44EC3170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(130)'!$J$3</c:f>
              <c:strCache>
                <c:ptCount val="1"/>
                <c:pt idx="0">
                  <c:v>Nezkušení řidiči 1. okruh (rádio)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B44-48F8-8635-3F653C6916EB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B44-48F8-8635-3F653C6916EB}"/>
              </c:ext>
            </c:extLst>
          </c:dPt>
          <c:cat>
            <c:strRef>
              <c:f>'zkuš.+nezkuš. (130)'!$C$4:$C$45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(130)'!$J$4:$J$45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8</c:v>
                </c:pt>
                <c:pt idx="19">
                  <c:v>16</c:v>
                </c:pt>
                <c:pt idx="20">
                  <c:v>20</c:v>
                </c:pt>
                <c:pt idx="21">
                  <c:v>22</c:v>
                </c:pt>
                <c:pt idx="22">
                  <c:v>16</c:v>
                </c:pt>
                <c:pt idx="23">
                  <c:v>11</c:v>
                </c:pt>
                <c:pt idx="24">
                  <c:v>4</c:v>
                </c:pt>
                <c:pt idx="25">
                  <c:v>6</c:v>
                </c:pt>
                <c:pt idx="26">
                  <c:v>2</c:v>
                </c:pt>
                <c:pt idx="27">
                  <c:v>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B44-48F8-8635-3F653C6916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(silnice)'!$E$3</c:f>
              <c:strCache>
                <c:ptCount val="1"/>
                <c:pt idx="0">
                  <c:v>Zkušení řidiči II. třída (oba okruhy)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26D-40C1-8145-70E78DA7E530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26D-40C1-8145-70E78DA7E530}"/>
              </c:ext>
            </c:extLst>
          </c:dPt>
          <c:cat>
            <c:strRef>
              <c:f>'zkuš.+nezkuš. (silnice)'!$C$4:$C$45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(silnice)'!$E$4:$E$45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3</c:v>
                </c:pt>
                <c:pt idx="14">
                  <c:v>3</c:v>
                </c:pt>
                <c:pt idx="15">
                  <c:v>4</c:v>
                </c:pt>
                <c:pt idx="16">
                  <c:v>5</c:v>
                </c:pt>
                <c:pt idx="17">
                  <c:v>0</c:v>
                </c:pt>
                <c:pt idx="18">
                  <c:v>0</c:v>
                </c:pt>
                <c:pt idx="19">
                  <c:v>6</c:v>
                </c:pt>
                <c:pt idx="20">
                  <c:v>14</c:v>
                </c:pt>
                <c:pt idx="21">
                  <c:v>11</c:v>
                </c:pt>
                <c:pt idx="22">
                  <c:v>19</c:v>
                </c:pt>
                <c:pt idx="23">
                  <c:v>13</c:v>
                </c:pt>
                <c:pt idx="24">
                  <c:v>11</c:v>
                </c:pt>
                <c:pt idx="25">
                  <c:v>8</c:v>
                </c:pt>
                <c:pt idx="26">
                  <c:v>6</c:v>
                </c:pt>
                <c:pt idx="27">
                  <c:v>5</c:v>
                </c:pt>
                <c:pt idx="28">
                  <c:v>5</c:v>
                </c:pt>
                <c:pt idx="29">
                  <c:v>2</c:v>
                </c:pt>
                <c:pt idx="30">
                  <c:v>2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1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26D-40C1-8145-70E78DA7E5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(silnice)'!$F$3</c:f>
              <c:strCache>
                <c:ptCount val="1"/>
                <c:pt idx="0">
                  <c:v>Zkušení řidiči III. třída (oba okruhy)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152-4898-A59A-9466DD33D8B6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152-4898-A59A-9466DD33D8B6}"/>
              </c:ext>
            </c:extLst>
          </c:dPt>
          <c:cat>
            <c:strRef>
              <c:f>'zkuš.+nezkuš. (silnice)'!$C$4:$C$45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(silnice)'!$F$4:$F$45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3</c:v>
                </c:pt>
                <c:pt idx="13">
                  <c:v>1</c:v>
                </c:pt>
                <c:pt idx="14">
                  <c:v>2</c:v>
                </c:pt>
                <c:pt idx="15">
                  <c:v>8</c:v>
                </c:pt>
                <c:pt idx="16">
                  <c:v>18</c:v>
                </c:pt>
                <c:pt idx="17">
                  <c:v>23</c:v>
                </c:pt>
                <c:pt idx="18">
                  <c:v>37</c:v>
                </c:pt>
                <c:pt idx="19">
                  <c:v>46</c:v>
                </c:pt>
                <c:pt idx="20">
                  <c:v>73</c:v>
                </c:pt>
                <c:pt idx="21">
                  <c:v>77</c:v>
                </c:pt>
                <c:pt idx="22">
                  <c:v>90</c:v>
                </c:pt>
                <c:pt idx="23">
                  <c:v>61</c:v>
                </c:pt>
                <c:pt idx="24">
                  <c:v>57</c:v>
                </c:pt>
                <c:pt idx="25">
                  <c:v>41</c:v>
                </c:pt>
                <c:pt idx="26">
                  <c:v>28</c:v>
                </c:pt>
                <c:pt idx="27">
                  <c:v>27</c:v>
                </c:pt>
                <c:pt idx="28">
                  <c:v>23</c:v>
                </c:pt>
                <c:pt idx="29">
                  <c:v>7</c:v>
                </c:pt>
                <c:pt idx="30">
                  <c:v>8</c:v>
                </c:pt>
                <c:pt idx="31">
                  <c:v>4</c:v>
                </c:pt>
                <c:pt idx="32">
                  <c:v>4</c:v>
                </c:pt>
                <c:pt idx="33">
                  <c:v>0</c:v>
                </c:pt>
                <c:pt idx="34">
                  <c:v>5</c:v>
                </c:pt>
                <c:pt idx="35">
                  <c:v>1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3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152-4898-A59A-9466DD33D8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Odchylky od skutečných rychlostí</a:t>
                </a:r>
                <a:endParaRPr lang="cs-CZ" sz="100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cs-CZ" sz="1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(silnice)'!$G$3</c:f>
              <c:strCache>
                <c:ptCount val="1"/>
                <c:pt idx="0">
                  <c:v>Zkušení řidiči dálnice (oba okruhy)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8AE-486D-A013-BFDE37D5BDF5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8AE-486D-A013-BFDE37D5BDF5}"/>
              </c:ext>
            </c:extLst>
          </c:dPt>
          <c:cat>
            <c:strRef>
              <c:f>'zkuš.+nezkuš. (silnice)'!$C$4:$C$45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(silnice)'!$G$4:$G$45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1</c:v>
                </c:pt>
                <c:pt idx="16">
                  <c:v>6</c:v>
                </c:pt>
                <c:pt idx="17">
                  <c:v>13</c:v>
                </c:pt>
                <c:pt idx="18">
                  <c:v>14</c:v>
                </c:pt>
                <c:pt idx="19">
                  <c:v>19</c:v>
                </c:pt>
                <c:pt idx="20">
                  <c:v>27</c:v>
                </c:pt>
                <c:pt idx="21">
                  <c:v>48</c:v>
                </c:pt>
                <c:pt idx="22">
                  <c:v>34</c:v>
                </c:pt>
                <c:pt idx="23">
                  <c:v>36</c:v>
                </c:pt>
                <c:pt idx="24">
                  <c:v>37</c:v>
                </c:pt>
                <c:pt idx="25">
                  <c:v>19</c:v>
                </c:pt>
                <c:pt idx="26">
                  <c:v>10</c:v>
                </c:pt>
                <c:pt idx="27">
                  <c:v>6</c:v>
                </c:pt>
                <c:pt idx="28">
                  <c:v>8</c:v>
                </c:pt>
                <c:pt idx="29">
                  <c:v>1</c:v>
                </c:pt>
                <c:pt idx="30">
                  <c:v>2</c:v>
                </c:pt>
                <c:pt idx="31">
                  <c:v>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8AE-486D-A013-BFDE37D5BD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(silnice)'!$I$3</c:f>
              <c:strCache>
                <c:ptCount val="1"/>
                <c:pt idx="0">
                  <c:v>Nezkušení řidiči II. třída (oba okruhy)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2B96-468E-9FA7-BE8E39A2D130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2B96-468E-9FA7-BE8E39A2D130}"/>
              </c:ext>
            </c:extLst>
          </c:dPt>
          <c:cat>
            <c:strRef>
              <c:f>'zkuš.+nezkuš. (silnice)'!$C$4:$C$45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(silnice)'!$I$4:$I$45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2</c:v>
                </c:pt>
                <c:pt idx="9">
                  <c:v>3</c:v>
                </c:pt>
                <c:pt idx="10">
                  <c:v>5</c:v>
                </c:pt>
                <c:pt idx="11">
                  <c:v>1</c:v>
                </c:pt>
                <c:pt idx="12">
                  <c:v>3</c:v>
                </c:pt>
                <c:pt idx="13">
                  <c:v>1</c:v>
                </c:pt>
                <c:pt idx="14">
                  <c:v>2</c:v>
                </c:pt>
                <c:pt idx="15">
                  <c:v>2</c:v>
                </c:pt>
                <c:pt idx="16">
                  <c:v>4</c:v>
                </c:pt>
                <c:pt idx="17">
                  <c:v>7</c:v>
                </c:pt>
                <c:pt idx="18">
                  <c:v>12</c:v>
                </c:pt>
                <c:pt idx="19">
                  <c:v>11</c:v>
                </c:pt>
                <c:pt idx="20">
                  <c:v>21</c:v>
                </c:pt>
                <c:pt idx="21">
                  <c:v>5</c:v>
                </c:pt>
                <c:pt idx="22">
                  <c:v>16</c:v>
                </c:pt>
                <c:pt idx="23">
                  <c:v>5</c:v>
                </c:pt>
                <c:pt idx="24">
                  <c:v>12</c:v>
                </c:pt>
                <c:pt idx="25">
                  <c:v>4</c:v>
                </c:pt>
                <c:pt idx="26">
                  <c:v>2</c:v>
                </c:pt>
                <c:pt idx="27">
                  <c:v>3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B96-468E-9FA7-BE8E39A2D1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(silnice)'!$K$3</c:f>
              <c:strCache>
                <c:ptCount val="1"/>
                <c:pt idx="0">
                  <c:v>Nezkušení řidiči dálnice (oba okruhy)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595-4CE9-BD7E-63E25A5A2F9F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595-4CE9-BD7E-63E25A5A2F9F}"/>
              </c:ext>
            </c:extLst>
          </c:dPt>
          <c:cat>
            <c:strRef>
              <c:f>'zkuš.+nezkuš. (silnice)'!$C$4:$C$45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(silnice)'!$K$4:$K$45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4</c:v>
                </c:pt>
                <c:pt idx="15">
                  <c:v>2</c:v>
                </c:pt>
                <c:pt idx="16">
                  <c:v>10</c:v>
                </c:pt>
                <c:pt idx="17">
                  <c:v>4</c:v>
                </c:pt>
                <c:pt idx="18">
                  <c:v>18</c:v>
                </c:pt>
                <c:pt idx="19">
                  <c:v>30</c:v>
                </c:pt>
                <c:pt idx="20">
                  <c:v>45</c:v>
                </c:pt>
                <c:pt idx="21">
                  <c:v>56</c:v>
                </c:pt>
                <c:pt idx="22">
                  <c:v>46</c:v>
                </c:pt>
                <c:pt idx="23">
                  <c:v>36</c:v>
                </c:pt>
                <c:pt idx="24">
                  <c:v>13</c:v>
                </c:pt>
                <c:pt idx="25">
                  <c:v>22</c:v>
                </c:pt>
                <c:pt idx="26">
                  <c:v>9</c:v>
                </c:pt>
                <c:pt idx="27">
                  <c:v>6</c:v>
                </c:pt>
                <c:pt idx="28">
                  <c:v>3</c:v>
                </c:pt>
                <c:pt idx="29">
                  <c:v>0</c:v>
                </c:pt>
                <c:pt idx="30">
                  <c:v>1</c:v>
                </c:pt>
                <c:pt idx="31">
                  <c:v>0</c:v>
                </c:pt>
                <c:pt idx="32">
                  <c:v>2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595-4CE9-BD7E-63E25A5A2F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(silnice)'!$J$3</c:f>
              <c:strCache>
                <c:ptCount val="1"/>
                <c:pt idx="0">
                  <c:v>Nezkušení řidiči III. třída (oba okruhy)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C18A-48E0-9516-4BBC800C03A1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C18A-48E0-9516-4BBC800C03A1}"/>
              </c:ext>
            </c:extLst>
          </c:dPt>
          <c:cat>
            <c:strRef>
              <c:f>'zkuš.+nezkuš. (silnice)'!$C$4:$C$45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(silnice)'!$J$4:$J$45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2</c:v>
                </c:pt>
                <c:pt idx="15">
                  <c:v>18</c:v>
                </c:pt>
                <c:pt idx="16">
                  <c:v>15</c:v>
                </c:pt>
                <c:pt idx="17">
                  <c:v>23</c:v>
                </c:pt>
                <c:pt idx="18">
                  <c:v>44</c:v>
                </c:pt>
                <c:pt idx="19">
                  <c:v>52</c:v>
                </c:pt>
                <c:pt idx="20">
                  <c:v>98</c:v>
                </c:pt>
                <c:pt idx="21">
                  <c:v>99</c:v>
                </c:pt>
                <c:pt idx="22">
                  <c:v>86</c:v>
                </c:pt>
                <c:pt idx="23">
                  <c:v>67</c:v>
                </c:pt>
                <c:pt idx="24">
                  <c:v>46</c:v>
                </c:pt>
                <c:pt idx="25">
                  <c:v>36</c:v>
                </c:pt>
                <c:pt idx="26">
                  <c:v>19</c:v>
                </c:pt>
                <c:pt idx="27">
                  <c:v>21</c:v>
                </c:pt>
                <c:pt idx="28">
                  <c:v>12</c:v>
                </c:pt>
                <c:pt idx="29">
                  <c:v>10</c:v>
                </c:pt>
                <c:pt idx="30">
                  <c:v>11</c:v>
                </c:pt>
                <c:pt idx="31">
                  <c:v>6</c:v>
                </c:pt>
                <c:pt idx="32">
                  <c:v>6</c:v>
                </c:pt>
                <c:pt idx="33">
                  <c:v>0</c:v>
                </c:pt>
                <c:pt idx="34">
                  <c:v>2</c:v>
                </c:pt>
                <c:pt idx="35">
                  <c:v>2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18A-48E0-9516-4BBC800C03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ženy vs muži'!$E$3</c:f>
              <c:strCache>
                <c:ptCount val="1"/>
                <c:pt idx="0">
                  <c:v>Zkušení řidiči - ženy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98C-4138-B57D-D286CBB39589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98C-4138-B57D-D286CBB39589}"/>
              </c:ext>
            </c:extLst>
          </c:dPt>
          <c:cat>
            <c:strRef>
              <c:f>'zkuš.+nezkuš. ženy vs muži'!$C$4:$C$45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ženy vs muži'!$E$4:$E$45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2</c:v>
                </c:pt>
                <c:pt idx="15">
                  <c:v>3</c:v>
                </c:pt>
                <c:pt idx="16">
                  <c:v>5</c:v>
                </c:pt>
                <c:pt idx="17">
                  <c:v>6</c:v>
                </c:pt>
                <c:pt idx="18">
                  <c:v>10</c:v>
                </c:pt>
                <c:pt idx="19">
                  <c:v>18</c:v>
                </c:pt>
                <c:pt idx="20">
                  <c:v>29</c:v>
                </c:pt>
                <c:pt idx="21">
                  <c:v>41</c:v>
                </c:pt>
                <c:pt idx="22">
                  <c:v>41</c:v>
                </c:pt>
                <c:pt idx="23">
                  <c:v>32</c:v>
                </c:pt>
                <c:pt idx="24">
                  <c:v>25</c:v>
                </c:pt>
                <c:pt idx="25">
                  <c:v>31</c:v>
                </c:pt>
                <c:pt idx="26">
                  <c:v>17</c:v>
                </c:pt>
                <c:pt idx="27">
                  <c:v>21</c:v>
                </c:pt>
                <c:pt idx="28">
                  <c:v>12</c:v>
                </c:pt>
                <c:pt idx="29">
                  <c:v>2</c:v>
                </c:pt>
                <c:pt idx="30">
                  <c:v>6</c:v>
                </c:pt>
                <c:pt idx="31">
                  <c:v>2</c:v>
                </c:pt>
                <c:pt idx="32">
                  <c:v>3</c:v>
                </c:pt>
                <c:pt idx="33">
                  <c:v>0</c:v>
                </c:pt>
                <c:pt idx="34">
                  <c:v>6</c:v>
                </c:pt>
                <c:pt idx="35">
                  <c:v>2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98C-4138-B57D-D286CBB395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ženy vs muži'!$F$3</c:f>
              <c:strCache>
                <c:ptCount val="1"/>
                <c:pt idx="0">
                  <c:v>Zkušení řidiči - muži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8E8-41CA-9575-E732E49CE66F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8E8-41CA-9575-E732E49CE66F}"/>
              </c:ext>
            </c:extLst>
          </c:dPt>
          <c:cat>
            <c:strRef>
              <c:f>'zkuš.+nezkuš. ženy vs muži'!$C$4:$C$45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ženy vs muži'!$F$4:$F$45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4</c:v>
                </c:pt>
                <c:pt idx="14">
                  <c:v>5</c:v>
                </c:pt>
                <c:pt idx="15">
                  <c:v>10</c:v>
                </c:pt>
                <c:pt idx="16">
                  <c:v>24</c:v>
                </c:pt>
                <c:pt idx="17">
                  <c:v>30</c:v>
                </c:pt>
                <c:pt idx="18">
                  <c:v>41</c:v>
                </c:pt>
                <c:pt idx="19">
                  <c:v>53</c:v>
                </c:pt>
                <c:pt idx="20">
                  <c:v>85</c:v>
                </c:pt>
                <c:pt idx="21">
                  <c:v>95</c:v>
                </c:pt>
                <c:pt idx="22">
                  <c:v>102</c:v>
                </c:pt>
                <c:pt idx="23">
                  <c:v>78</c:v>
                </c:pt>
                <c:pt idx="24">
                  <c:v>80</c:v>
                </c:pt>
                <c:pt idx="25">
                  <c:v>37</c:v>
                </c:pt>
                <c:pt idx="26">
                  <c:v>27</c:v>
                </c:pt>
                <c:pt idx="27">
                  <c:v>17</c:v>
                </c:pt>
                <c:pt idx="28">
                  <c:v>24</c:v>
                </c:pt>
                <c:pt idx="29">
                  <c:v>8</c:v>
                </c:pt>
                <c:pt idx="30">
                  <c:v>6</c:v>
                </c:pt>
                <c:pt idx="31">
                  <c:v>3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2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8E8-41CA-9575-E732E49CE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0" i="0" baseline="0">
                    <a:effectLst/>
                  </a:rPr>
                  <a:t>Odchylky od skutečných rychlostí</a:t>
                </a:r>
                <a:endParaRPr lang="cs-CZ" sz="1000">
                  <a:effectLst/>
                </a:endParaRPr>
              </a:p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defRPr>
                </a:pPr>
                <a:endParaRPr lang="cs-CZ" sz="1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ženy vs muži'!$H$3</c:f>
              <c:strCache>
                <c:ptCount val="1"/>
                <c:pt idx="0">
                  <c:v>Nezkušení řidiči - ženy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B318-4926-9439-20277B642443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B318-4926-9439-20277B642443}"/>
              </c:ext>
            </c:extLst>
          </c:dPt>
          <c:cat>
            <c:strRef>
              <c:f>'zkuš.+nezkuš. ženy vs muži'!$C$4:$C$45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ženy vs muži'!$H$4:$H$45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3</c:v>
                </c:pt>
                <c:pt idx="9">
                  <c:v>3</c:v>
                </c:pt>
                <c:pt idx="10">
                  <c:v>6</c:v>
                </c:pt>
                <c:pt idx="11">
                  <c:v>1</c:v>
                </c:pt>
                <c:pt idx="12">
                  <c:v>3</c:v>
                </c:pt>
                <c:pt idx="13">
                  <c:v>4</c:v>
                </c:pt>
                <c:pt idx="14">
                  <c:v>8</c:v>
                </c:pt>
                <c:pt idx="15">
                  <c:v>18</c:v>
                </c:pt>
                <c:pt idx="16">
                  <c:v>14</c:v>
                </c:pt>
                <c:pt idx="17">
                  <c:v>22</c:v>
                </c:pt>
                <c:pt idx="18">
                  <c:v>40</c:v>
                </c:pt>
                <c:pt idx="19">
                  <c:v>54</c:v>
                </c:pt>
                <c:pt idx="20">
                  <c:v>89</c:v>
                </c:pt>
                <c:pt idx="21">
                  <c:v>88</c:v>
                </c:pt>
                <c:pt idx="22">
                  <c:v>71</c:v>
                </c:pt>
                <c:pt idx="23">
                  <c:v>50</c:v>
                </c:pt>
                <c:pt idx="24">
                  <c:v>37</c:v>
                </c:pt>
                <c:pt idx="25">
                  <c:v>29</c:v>
                </c:pt>
                <c:pt idx="26">
                  <c:v>12</c:v>
                </c:pt>
                <c:pt idx="27">
                  <c:v>17</c:v>
                </c:pt>
                <c:pt idx="28">
                  <c:v>9</c:v>
                </c:pt>
                <c:pt idx="29">
                  <c:v>5</c:v>
                </c:pt>
                <c:pt idx="30">
                  <c:v>7</c:v>
                </c:pt>
                <c:pt idx="31">
                  <c:v>0</c:v>
                </c:pt>
                <c:pt idx="32">
                  <c:v>3</c:v>
                </c:pt>
                <c:pt idx="33">
                  <c:v>0</c:v>
                </c:pt>
                <c:pt idx="34">
                  <c:v>1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1</c:v>
                </c:pt>
                <c:pt idx="40">
                  <c:v>0</c:v>
                </c:pt>
                <c:pt idx="4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18-4926-9439-20277B6424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'zkuš.+nezkuš. ženy vs muži'!$I$3</c:f>
              <c:strCache>
                <c:ptCount val="1"/>
                <c:pt idx="0">
                  <c:v>Nezkušení řidiči - muži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Pt>
            <c:idx val="2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62A-46D5-B630-49E0BF4B57F6}"/>
              </c:ext>
            </c:extLst>
          </c:dPt>
          <c:dPt>
            <c:idx val="2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62A-46D5-B630-49E0BF4B57F6}"/>
              </c:ext>
            </c:extLst>
          </c:dPt>
          <c:cat>
            <c:strRef>
              <c:f>'zkuš.+nezkuš. ženy vs muži'!$C$4:$C$45</c:f>
              <c:strCache>
                <c:ptCount val="42"/>
                <c:pt idx="0">
                  <c:v>≤-100 %</c:v>
                </c:pt>
                <c:pt idx="1">
                  <c:v>(-100 %;-95 %⟩</c:v>
                </c:pt>
                <c:pt idx="2">
                  <c:v>(-95 %;-90 %⟩</c:v>
                </c:pt>
                <c:pt idx="3">
                  <c:v>(-90 %;-85 %⟩</c:v>
                </c:pt>
                <c:pt idx="4">
                  <c:v>(-85 %;-80 %⟩</c:v>
                </c:pt>
                <c:pt idx="5">
                  <c:v>(-80 %;-75 %⟩</c:v>
                </c:pt>
                <c:pt idx="6">
                  <c:v>(-75 %;-70 %⟩</c:v>
                </c:pt>
                <c:pt idx="7">
                  <c:v>(-70 %;-65 %⟩</c:v>
                </c:pt>
                <c:pt idx="8">
                  <c:v>(-65 %;-60 %⟩</c:v>
                </c:pt>
                <c:pt idx="9">
                  <c:v>(-60 %;-55 %⟩</c:v>
                </c:pt>
                <c:pt idx="10">
                  <c:v>(-55 %;-50 %⟩</c:v>
                </c:pt>
                <c:pt idx="11">
                  <c:v>(-50 %;-45 %⟩</c:v>
                </c:pt>
                <c:pt idx="12">
                  <c:v>(-45 %;-40 %⟩</c:v>
                </c:pt>
                <c:pt idx="13">
                  <c:v>(-40 %;-35 %⟩</c:v>
                </c:pt>
                <c:pt idx="14">
                  <c:v>(-35 %;-30 %⟩</c:v>
                </c:pt>
                <c:pt idx="15">
                  <c:v>(-30 %;-25 %⟩</c:v>
                </c:pt>
                <c:pt idx="16">
                  <c:v>(-25 %;-20 %⟩</c:v>
                </c:pt>
                <c:pt idx="17">
                  <c:v>(-20 %;-15 %⟩</c:v>
                </c:pt>
                <c:pt idx="18">
                  <c:v>(-15 %;-10 %⟩</c:v>
                </c:pt>
                <c:pt idx="19">
                  <c:v>(-10 %;-5 %⟩</c:v>
                </c:pt>
                <c:pt idx="20">
                  <c:v>(-5 %;0 %⟩</c:v>
                </c:pt>
                <c:pt idx="21">
                  <c:v>(0 %;5 %⟩</c:v>
                </c:pt>
                <c:pt idx="22">
                  <c:v>(5 %; 10 %⟩</c:v>
                </c:pt>
                <c:pt idx="23">
                  <c:v>(10 %; 15 %⟩</c:v>
                </c:pt>
                <c:pt idx="24">
                  <c:v>(15 %; 20 %⟩</c:v>
                </c:pt>
                <c:pt idx="25">
                  <c:v>(20 %; 25 %⟩</c:v>
                </c:pt>
                <c:pt idx="26">
                  <c:v>(25 %; 30 %⟩</c:v>
                </c:pt>
                <c:pt idx="27">
                  <c:v>(30 %; 35 %⟩</c:v>
                </c:pt>
                <c:pt idx="28">
                  <c:v>(35 %; 40 %⟩</c:v>
                </c:pt>
                <c:pt idx="29">
                  <c:v>(40 %; 45 %⟩</c:v>
                </c:pt>
                <c:pt idx="30">
                  <c:v>(45 %; 50 %⟩</c:v>
                </c:pt>
                <c:pt idx="31">
                  <c:v>(50 %; 55 %⟩</c:v>
                </c:pt>
                <c:pt idx="32">
                  <c:v>(55 %; 60 %⟩</c:v>
                </c:pt>
                <c:pt idx="33">
                  <c:v>(60 %; 65 %⟩</c:v>
                </c:pt>
                <c:pt idx="34">
                  <c:v>(65 %; 70 %⟩</c:v>
                </c:pt>
                <c:pt idx="35">
                  <c:v>(70 %; 75 %⟩</c:v>
                </c:pt>
                <c:pt idx="36">
                  <c:v>(75 %; 80 %⟩</c:v>
                </c:pt>
                <c:pt idx="37">
                  <c:v>(80 %; 85 %⟩</c:v>
                </c:pt>
                <c:pt idx="38">
                  <c:v>(85 %; 90 %⟩</c:v>
                </c:pt>
                <c:pt idx="39">
                  <c:v>(90 %; 95 %⟩</c:v>
                </c:pt>
                <c:pt idx="40">
                  <c:v>(95 %; 100 %⟩</c:v>
                </c:pt>
                <c:pt idx="41">
                  <c:v>≥ 100 %</c:v>
                </c:pt>
              </c:strCache>
            </c:strRef>
          </c:cat>
          <c:val>
            <c:numRef>
              <c:f>'zkuš.+nezkuš. ženy vs muži'!$I$4:$I$45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4</c:v>
                </c:pt>
                <c:pt idx="16">
                  <c:v>15</c:v>
                </c:pt>
                <c:pt idx="17">
                  <c:v>12</c:v>
                </c:pt>
                <c:pt idx="18">
                  <c:v>34</c:v>
                </c:pt>
                <c:pt idx="19">
                  <c:v>39</c:v>
                </c:pt>
                <c:pt idx="20">
                  <c:v>75</c:v>
                </c:pt>
                <c:pt idx="21">
                  <c:v>72</c:v>
                </c:pt>
                <c:pt idx="22">
                  <c:v>77</c:v>
                </c:pt>
                <c:pt idx="23">
                  <c:v>58</c:v>
                </c:pt>
                <c:pt idx="24">
                  <c:v>34</c:v>
                </c:pt>
                <c:pt idx="25">
                  <c:v>33</c:v>
                </c:pt>
                <c:pt idx="26">
                  <c:v>18</c:v>
                </c:pt>
                <c:pt idx="27">
                  <c:v>13</c:v>
                </c:pt>
                <c:pt idx="28">
                  <c:v>8</c:v>
                </c:pt>
                <c:pt idx="29">
                  <c:v>5</c:v>
                </c:pt>
                <c:pt idx="30">
                  <c:v>5</c:v>
                </c:pt>
                <c:pt idx="31">
                  <c:v>6</c:v>
                </c:pt>
                <c:pt idx="32">
                  <c:v>5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62A-46D5-B630-49E0BF4B57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"/>
        <c:overlap val="-27"/>
        <c:axId val="270629584"/>
        <c:axId val="270627920"/>
      </c:barChart>
      <c:catAx>
        <c:axId val="2706295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Odchylky od skutečných rychlostí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7920"/>
        <c:crosses val="autoZero"/>
        <c:auto val="1"/>
        <c:lblAlgn val="ctr"/>
        <c:lblOffset val="100"/>
        <c:noMultiLvlLbl val="0"/>
      </c:catAx>
      <c:valAx>
        <c:axId val="27062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Četnost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270629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ženy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('zkuš.+nezkuš. ženy vs muži'!$K$2,'zkuš.+nezkuš. ženy vs muži'!$N$2)</c:f>
              <c:strCache>
                <c:ptCount val="2"/>
                <c:pt idx="0">
                  <c:v>zkušení</c:v>
                </c:pt>
                <c:pt idx="1">
                  <c:v>méně zkušení</c:v>
                </c:pt>
              </c:strCache>
            </c:strRef>
          </c:cat>
          <c:val>
            <c:numRef>
              <c:f>('zkuš.+nezkuš. ženy vs muži'!$E$2,'zkuš.+nezkuš. ženy vs muži'!$H$2)</c:f>
              <c:numCache>
                <c:formatCode>0.00%</c:formatCode>
                <c:ptCount val="2"/>
                <c:pt idx="0">
                  <c:v>0.21875</c:v>
                </c:pt>
                <c:pt idx="1">
                  <c:v>0.29499999999999998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FAA-4FC4-BA0B-A35AC4D9C47B}"/>
            </c:ext>
          </c:extLst>
        </c:ser>
        <c:ser>
          <c:idx val="1"/>
          <c:order val="1"/>
          <c:tx>
            <c:v>muži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('zkuš.+nezkuš. ženy vs muži'!$K$2,'zkuš.+nezkuš. ženy vs muži'!$N$2)</c:f>
              <c:strCache>
                <c:ptCount val="2"/>
                <c:pt idx="0">
                  <c:v>zkušení</c:v>
                </c:pt>
                <c:pt idx="1">
                  <c:v>méně zkušení</c:v>
                </c:pt>
              </c:strCache>
            </c:strRef>
          </c:cat>
          <c:val>
            <c:numRef>
              <c:f>('zkuš.+nezkuš. ženy vs muži'!$F$2,'zkuš.+nezkuš. ženy vs muži'!$I$2)</c:f>
              <c:numCache>
                <c:formatCode>0.00%</c:formatCode>
                <c:ptCount val="2"/>
                <c:pt idx="0">
                  <c:v>0.24456521739130435</c:v>
                </c:pt>
                <c:pt idx="1">
                  <c:v>0.28433268858800775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FAA-4FC4-BA0B-A35AC4D9C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0694223"/>
        <c:axId val="90692975"/>
        <c:extLst>
          <c:ext xmlns:c15="http://schemas.microsoft.com/office/drawing/2012/chart" uri="{02D57815-91ED-43cb-92C2-25804820EDAC}">
            <c15:filteredBar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'zkuš.+nezkuš. ženy vs muži'!$H$3</c15:sqref>
                        </c15:formulaRef>
                      </c:ext>
                    </c:extLst>
                    <c:strCache>
                      <c:ptCount val="1"/>
                      <c:pt idx="0">
                        <c:v>Nezkušení řidiči - ženy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('zkuš.+nezkuš. ženy vs muži'!$K$2,'zkuš.+nezkuš. ženy vs muži'!$N$2)</c15:sqref>
                        </c15:formulaRef>
                      </c:ext>
                    </c:extLst>
                    <c:strCache>
                      <c:ptCount val="2"/>
                      <c:pt idx="0">
                        <c:v>zkušení</c:v>
                      </c:pt>
                      <c:pt idx="1">
                        <c:v>méně zkušení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'zkuš.+nezkuš. ženy vs muži'!$H$2</c15:sqref>
                        </c15:formulaRef>
                      </c:ext>
                    </c:extLst>
                    <c:numCache>
                      <c:formatCode>0.00%</c:formatCode>
                      <c:ptCount val="1"/>
                      <c:pt idx="0">
                        <c:v>0.29499999999999998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FFAA-4FC4-BA0B-A35AC4D9C47B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'zkuš.+nezkuš. ženy vs muži'!$I$3</c15:sqref>
                        </c15:formulaRef>
                      </c:ext>
                    </c:extLst>
                    <c:strCache>
                      <c:ptCount val="1"/>
                      <c:pt idx="0">
                        <c:v>Nezkušení řidiči - muži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('zkuš.+nezkuš. ženy vs muži'!$K$2,'zkuš.+nezkuš. ženy vs muži'!$N$2)</c15:sqref>
                        </c15:formulaRef>
                      </c:ext>
                    </c:extLst>
                    <c:strCache>
                      <c:ptCount val="2"/>
                      <c:pt idx="0">
                        <c:v>zkušení</c:v>
                      </c:pt>
                      <c:pt idx="1">
                        <c:v>méně zkušení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'zkuš.+nezkuš. ženy vs muži'!$I$2</c15:sqref>
                        </c15:formulaRef>
                      </c:ext>
                    </c:extLst>
                    <c:numCache>
                      <c:formatCode>0.00%</c:formatCode>
                      <c:ptCount val="1"/>
                      <c:pt idx="0">
                        <c:v>0.28433268858800775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FFAA-4FC4-BA0B-A35AC4D9C47B}"/>
                  </c:ext>
                </c:extLst>
              </c15:ser>
            </c15:filteredBarSeries>
          </c:ext>
        </c:extLst>
      </c:barChart>
      <c:catAx>
        <c:axId val="906942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0692975"/>
        <c:crosses val="autoZero"/>
        <c:auto val="1"/>
        <c:lblAlgn val="ctr"/>
        <c:lblOffset val="100"/>
        <c:noMultiLvlLbl val="0"/>
      </c:catAx>
      <c:valAx>
        <c:axId val="90692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9069422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</cx:f>
      </cx:numDim>
    </cx:data>
    <cx:data id="1">
      <cx:numDim type="val">
        <cx:f>_xlchart.v1.3</cx:f>
      </cx:numDim>
    </cx:data>
    <cx:data id="2">
      <cx:numDim type="val">
        <cx:f>_xlchart.v1.5</cx:f>
      </cx:numDim>
    </cx:data>
    <cx:data id="3">
      <cx:numDim type="val">
        <cx:f>_xlchart.v1.7</cx:f>
      </cx:numDim>
    </cx:data>
    <cx:data id="4">
      <cx:numDim type="val">
        <cx:f>_xlchart.v1.9</cx:f>
      </cx:numDim>
    </cx:data>
    <cx:data id="5">
      <cx:numDim type="val">
        <cx:f>_xlchart.v1.11</cx:f>
      </cx:numDim>
    </cx:data>
  </cx:chartData>
  <cx:chart>
    <cx:plotArea>
      <cx:plotAreaRegion>
        <cx:series layoutId="boxWhisker" uniqueId="{32FE8092-54E8-41A1-B9CF-A4D0E4C7A407}">
          <cx:tx>
            <cx:txData>
              <cx:f>_xlchart.v1.0</cx:f>
              <cx:v>Zkušení řidiči oba okruhy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00000001-7685-4823-839D-91878FE06C51}">
          <cx:tx>
            <cx:txData>
              <cx:f>_xlchart.v1.2</cx:f>
              <cx:v>Zkušení řidiči 1. okruh (rádio)</cx:v>
            </cx:txData>
          </cx:tx>
          <cx:dataId val="1"/>
          <cx:layoutPr>
            <cx:statistics quartileMethod="exclusive"/>
          </cx:layoutPr>
        </cx:series>
        <cx:series layoutId="boxWhisker" uniqueId="{00000002-7685-4823-839D-91878FE06C51}">
          <cx:tx>
            <cx:txData>
              <cx:f>_xlchart.v1.4</cx:f>
              <cx:v>Zkušení řidiči 2. okruh (sudoku)</cx:v>
            </cx:txData>
          </cx:tx>
          <cx:dataId val="2"/>
          <cx:layoutPr>
            <cx:statistics quartileMethod="exclusive"/>
          </cx:layoutPr>
        </cx:series>
        <cx:series layoutId="boxWhisker" uniqueId="{00000003-7685-4823-839D-91878FE06C51}">
          <cx:tx>
            <cx:txData>
              <cx:f>_xlchart.v1.6</cx:f>
              <cx:v>Nezkušení řidiči oba okruhy</cx:v>
            </cx:txData>
          </cx:tx>
          <cx:dataId val="3"/>
          <cx:layoutPr>
            <cx:statistics quartileMethod="exclusive"/>
          </cx:layoutPr>
        </cx:series>
        <cx:series layoutId="boxWhisker" uniqueId="{00000004-7685-4823-839D-91878FE06C51}">
          <cx:tx>
            <cx:txData>
              <cx:f>_xlchart.v1.8</cx:f>
              <cx:v>Nezkušení řidiči 1. okruh (rádio)</cx:v>
            </cx:txData>
          </cx:tx>
          <cx:dataId val="4"/>
          <cx:layoutPr>
            <cx:statistics quartileMethod="exclusive"/>
          </cx:layoutPr>
        </cx:series>
        <cx:series layoutId="boxWhisker" uniqueId="{00000005-7685-4823-839D-91878FE06C51}">
          <cx:tx>
            <cx:txData>
              <cx:f>_xlchart.v1.10</cx:f>
              <cx:v>Nezkušení řidiči 2. okruh (sudoku)</cx:v>
            </cx:txData>
          </cx:tx>
          <cx:dataId val="5"/>
          <cx:layoutPr>
            <cx:statistics quartileMethod="exclusive"/>
          </cx:layoutPr>
        </cx:series>
      </cx:plotAreaRegion>
      <cx:axis id="0" hidden="1">
        <cx:catScaling gapWidth="1"/>
        <cx:tickLabels/>
      </cx:axis>
      <cx:axis id="1">
        <cx:valScaling/>
        <cx:majorGridlines/>
        <cx:tickLabels/>
      </cx:axis>
    </cx:plotArea>
    <cx:legend pos="b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endParaRPr lang="cs-CZ" sz="9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Calibri" panose="020F0502020204030204"/>
          </a:endParaRPr>
        </a:p>
      </cx:txPr>
    </cx:legend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_xlchart.v1.13</cx:f>
      </cx:numDim>
    </cx:data>
    <cx:data id="1">
      <cx:numDim type="val">
        <cx:f>_xlchart.v1.15</cx:f>
      </cx:numDim>
    </cx:data>
    <cx:data id="2">
      <cx:numDim type="val">
        <cx:f>_xlchart.v1.17</cx:f>
      </cx:numDim>
    </cx:data>
    <cx:data id="3">
      <cx:numDim type="val">
        <cx:f>_xlchart.v1.19</cx:f>
      </cx:numDim>
    </cx:data>
    <cx:data id="4">
      <cx:numDim type="val">
        <cx:f>_xlchart.v1.21</cx:f>
      </cx:numDim>
    </cx:data>
    <cx:data id="5">
      <cx:numDim type="val">
        <cx:f>_xlchart.v1.23</cx:f>
      </cx:numDim>
    </cx:data>
  </cx:chartData>
  <cx:chart>
    <cx:plotArea>
      <cx:plotAreaRegion>
        <cx:series layoutId="boxWhisker" uniqueId="{00000007-1719-410B-AF45-45BA8E5F49E5}">
          <cx:tx>
            <cx:txData>
              <cx:f>_xlchart.v1.12</cx:f>
              <cx:v>Zkušení řidiči oba okruhy</cx:v>
            </cx:txData>
          </cx:tx>
          <cx:dataId val="0"/>
          <cx:layoutPr>
            <cx:visibility nonoutliers="0"/>
            <cx:statistics quartileMethod="exclusive"/>
          </cx:layoutPr>
        </cx:series>
        <cx:series layoutId="boxWhisker" uniqueId="{00000008-1719-410B-AF45-45BA8E5F49E5}">
          <cx:tx>
            <cx:txData>
              <cx:f>_xlchart.v1.14</cx:f>
              <cx:v>Zkušení řidiči 1. okruh (rádio)</cx:v>
            </cx:txData>
          </cx:tx>
          <cx:dataId val="1"/>
          <cx:layoutPr>
            <cx:visibility nonoutliers="0"/>
            <cx:statistics quartileMethod="exclusive"/>
          </cx:layoutPr>
        </cx:series>
        <cx:series layoutId="boxWhisker" uniqueId="{00000009-1719-410B-AF45-45BA8E5F49E5}">
          <cx:tx>
            <cx:txData>
              <cx:f>_xlchart.v1.16</cx:f>
              <cx:v>Zkušení řidiči 2. okruh (sudoku)</cx:v>
            </cx:txData>
          </cx:tx>
          <cx:dataId val="2"/>
          <cx:layoutPr>
            <cx:visibility nonoutliers="0"/>
            <cx:statistics quartileMethod="exclusive"/>
          </cx:layoutPr>
        </cx:series>
        <cx:series layoutId="boxWhisker" uniqueId="{0000000A-1719-410B-AF45-45BA8E5F49E5}">
          <cx:tx>
            <cx:txData>
              <cx:f>_xlchart.v1.18</cx:f>
              <cx:v>Nezkušení řidiči oba okruhy</cx:v>
            </cx:txData>
          </cx:tx>
          <cx:dataId val="3"/>
          <cx:layoutPr>
            <cx:visibility nonoutliers="0"/>
            <cx:statistics quartileMethod="exclusive"/>
          </cx:layoutPr>
        </cx:series>
        <cx:series layoutId="boxWhisker" uniqueId="{0000000B-1719-410B-AF45-45BA8E5F49E5}">
          <cx:tx>
            <cx:txData>
              <cx:f>_xlchart.v1.20</cx:f>
              <cx:v>Nezkušení řidiči 1. okruh (rádio)</cx:v>
            </cx:txData>
          </cx:tx>
          <cx:dataId val="4"/>
          <cx:layoutPr>
            <cx:visibility nonoutliers="0"/>
            <cx:statistics quartileMethod="exclusive"/>
          </cx:layoutPr>
        </cx:series>
        <cx:series layoutId="boxWhisker" uniqueId="{0000000C-1719-410B-AF45-45BA8E5F49E5}">
          <cx:tx>
            <cx:txData>
              <cx:f>_xlchart.v1.22</cx:f>
              <cx:v>Nezkušení řidiči 2. okruh (sudoku)</cx:v>
            </cx:txData>
          </cx:tx>
          <cx:dataId val="5"/>
          <cx:layoutPr>
            <cx:visibility nonoutliers="0"/>
            <cx:statistics quartileMethod="exclusive"/>
          </cx:layoutPr>
        </cx:series>
      </cx:plotAreaRegion>
      <cx:axis id="0" hidden="1">
        <cx:catScaling gapWidth="1"/>
        <cx:tickLabels/>
      </cx:axis>
      <cx:axis id="1">
        <cx:valScaling/>
        <cx:majorGridlines/>
        <cx:tickLabels/>
      </cx:axis>
    </cx:plotArea>
    <cx:legend pos="b" align="ctr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endParaRPr lang="cs-CZ" sz="900" b="0" i="0" u="none" strike="noStrike" baseline="0">
            <a:solidFill>
              <a:sysClr val="windowText" lastClr="000000">
                <a:lumMod val="65000"/>
                <a:lumOff val="35000"/>
              </a:sysClr>
            </a:solidFill>
            <a:latin typeface="Calibri" panose="020F0502020204030204"/>
          </a:endParaRPr>
        </a:p>
      </cx:txPr>
    </cx:legend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_xlchart.v1.25</cx:f>
      </cx:numDim>
    </cx:data>
    <cx:data id="1">
      <cx:numDim type="val">
        <cx:f>_xlchart.v1.27</cx:f>
      </cx:numDim>
    </cx:data>
    <cx:data id="2">
      <cx:numDim type="val">
        <cx:f>_xlchart.v1.29</cx:f>
      </cx:numDim>
    </cx:data>
    <cx:data id="3">
      <cx:numDim type="val">
        <cx:f>_xlchart.v1.31</cx:f>
      </cx:numDim>
    </cx:data>
    <cx:data id="4">
      <cx:numDim type="val">
        <cx:f>_xlchart.v1.33</cx:f>
      </cx:numDim>
    </cx:data>
    <cx:data id="5">
      <cx:numDim type="val">
        <cx:f>_xlchart.v1.35</cx:f>
      </cx:numDim>
    </cx:data>
  </cx:chartData>
  <cx:chart>
    <cx:plotArea>
      <cx:plotAreaRegion>
        <cx:series layoutId="boxWhisker" uniqueId="{F4C07739-5BD5-4665-87D6-B8A2664DFCA3}">
          <cx:tx>
            <cx:txData>
              <cx:f>_xlchart.v1.24</cx:f>
              <cx:v>Zkušení řidiči oba okruhy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00000001-EEEE-4C25-B4EE-44B99EF017A5}">
          <cx:tx>
            <cx:txData>
              <cx:f>_xlchart.v1.26</cx:f>
              <cx:v>Zkušení řidiči 1. okruh (rádio)</cx:v>
            </cx:txData>
          </cx:tx>
          <cx:dataId val="1"/>
          <cx:layoutPr>
            <cx:visibility nonoutliers="0"/>
            <cx:statistics quartileMethod="exclusive"/>
          </cx:layoutPr>
        </cx:series>
        <cx:series layoutId="boxWhisker" uniqueId="{00000002-EEEE-4C25-B4EE-44B99EF017A5}">
          <cx:tx>
            <cx:txData>
              <cx:f>_xlchart.v1.28</cx:f>
              <cx:v>Zkušení řidiči 2. okruh (sudoku)</cx:v>
            </cx:txData>
          </cx:tx>
          <cx:dataId val="2"/>
          <cx:layoutPr>
            <cx:visibility nonoutliers="0"/>
            <cx:statistics quartileMethod="exclusive"/>
          </cx:layoutPr>
        </cx:series>
        <cx:series layoutId="boxWhisker" uniqueId="{00000003-EEEE-4C25-B4EE-44B99EF017A5}">
          <cx:tx>
            <cx:txData>
              <cx:f>_xlchart.v1.30</cx:f>
              <cx:v>Nezkušení řidiči oba okruhy</cx:v>
            </cx:txData>
          </cx:tx>
          <cx:dataId val="3"/>
          <cx:layoutPr>
            <cx:visibility nonoutliers="0"/>
            <cx:statistics quartileMethod="exclusive"/>
          </cx:layoutPr>
        </cx:series>
        <cx:series layoutId="boxWhisker" uniqueId="{00000004-EEEE-4C25-B4EE-44B99EF017A5}">
          <cx:tx>
            <cx:txData>
              <cx:f>_xlchart.v1.32</cx:f>
              <cx:v>Nezkušení řidiči 1. okruh (rádio)</cx:v>
            </cx:txData>
          </cx:tx>
          <cx:dataId val="4"/>
          <cx:layoutPr>
            <cx:visibility nonoutliers="0"/>
            <cx:statistics quartileMethod="exclusive"/>
          </cx:layoutPr>
        </cx:series>
        <cx:series layoutId="boxWhisker" uniqueId="{00000005-EEEE-4C25-B4EE-44B99EF017A5}">
          <cx:tx>
            <cx:txData>
              <cx:f>_xlchart.v1.34</cx:f>
              <cx:v>Nezkušení řidiči 2. okruh (sudoku)</cx:v>
            </cx:txData>
          </cx:tx>
          <cx:dataId val="5"/>
          <cx:layoutPr>
            <cx:visibility nonoutliers="0"/>
            <cx:statistics quartileMethod="exclusive"/>
          </cx:layoutPr>
        </cx:series>
      </cx:plotAreaRegion>
      <cx:axis id="0" hidden="1">
        <cx:catScaling gapWidth="1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_xlchart.v1.37</cx:f>
      </cx:numDim>
    </cx:data>
    <cx:data id="1">
      <cx:numDim type="val">
        <cx:f>_xlchart.v1.39</cx:f>
      </cx:numDim>
    </cx:data>
    <cx:data id="2">
      <cx:numDim type="val">
        <cx:f>_xlchart.v1.41</cx:f>
      </cx:numDim>
    </cx:data>
    <cx:data id="3">
      <cx:numDim type="val">
        <cx:f>_xlchart.v1.43</cx:f>
      </cx:numDim>
    </cx:data>
    <cx:data id="4">
      <cx:numDim type="val">
        <cx:f>_xlchart.v1.45</cx:f>
      </cx:numDim>
    </cx:data>
    <cx:data id="5">
      <cx:numDim type="val">
        <cx:f>_xlchart.v1.47</cx:f>
      </cx:numDim>
    </cx:data>
  </cx:chartData>
  <cx:chart>
    <cx:plotArea>
      <cx:plotAreaRegion>
        <cx:series layoutId="boxWhisker" uniqueId="{AA03BB38-2E54-429A-B0DA-72A7AD78EF3A}" formatIdx="0">
          <cx:tx>
            <cx:txData>
              <cx:f>_xlchart.v1.36</cx:f>
              <cx:v>Zkušení řidiči II. třída (oba okruhy)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00000001-FEB3-41FE-BC2E-C31C6E6F6C6B}" formatIdx="1">
          <cx:tx>
            <cx:txData>
              <cx:f>_xlchart.v1.38</cx:f>
              <cx:v>Zkušení řidiči III. třída (oba okruhy)</cx:v>
            </cx:txData>
          </cx:tx>
          <cx:dataId val="1"/>
          <cx:layoutPr>
            <cx:statistics quartileMethod="exclusive"/>
          </cx:layoutPr>
        </cx:series>
        <cx:series layoutId="boxWhisker" uniqueId="{00000002-FEB3-41FE-BC2E-C31C6E6F6C6B}" formatIdx="2">
          <cx:tx>
            <cx:txData>
              <cx:f>_xlchart.v1.40</cx:f>
              <cx:v>Zkušení řidiči dálnice (oba okruhy)</cx:v>
            </cx:txData>
          </cx:tx>
          <cx:dataId val="2"/>
          <cx:layoutPr>
            <cx:statistics quartileMethod="exclusive"/>
          </cx:layoutPr>
        </cx:series>
        <cx:series layoutId="boxWhisker" uniqueId="{00000004-FEB3-41FE-BC2E-C31C6E6F6C6B}">
          <cx:tx>
            <cx:txData>
              <cx:f>_xlchart.v1.42</cx:f>
              <cx:v>Nezkušení řidiči II. třída (oba okruhy)</cx:v>
            </cx:txData>
          </cx:tx>
          <cx:dataId val="3"/>
          <cx:layoutPr>
            <cx:statistics quartileMethod="exclusive"/>
          </cx:layoutPr>
        </cx:series>
        <cx:series layoutId="boxWhisker" uniqueId="{00000005-FEB3-41FE-BC2E-C31C6E6F6C6B}">
          <cx:tx>
            <cx:txData>
              <cx:f>_xlchart.v1.44</cx:f>
              <cx:v>Nezkušení řidiči III. třída (oba okruhy)</cx:v>
            </cx:txData>
          </cx:tx>
          <cx:dataId val="4"/>
          <cx:layoutPr>
            <cx:statistics quartileMethod="exclusive"/>
          </cx:layoutPr>
        </cx:series>
        <cx:series layoutId="boxWhisker" uniqueId="{00000006-FEB3-41FE-BC2E-C31C6E6F6C6B}">
          <cx:tx>
            <cx:txData>
              <cx:f>_xlchart.v1.46</cx:f>
              <cx:v>Nezkušení řidiči dálnice (oba okruhy)</cx:v>
            </cx:txData>
          </cx:tx>
          <cx:dataId val="5"/>
          <cx:layoutPr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_xlchart.v1.49</cx:f>
      </cx:numDim>
    </cx:data>
    <cx:data id="1">
      <cx:numDim type="val">
        <cx:f>_xlchart.v1.51</cx:f>
      </cx:numDim>
    </cx:data>
    <cx:data id="2">
      <cx:numDim type="val">
        <cx:f>_xlchart.v1.53</cx:f>
      </cx:numDim>
    </cx:data>
    <cx:data id="3">
      <cx:numDim type="val">
        <cx:f>_xlchart.v1.55</cx:f>
      </cx:numDim>
    </cx:data>
  </cx:chartData>
  <cx:chart>
    <cx:plotArea>
      <cx:plotAreaRegion>
        <cx:series layoutId="boxWhisker" uniqueId="{AA03BB38-2E54-429A-B0DA-72A7AD78EF3A}" formatIdx="0">
          <cx:tx>
            <cx:txData>
              <cx:f>_xlchart.v1.48</cx:f>
              <cx:v>Zkušení řidiči - ženy (oba okruhy)</cx:v>
            </cx:txData>
          </cx:tx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00000001-FEB3-41FE-BC2E-C31C6E6F6C6B}" formatIdx="1">
          <cx:tx>
            <cx:txData>
              <cx:f>_xlchart.v1.50</cx:f>
              <cx:v>Zkušení řidiči - muži (oba okruhy)</cx:v>
            </cx:txData>
          </cx:tx>
          <cx:dataId val="1"/>
          <cx:layoutPr>
            <cx:statistics quartileMethod="exclusive"/>
          </cx:layoutPr>
        </cx:series>
        <cx:series layoutId="boxWhisker" uniqueId="{00000004-FEB3-41FE-BC2E-C31C6E6F6C6B}" formatIdx="3">
          <cx:tx>
            <cx:txData>
              <cx:f>_xlchart.v1.52</cx:f>
              <cx:v>Méně zkušení řidiči - ženy (oba okruhy)</cx:v>
            </cx:txData>
          </cx:tx>
          <cx:dataId val="2"/>
          <cx:layoutPr>
            <cx:statistics quartileMethod="exclusive"/>
          </cx:layoutPr>
        </cx:series>
        <cx:series layoutId="boxWhisker" uniqueId="{00000005-FEB3-41FE-BC2E-C31C6E6F6C6B}" formatIdx="4">
          <cx:tx>
            <cx:txData>
              <cx:f>_xlchart.v1.54</cx:f>
              <cx:v>Méně zkušení řidiči - muži (oba okruhy)</cx:v>
            </cx:txData>
          </cx:tx>
          <cx:dataId val="3"/>
          <cx:layoutPr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7" Type="http://schemas.openxmlformats.org/officeDocument/2006/relationships/chart" Target="../charts/chart11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10.xml"/><Relationship Id="rId5" Type="http://schemas.openxmlformats.org/officeDocument/2006/relationships/chart" Target="../charts/chart9.xml"/><Relationship Id="rId4" Type="http://schemas.openxmlformats.org/officeDocument/2006/relationships/chart" Target="../charts/chart8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7" Type="http://schemas.microsoft.com/office/2014/relationships/chartEx" Target="../charts/chartEx1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Relationship Id="rId6" Type="http://schemas.openxmlformats.org/officeDocument/2006/relationships/chart" Target="../charts/chart17.xml"/><Relationship Id="rId5" Type="http://schemas.openxmlformats.org/officeDocument/2006/relationships/chart" Target="../charts/chart16.xml"/><Relationship Id="rId4" Type="http://schemas.openxmlformats.org/officeDocument/2006/relationships/chart" Target="../charts/chart1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0.xml"/><Relationship Id="rId7" Type="http://schemas.microsoft.com/office/2014/relationships/chartEx" Target="../charts/chartEx2.xml"/><Relationship Id="rId2" Type="http://schemas.openxmlformats.org/officeDocument/2006/relationships/chart" Target="../charts/chart19.xml"/><Relationship Id="rId1" Type="http://schemas.openxmlformats.org/officeDocument/2006/relationships/chart" Target="../charts/chart18.xml"/><Relationship Id="rId6" Type="http://schemas.openxmlformats.org/officeDocument/2006/relationships/chart" Target="../charts/chart23.xml"/><Relationship Id="rId5" Type="http://schemas.openxmlformats.org/officeDocument/2006/relationships/chart" Target="../charts/chart22.xml"/><Relationship Id="rId4" Type="http://schemas.openxmlformats.org/officeDocument/2006/relationships/chart" Target="../charts/chart21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6.xml"/><Relationship Id="rId7" Type="http://schemas.microsoft.com/office/2014/relationships/chartEx" Target="../charts/chartEx3.xml"/><Relationship Id="rId2" Type="http://schemas.openxmlformats.org/officeDocument/2006/relationships/chart" Target="../charts/chart25.xml"/><Relationship Id="rId1" Type="http://schemas.openxmlformats.org/officeDocument/2006/relationships/chart" Target="../charts/chart24.xml"/><Relationship Id="rId6" Type="http://schemas.openxmlformats.org/officeDocument/2006/relationships/chart" Target="../charts/chart29.xml"/><Relationship Id="rId5" Type="http://schemas.openxmlformats.org/officeDocument/2006/relationships/chart" Target="../charts/chart28.xml"/><Relationship Id="rId4" Type="http://schemas.openxmlformats.org/officeDocument/2006/relationships/chart" Target="../charts/chart27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2.xml"/><Relationship Id="rId7" Type="http://schemas.microsoft.com/office/2014/relationships/chartEx" Target="../charts/chartEx4.xml"/><Relationship Id="rId2" Type="http://schemas.openxmlformats.org/officeDocument/2006/relationships/chart" Target="../charts/chart31.xml"/><Relationship Id="rId1" Type="http://schemas.openxmlformats.org/officeDocument/2006/relationships/chart" Target="../charts/chart30.xml"/><Relationship Id="rId6" Type="http://schemas.openxmlformats.org/officeDocument/2006/relationships/chart" Target="../charts/chart35.xml"/><Relationship Id="rId5" Type="http://schemas.openxmlformats.org/officeDocument/2006/relationships/chart" Target="../charts/chart34.xml"/><Relationship Id="rId4" Type="http://schemas.openxmlformats.org/officeDocument/2006/relationships/chart" Target="../charts/chart33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8.xml"/><Relationship Id="rId2" Type="http://schemas.openxmlformats.org/officeDocument/2006/relationships/chart" Target="../charts/chart37.xml"/><Relationship Id="rId1" Type="http://schemas.openxmlformats.org/officeDocument/2006/relationships/chart" Target="../charts/chart36.xml"/><Relationship Id="rId6" Type="http://schemas.openxmlformats.org/officeDocument/2006/relationships/chart" Target="../charts/chart40.xml"/><Relationship Id="rId5" Type="http://schemas.microsoft.com/office/2014/relationships/chartEx" Target="../charts/chartEx5.xml"/><Relationship Id="rId4" Type="http://schemas.openxmlformats.org/officeDocument/2006/relationships/chart" Target="../charts/chart3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44825</xdr:colOff>
      <xdr:row>11</xdr:row>
      <xdr:rowOff>139512</xdr:rowOff>
    </xdr:from>
    <xdr:to>
      <xdr:col>19</xdr:col>
      <xdr:colOff>178735</xdr:colOff>
      <xdr:row>28</xdr:row>
      <xdr:rowOff>78440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33ACBAFC-B764-4B6C-8770-D6BDE5EFA6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33618</xdr:colOff>
      <xdr:row>2</xdr:row>
      <xdr:rowOff>78442</xdr:rowOff>
    </xdr:from>
    <xdr:to>
      <xdr:col>25</xdr:col>
      <xdr:colOff>33619</xdr:colOff>
      <xdr:row>17</xdr:row>
      <xdr:rowOff>62194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BDE62D9E-662F-4B58-B10A-AFA0C34534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291352</xdr:colOff>
      <xdr:row>15</xdr:row>
      <xdr:rowOff>179294</xdr:rowOff>
    </xdr:from>
    <xdr:to>
      <xdr:col>30</xdr:col>
      <xdr:colOff>526677</xdr:colOff>
      <xdr:row>30</xdr:row>
      <xdr:rowOff>163046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61B31D0E-F146-485C-9328-F79D3F48F8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515471</xdr:colOff>
      <xdr:row>12</xdr:row>
      <xdr:rowOff>179294</xdr:rowOff>
    </xdr:from>
    <xdr:to>
      <xdr:col>38</xdr:col>
      <xdr:colOff>145677</xdr:colOff>
      <xdr:row>27</xdr:row>
      <xdr:rowOff>163046</xdr:rowOff>
    </xdr:to>
    <xdr:graphicFrame macro="">
      <xdr:nvGraphicFramePr>
        <xdr:cNvPr id="8" name="Graf 7">
          <a:extLst>
            <a:ext uri="{FF2B5EF4-FFF2-40B4-BE49-F238E27FC236}">
              <a16:creationId xmlns:a16="http://schemas.microsoft.com/office/drawing/2014/main" id="{24D5C680-898B-40D5-8502-2544715FCF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45</xdr:row>
      <xdr:rowOff>147637</xdr:rowOff>
    </xdr:from>
    <xdr:to>
      <xdr:col>10</xdr:col>
      <xdr:colOff>390526</xdr:colOff>
      <xdr:row>61</xdr:row>
      <xdr:rowOff>4762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3ABA2012-8880-4CEC-B670-FB16D4A382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400050</xdr:colOff>
      <xdr:row>5</xdr:row>
      <xdr:rowOff>19049</xdr:rowOff>
    </xdr:from>
    <xdr:to>
      <xdr:col>7</xdr:col>
      <xdr:colOff>95250</xdr:colOff>
      <xdr:row>12</xdr:row>
      <xdr:rowOff>57148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0F8F7442-EFDE-401F-B4B9-54DB13F671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304800</xdr:colOff>
      <xdr:row>60</xdr:row>
      <xdr:rowOff>95250</xdr:rowOff>
    </xdr:from>
    <xdr:to>
      <xdr:col>10</xdr:col>
      <xdr:colOff>390526</xdr:colOff>
      <xdr:row>75</xdr:row>
      <xdr:rowOff>142875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C2FE7978-B49B-49D9-B587-6341E01BD9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266700</xdr:colOff>
      <xdr:row>75</xdr:row>
      <xdr:rowOff>161925</xdr:rowOff>
    </xdr:from>
    <xdr:to>
      <xdr:col>10</xdr:col>
      <xdr:colOff>352426</xdr:colOff>
      <xdr:row>91</xdr:row>
      <xdr:rowOff>19050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4F65DB88-97E4-4FDA-B9BA-E2A3EA682CF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0</xdr:colOff>
      <xdr:row>46</xdr:row>
      <xdr:rowOff>0</xdr:rowOff>
    </xdr:from>
    <xdr:to>
      <xdr:col>22</xdr:col>
      <xdr:colOff>123826</xdr:colOff>
      <xdr:row>61</xdr:row>
      <xdr:rowOff>47625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959DB9DC-3D39-43B9-9511-F35E816805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9525</xdr:colOff>
      <xdr:row>60</xdr:row>
      <xdr:rowOff>100013</xdr:rowOff>
    </xdr:from>
    <xdr:to>
      <xdr:col>22</xdr:col>
      <xdr:colOff>133351</xdr:colOff>
      <xdr:row>75</xdr:row>
      <xdr:rowOff>147638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F764F1AB-2EA3-42F2-AB23-9C2D30EA06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838200</xdr:colOff>
      <xdr:row>75</xdr:row>
      <xdr:rowOff>166688</xdr:rowOff>
    </xdr:from>
    <xdr:to>
      <xdr:col>22</xdr:col>
      <xdr:colOff>114301</xdr:colOff>
      <xdr:row>91</xdr:row>
      <xdr:rowOff>23813</xdr:rowOff>
    </xdr:to>
    <xdr:graphicFrame macro="">
      <xdr:nvGraphicFramePr>
        <xdr:cNvPr id="8" name="Graf 7">
          <a:extLst>
            <a:ext uri="{FF2B5EF4-FFF2-40B4-BE49-F238E27FC236}">
              <a16:creationId xmlns:a16="http://schemas.microsoft.com/office/drawing/2014/main" id="{070DE94A-AC51-4DD5-8E72-A12287C4B2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45</xdr:row>
      <xdr:rowOff>61912</xdr:rowOff>
    </xdr:from>
    <xdr:to>
      <xdr:col>10</xdr:col>
      <xdr:colOff>390526</xdr:colOff>
      <xdr:row>60</xdr:row>
      <xdr:rowOff>109537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AF881F1E-BDCB-49AC-93EA-A3D37B2A01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304800</xdr:colOff>
      <xdr:row>60</xdr:row>
      <xdr:rowOff>28575</xdr:rowOff>
    </xdr:from>
    <xdr:to>
      <xdr:col>10</xdr:col>
      <xdr:colOff>390526</xdr:colOff>
      <xdr:row>75</xdr:row>
      <xdr:rowOff>76200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7843B56B-A350-4FF8-8BD9-CABA778808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266700</xdr:colOff>
      <xdr:row>75</xdr:row>
      <xdr:rowOff>161925</xdr:rowOff>
    </xdr:from>
    <xdr:to>
      <xdr:col>10</xdr:col>
      <xdr:colOff>352426</xdr:colOff>
      <xdr:row>91</xdr:row>
      <xdr:rowOff>19050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C826A62B-C96F-4239-BDD4-859AF31E75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46</xdr:row>
      <xdr:rowOff>0</xdr:rowOff>
    </xdr:from>
    <xdr:to>
      <xdr:col>22</xdr:col>
      <xdr:colOff>123826</xdr:colOff>
      <xdr:row>61</xdr:row>
      <xdr:rowOff>47625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12DD6527-E747-4543-8FAF-33B3745A44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9525</xdr:colOff>
      <xdr:row>61</xdr:row>
      <xdr:rowOff>128588</xdr:rowOff>
    </xdr:from>
    <xdr:to>
      <xdr:col>22</xdr:col>
      <xdr:colOff>133351</xdr:colOff>
      <xdr:row>76</xdr:row>
      <xdr:rowOff>176213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79F89967-6A68-4F5E-BCEB-26558237C0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0</xdr:colOff>
      <xdr:row>76</xdr:row>
      <xdr:rowOff>138113</xdr:rowOff>
    </xdr:from>
    <xdr:to>
      <xdr:col>22</xdr:col>
      <xdr:colOff>123826</xdr:colOff>
      <xdr:row>91</xdr:row>
      <xdr:rowOff>185738</xdr:rowOff>
    </xdr:to>
    <xdr:graphicFrame macro="">
      <xdr:nvGraphicFramePr>
        <xdr:cNvPr id="8" name="Graf 7">
          <a:extLst>
            <a:ext uri="{FF2B5EF4-FFF2-40B4-BE49-F238E27FC236}">
              <a16:creationId xmlns:a16="http://schemas.microsoft.com/office/drawing/2014/main" id="{EB788127-0980-4CD1-9B15-A01732C35C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209548</xdr:colOff>
      <xdr:row>92</xdr:row>
      <xdr:rowOff>80961</xdr:rowOff>
    </xdr:from>
    <xdr:to>
      <xdr:col>8</xdr:col>
      <xdr:colOff>523875</xdr:colOff>
      <xdr:row>107</xdr:row>
      <xdr:rowOff>66674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Graf 2">
              <a:extLst>
                <a:ext uri="{FF2B5EF4-FFF2-40B4-BE49-F238E27FC236}">
                  <a16:creationId xmlns:a16="http://schemas.microsoft.com/office/drawing/2014/main" id="{0FD4E9EC-46E6-49D5-8DB8-99E6D8E8790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19148" y="17768886"/>
              <a:ext cx="5448302" cy="284321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cs-CZ" sz="1100"/>
                <a:t>Tento graf není ve vaší verzi aplikace Excel dostupný.
Pokud upravíte tento obrazec nebo tento sešit uložíte v jiném formátu souboru, pak se graf trvale poruší.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333375</xdr:colOff>
      <xdr:row>48</xdr:row>
      <xdr:rowOff>23812</xdr:rowOff>
    </xdr:from>
    <xdr:to>
      <xdr:col>10</xdr:col>
      <xdr:colOff>419101</xdr:colOff>
      <xdr:row>63</xdr:row>
      <xdr:rowOff>71437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545A7850-5FE2-4AA9-BE5A-0294AC9090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323850</xdr:colOff>
      <xdr:row>60</xdr:row>
      <xdr:rowOff>180975</xdr:rowOff>
    </xdr:from>
    <xdr:to>
      <xdr:col>10</xdr:col>
      <xdr:colOff>409576</xdr:colOff>
      <xdr:row>76</xdr:row>
      <xdr:rowOff>38100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8705062F-432A-4A00-AE6E-FB93F8790F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266700</xdr:colOff>
      <xdr:row>75</xdr:row>
      <xdr:rowOff>161925</xdr:rowOff>
    </xdr:from>
    <xdr:to>
      <xdr:col>10</xdr:col>
      <xdr:colOff>352426</xdr:colOff>
      <xdr:row>91</xdr:row>
      <xdr:rowOff>19050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DC112E6F-F72D-4100-9B06-9DAADFAC36A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46</xdr:row>
      <xdr:rowOff>0</xdr:rowOff>
    </xdr:from>
    <xdr:to>
      <xdr:col>22</xdr:col>
      <xdr:colOff>123826</xdr:colOff>
      <xdr:row>61</xdr:row>
      <xdr:rowOff>47625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E552181C-C03F-4838-A631-3C5B1A6297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9525</xdr:colOff>
      <xdr:row>61</xdr:row>
      <xdr:rowOff>128588</xdr:rowOff>
    </xdr:from>
    <xdr:to>
      <xdr:col>22</xdr:col>
      <xdr:colOff>133351</xdr:colOff>
      <xdr:row>76</xdr:row>
      <xdr:rowOff>176213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E651FB80-ABE4-45DB-8AD5-2692E7B1BD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0</xdr:colOff>
      <xdr:row>76</xdr:row>
      <xdr:rowOff>138113</xdr:rowOff>
    </xdr:from>
    <xdr:to>
      <xdr:col>22</xdr:col>
      <xdr:colOff>123826</xdr:colOff>
      <xdr:row>91</xdr:row>
      <xdr:rowOff>185738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6E88D171-63DF-4677-AB0C-51F88021E9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361950</xdr:colOff>
      <xdr:row>3</xdr:row>
      <xdr:rowOff>71437</xdr:rowOff>
    </xdr:from>
    <xdr:to>
      <xdr:col>27</xdr:col>
      <xdr:colOff>57150</xdr:colOff>
      <xdr:row>17</xdr:row>
      <xdr:rowOff>147637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Graf 7">
              <a:extLst>
                <a:ext uri="{FF2B5EF4-FFF2-40B4-BE49-F238E27FC236}">
                  <a16:creationId xmlns:a16="http://schemas.microsoft.com/office/drawing/2014/main" id="{63817F6A-C409-4CB7-8029-71AD17FF0B6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30275" y="80486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cs-CZ" sz="1100"/>
                <a:t>Tento graf není ve vaší verzi aplikace Excel dostupný.
Pokud upravíte tento obrazec nebo tento sešit uložíte v jiném formátu souboru, pak se graf trvale poruší.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47</xdr:row>
      <xdr:rowOff>166687</xdr:rowOff>
    </xdr:from>
    <xdr:to>
      <xdr:col>10</xdr:col>
      <xdr:colOff>409576</xdr:colOff>
      <xdr:row>63</xdr:row>
      <xdr:rowOff>23812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E9DA700D-1F25-4BDF-A8FD-4551AF9DBA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304800</xdr:colOff>
      <xdr:row>61</xdr:row>
      <xdr:rowOff>123825</xdr:rowOff>
    </xdr:from>
    <xdr:to>
      <xdr:col>10</xdr:col>
      <xdr:colOff>390526</xdr:colOff>
      <xdr:row>76</xdr:row>
      <xdr:rowOff>171450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801EE888-3DAA-4A08-9222-3CAC4AC400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266700</xdr:colOff>
      <xdr:row>75</xdr:row>
      <xdr:rowOff>161925</xdr:rowOff>
    </xdr:from>
    <xdr:to>
      <xdr:col>10</xdr:col>
      <xdr:colOff>352426</xdr:colOff>
      <xdr:row>91</xdr:row>
      <xdr:rowOff>19050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C417D01A-BB83-421A-B97A-00E54FC00B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0</xdr:colOff>
      <xdr:row>46</xdr:row>
      <xdr:rowOff>0</xdr:rowOff>
    </xdr:from>
    <xdr:to>
      <xdr:col>22</xdr:col>
      <xdr:colOff>123826</xdr:colOff>
      <xdr:row>61</xdr:row>
      <xdr:rowOff>47625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C8394823-7E94-4726-8D68-7965E8014B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9525</xdr:colOff>
      <xdr:row>61</xdr:row>
      <xdr:rowOff>128588</xdr:rowOff>
    </xdr:from>
    <xdr:to>
      <xdr:col>22</xdr:col>
      <xdr:colOff>133351</xdr:colOff>
      <xdr:row>76</xdr:row>
      <xdr:rowOff>176213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25FDFFDD-4590-49A2-A761-144DE387EA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0</xdr:colOff>
      <xdr:row>76</xdr:row>
      <xdr:rowOff>138113</xdr:rowOff>
    </xdr:from>
    <xdr:to>
      <xdr:col>22</xdr:col>
      <xdr:colOff>123826</xdr:colOff>
      <xdr:row>91</xdr:row>
      <xdr:rowOff>185738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26D5A2FB-BB0E-441D-969C-5DD94BB060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10</xdr:col>
      <xdr:colOff>695325</xdr:colOff>
      <xdr:row>5</xdr:row>
      <xdr:rowOff>59532</xdr:rowOff>
    </xdr:from>
    <xdr:to>
      <xdr:col>19</xdr:col>
      <xdr:colOff>142875</xdr:colOff>
      <xdr:row>21</xdr:row>
      <xdr:rowOff>9526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Graf 7">
              <a:extLst>
                <a:ext uri="{FF2B5EF4-FFF2-40B4-BE49-F238E27FC236}">
                  <a16:creationId xmlns:a16="http://schemas.microsoft.com/office/drawing/2014/main" id="{57899B52-2A99-4843-AAEF-EBD1826858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48625" y="1173957"/>
              <a:ext cx="5172075" cy="299799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cs-CZ" sz="1100"/>
                <a:t>Tento graf není ve vaší verzi aplikace Excel dostupný.
Pokud upravíte tento obrazec nebo tento sešit uložíte v jiném formátu souboru, pak se graf trvale poruší.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46</xdr:row>
      <xdr:rowOff>4762</xdr:rowOff>
    </xdr:from>
    <xdr:to>
      <xdr:col>10</xdr:col>
      <xdr:colOff>390526</xdr:colOff>
      <xdr:row>61</xdr:row>
      <xdr:rowOff>52387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D94B4F96-E077-48F3-BB6F-77F69CE691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304800</xdr:colOff>
      <xdr:row>61</xdr:row>
      <xdr:rowOff>123825</xdr:rowOff>
    </xdr:from>
    <xdr:to>
      <xdr:col>10</xdr:col>
      <xdr:colOff>390526</xdr:colOff>
      <xdr:row>76</xdr:row>
      <xdr:rowOff>171450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C5DD2E29-D4C7-46EA-9D19-5CAAE88C7B3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466725</xdr:colOff>
      <xdr:row>77</xdr:row>
      <xdr:rowOff>0</xdr:rowOff>
    </xdr:from>
    <xdr:to>
      <xdr:col>10</xdr:col>
      <xdr:colOff>552451</xdr:colOff>
      <xdr:row>92</xdr:row>
      <xdr:rowOff>47625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90995F00-3B0B-44AB-A490-D9BB8A5CD6C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495300</xdr:colOff>
      <xdr:row>46</xdr:row>
      <xdr:rowOff>0</xdr:rowOff>
    </xdr:from>
    <xdr:to>
      <xdr:col>21</xdr:col>
      <xdr:colOff>381001</xdr:colOff>
      <xdr:row>61</xdr:row>
      <xdr:rowOff>47625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CA7C8DEC-9F3B-469E-8DB8-458D10ECE68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114300</xdr:colOff>
      <xdr:row>76</xdr:row>
      <xdr:rowOff>119063</xdr:rowOff>
    </xdr:from>
    <xdr:to>
      <xdr:col>22</xdr:col>
      <xdr:colOff>238126</xdr:colOff>
      <xdr:row>91</xdr:row>
      <xdr:rowOff>166688</xdr:rowOff>
    </xdr:to>
    <xdr:graphicFrame macro="">
      <xdr:nvGraphicFramePr>
        <xdr:cNvPr id="6" name="Graf 5">
          <a:extLst>
            <a:ext uri="{FF2B5EF4-FFF2-40B4-BE49-F238E27FC236}">
              <a16:creationId xmlns:a16="http://schemas.microsoft.com/office/drawing/2014/main" id="{5C2C16B6-B6B6-47BA-BE32-16816619D1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504825</xdr:colOff>
      <xdr:row>61</xdr:row>
      <xdr:rowOff>109538</xdr:rowOff>
    </xdr:from>
    <xdr:to>
      <xdr:col>21</xdr:col>
      <xdr:colOff>390526</xdr:colOff>
      <xdr:row>76</xdr:row>
      <xdr:rowOff>157163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51B42B59-684A-4519-90BC-FF6D26D8B8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19</xdr:col>
      <xdr:colOff>457199</xdr:colOff>
      <xdr:row>23</xdr:row>
      <xdr:rowOff>0</xdr:rowOff>
    </xdr:from>
    <xdr:to>
      <xdr:col>28</xdr:col>
      <xdr:colOff>28574</xdr:colOff>
      <xdr:row>38</xdr:row>
      <xdr:rowOff>109537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Graf 7">
              <a:extLst>
                <a:ext uri="{FF2B5EF4-FFF2-40B4-BE49-F238E27FC236}">
                  <a16:creationId xmlns:a16="http://schemas.microsoft.com/office/drawing/2014/main" id="{B903C96B-A68D-4889-A50F-0E96D10FECB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35024" y="4543425"/>
              <a:ext cx="5057775" cy="29670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cs-CZ" sz="1100"/>
                <a:t>Tento graf není ve vaší verzi aplikace Excel dostupný.
Pokud upravíte tento obrazec nebo tento sešit uložíte v jiném formátu souboru, pak se graf trvale poruší.</a:t>
              </a: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46</xdr:row>
      <xdr:rowOff>4762</xdr:rowOff>
    </xdr:from>
    <xdr:to>
      <xdr:col>9</xdr:col>
      <xdr:colOff>0</xdr:colOff>
      <xdr:row>61</xdr:row>
      <xdr:rowOff>52387</xdr:rowOff>
    </xdr:to>
    <xdr:graphicFrame macro="">
      <xdr:nvGraphicFramePr>
        <xdr:cNvPr id="2" name="Graf 1">
          <a:extLst>
            <a:ext uri="{FF2B5EF4-FFF2-40B4-BE49-F238E27FC236}">
              <a16:creationId xmlns:a16="http://schemas.microsoft.com/office/drawing/2014/main" id="{82E2E63E-83F0-489B-8F4B-947FC47D8F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304800</xdr:colOff>
      <xdr:row>61</xdr:row>
      <xdr:rowOff>123825</xdr:rowOff>
    </xdr:from>
    <xdr:to>
      <xdr:col>9</xdr:col>
      <xdr:colOff>0</xdr:colOff>
      <xdr:row>76</xdr:row>
      <xdr:rowOff>171450</xdr:rowOff>
    </xdr:to>
    <xdr:graphicFrame macro="">
      <xdr:nvGraphicFramePr>
        <xdr:cNvPr id="3" name="Graf 2">
          <a:extLst>
            <a:ext uri="{FF2B5EF4-FFF2-40B4-BE49-F238E27FC236}">
              <a16:creationId xmlns:a16="http://schemas.microsoft.com/office/drawing/2014/main" id="{91FBFE5B-5C47-45D6-AD11-07CCE77CDF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46</xdr:row>
      <xdr:rowOff>0</xdr:rowOff>
    </xdr:from>
    <xdr:to>
      <xdr:col>18</xdr:col>
      <xdr:colOff>123826</xdr:colOff>
      <xdr:row>61</xdr:row>
      <xdr:rowOff>47625</xdr:rowOff>
    </xdr:to>
    <xdr:graphicFrame macro="">
      <xdr:nvGraphicFramePr>
        <xdr:cNvPr id="5" name="Graf 4">
          <a:extLst>
            <a:ext uri="{FF2B5EF4-FFF2-40B4-BE49-F238E27FC236}">
              <a16:creationId xmlns:a16="http://schemas.microsoft.com/office/drawing/2014/main" id="{7BF49B28-CAB2-4D66-B630-8369F2A4D7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47625</xdr:colOff>
      <xdr:row>61</xdr:row>
      <xdr:rowOff>71438</xdr:rowOff>
    </xdr:from>
    <xdr:to>
      <xdr:col>18</xdr:col>
      <xdr:colOff>171451</xdr:colOff>
      <xdr:row>76</xdr:row>
      <xdr:rowOff>119063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D4BCB9BF-A456-4773-AE11-D343C2DC9F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457199</xdr:colOff>
      <xdr:row>23</xdr:row>
      <xdr:rowOff>0</xdr:rowOff>
    </xdr:from>
    <xdr:to>
      <xdr:col>24</xdr:col>
      <xdr:colOff>28574</xdr:colOff>
      <xdr:row>38</xdr:row>
      <xdr:rowOff>109537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Graf 7">
              <a:extLst>
                <a:ext uri="{FF2B5EF4-FFF2-40B4-BE49-F238E27FC236}">
                  <a16:creationId xmlns:a16="http://schemas.microsoft.com/office/drawing/2014/main" id="{5212F6BC-27B6-4DF5-AB03-5A2B46327F3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849099" y="4543425"/>
              <a:ext cx="5057775" cy="296703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cs-CZ" sz="1100"/>
                <a:t>Tento graf není ve vaší verzi aplikace Excel dostupný.
Pokud upravíte tento obrazec nebo tento sešit uložíte v jiném formátu souboru, pak se graf trvale poruší.</a:t>
              </a:r>
            </a:p>
          </xdr:txBody>
        </xdr:sp>
      </mc:Fallback>
    </mc:AlternateContent>
    <xdr:clientData/>
  </xdr:twoCellAnchor>
  <xdr:twoCellAnchor>
    <xdr:from>
      <xdr:col>15</xdr:col>
      <xdr:colOff>95250</xdr:colOff>
      <xdr:row>2</xdr:row>
      <xdr:rowOff>242887</xdr:rowOff>
    </xdr:from>
    <xdr:to>
      <xdr:col>22</xdr:col>
      <xdr:colOff>400050</xdr:colOff>
      <xdr:row>16</xdr:row>
      <xdr:rowOff>157162</xdr:rowOff>
    </xdr:to>
    <xdr:graphicFrame macro="">
      <xdr:nvGraphicFramePr>
        <xdr:cNvPr id="14" name="Graf 13">
          <a:extLst>
            <a:ext uri="{FF2B5EF4-FFF2-40B4-BE49-F238E27FC236}">
              <a16:creationId xmlns:a16="http://schemas.microsoft.com/office/drawing/2014/main" id="{63152E51-2DF6-411B-A426-6838B5C099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CBAF3-DA92-44F6-ABF9-AC9C4EA032A9}">
  <dimension ref="A1:Z114"/>
  <sheetViews>
    <sheetView topLeftCell="B1" zoomScaleNormal="100" workbookViewId="0">
      <selection activeCell="AA8" sqref="AA8"/>
    </sheetView>
  </sheetViews>
  <sheetFormatPr defaultRowHeight="15" x14ac:dyDescent="0.25"/>
  <cols>
    <col min="1" max="21" width="4.7109375" customWidth="1"/>
    <col min="22" max="22" width="24.42578125" customWidth="1"/>
    <col min="23" max="23" width="19.85546875" customWidth="1"/>
    <col min="25" max="25" width="9.140625" customWidth="1"/>
  </cols>
  <sheetData>
    <row r="1" spans="1:26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 t="s">
        <v>0</v>
      </c>
      <c r="W1" s="2" t="s">
        <v>1</v>
      </c>
    </row>
    <row r="2" spans="1:26" x14ac:dyDescent="0.25">
      <c r="A2" s="3">
        <v>30</v>
      </c>
      <c r="B2" s="3">
        <v>15</v>
      </c>
      <c r="C2" s="3">
        <v>40</v>
      </c>
      <c r="D2" s="3">
        <v>45</v>
      </c>
      <c r="E2" s="3">
        <v>40</v>
      </c>
      <c r="F2" s="3">
        <v>45</v>
      </c>
      <c r="G2" s="3">
        <v>43</v>
      </c>
      <c r="H2" s="3">
        <v>35</v>
      </c>
      <c r="I2" s="3">
        <v>40</v>
      </c>
      <c r="J2" s="3">
        <v>50</v>
      </c>
      <c r="K2" s="3">
        <v>50</v>
      </c>
      <c r="L2" s="3">
        <v>40</v>
      </c>
      <c r="M2" s="3">
        <v>35</v>
      </c>
      <c r="N2" s="3">
        <v>60</v>
      </c>
      <c r="O2" s="3">
        <v>20</v>
      </c>
      <c r="P2" s="3">
        <v>45</v>
      </c>
      <c r="Q2" s="3">
        <v>45</v>
      </c>
      <c r="R2" s="3">
        <v>40</v>
      </c>
      <c r="S2" s="3">
        <v>56</v>
      </c>
      <c r="T2" s="3">
        <v>38</v>
      </c>
      <c r="U2" s="3">
        <v>35</v>
      </c>
      <c r="V2" s="4" t="s">
        <v>3</v>
      </c>
      <c r="W2" s="4" t="s">
        <v>4</v>
      </c>
      <c r="Y2">
        <v>1</v>
      </c>
      <c r="Z2" t="s">
        <v>8</v>
      </c>
    </row>
    <row r="3" spans="1:26" s="1" customFormat="1" x14ac:dyDescent="0.25">
      <c r="A3" s="5">
        <v>30</v>
      </c>
      <c r="B3" s="5">
        <v>20</v>
      </c>
      <c r="C3" s="5">
        <v>50</v>
      </c>
      <c r="D3" s="5">
        <v>50</v>
      </c>
      <c r="E3" s="5">
        <v>50</v>
      </c>
      <c r="F3" s="5">
        <v>55</v>
      </c>
      <c r="G3" s="5">
        <v>51</v>
      </c>
      <c r="H3" s="5">
        <v>45</v>
      </c>
      <c r="I3" s="5">
        <v>60</v>
      </c>
      <c r="J3" s="5">
        <v>50</v>
      </c>
      <c r="K3" s="5">
        <v>65</v>
      </c>
      <c r="L3" s="5">
        <v>60</v>
      </c>
      <c r="M3" s="5">
        <v>40</v>
      </c>
      <c r="N3" s="5">
        <v>65</v>
      </c>
      <c r="O3" s="5">
        <v>45</v>
      </c>
      <c r="P3" s="5">
        <v>55</v>
      </c>
      <c r="Q3" s="5">
        <v>55</v>
      </c>
      <c r="R3" s="5">
        <v>50</v>
      </c>
      <c r="S3" s="5">
        <v>63</v>
      </c>
      <c r="T3" s="5">
        <v>34</v>
      </c>
      <c r="U3" s="5">
        <v>20</v>
      </c>
      <c r="V3" s="6" t="s">
        <v>3</v>
      </c>
      <c r="W3" s="6" t="s">
        <v>4</v>
      </c>
      <c r="Y3">
        <f t="shared" ref="Y3:Y22" si="0">Y2+1</f>
        <v>2</v>
      </c>
      <c r="Z3" s="1" t="s">
        <v>8</v>
      </c>
    </row>
    <row r="4" spans="1:26" x14ac:dyDescent="0.25">
      <c r="A4" s="3">
        <v>30</v>
      </c>
      <c r="B4" s="3">
        <v>30</v>
      </c>
      <c r="C4" s="3">
        <v>40</v>
      </c>
      <c r="D4" s="3">
        <v>50</v>
      </c>
      <c r="E4" s="3">
        <v>35</v>
      </c>
      <c r="F4" s="3">
        <v>53</v>
      </c>
      <c r="G4" s="3">
        <v>45</v>
      </c>
      <c r="H4" s="3">
        <v>30</v>
      </c>
      <c r="I4" s="3">
        <v>50</v>
      </c>
      <c r="J4" s="3">
        <v>48</v>
      </c>
      <c r="K4" s="3">
        <v>45</v>
      </c>
      <c r="L4" s="3">
        <v>40</v>
      </c>
      <c r="M4" s="3">
        <v>30</v>
      </c>
      <c r="N4" s="3">
        <v>50</v>
      </c>
      <c r="O4" s="3">
        <v>55</v>
      </c>
      <c r="P4" s="3">
        <v>60</v>
      </c>
      <c r="Q4" s="3">
        <v>60</v>
      </c>
      <c r="R4" s="3">
        <v>50</v>
      </c>
      <c r="S4" s="3">
        <v>50</v>
      </c>
      <c r="T4" s="3">
        <v>26</v>
      </c>
      <c r="U4" s="3">
        <v>35</v>
      </c>
      <c r="V4" s="4" t="s">
        <v>3</v>
      </c>
      <c r="W4" s="4" t="s">
        <v>4</v>
      </c>
      <c r="Y4">
        <f t="shared" si="0"/>
        <v>3</v>
      </c>
      <c r="Z4" t="s">
        <v>9</v>
      </c>
    </row>
    <row r="5" spans="1:26" s="1" customFormat="1" x14ac:dyDescent="0.25">
      <c r="A5" s="5">
        <v>60</v>
      </c>
      <c r="B5" s="5">
        <v>50</v>
      </c>
      <c r="C5" s="5">
        <v>60</v>
      </c>
      <c r="D5" s="5">
        <v>90</v>
      </c>
      <c r="E5" s="5">
        <v>70</v>
      </c>
      <c r="F5" s="5">
        <v>85</v>
      </c>
      <c r="G5" s="5">
        <v>72</v>
      </c>
      <c r="H5" s="5">
        <v>70</v>
      </c>
      <c r="I5" s="5">
        <v>70</v>
      </c>
      <c r="J5" s="5">
        <v>70</v>
      </c>
      <c r="K5" s="5">
        <v>80</v>
      </c>
      <c r="L5" s="5">
        <v>80</v>
      </c>
      <c r="M5" s="5">
        <v>65</v>
      </c>
      <c r="N5" s="5">
        <v>75</v>
      </c>
      <c r="O5" s="5">
        <v>80</v>
      </c>
      <c r="P5" s="5">
        <v>75</v>
      </c>
      <c r="Q5" s="5">
        <v>80</v>
      </c>
      <c r="R5" s="5">
        <v>70</v>
      </c>
      <c r="S5" s="5">
        <v>83</v>
      </c>
      <c r="T5" s="5">
        <v>62</v>
      </c>
      <c r="U5" s="5">
        <v>60</v>
      </c>
      <c r="V5" s="6" t="s">
        <v>3</v>
      </c>
      <c r="W5" s="6" t="s">
        <v>4</v>
      </c>
      <c r="Y5">
        <f t="shared" si="0"/>
        <v>4</v>
      </c>
      <c r="Z5" s="1" t="s">
        <v>9</v>
      </c>
    </row>
    <row r="6" spans="1:26" x14ac:dyDescent="0.25">
      <c r="A6" s="3">
        <v>90</v>
      </c>
      <c r="B6" s="3">
        <v>75</v>
      </c>
      <c r="C6" s="3">
        <v>100</v>
      </c>
      <c r="D6" s="3">
        <v>100</v>
      </c>
      <c r="E6" s="3">
        <v>85</v>
      </c>
      <c r="F6" s="3">
        <v>100</v>
      </c>
      <c r="G6" s="3">
        <v>88</v>
      </c>
      <c r="H6" s="3">
        <v>80</v>
      </c>
      <c r="I6" s="3">
        <v>100</v>
      </c>
      <c r="J6" s="3">
        <v>92</v>
      </c>
      <c r="K6" s="3">
        <v>95</v>
      </c>
      <c r="L6" s="3">
        <v>90</v>
      </c>
      <c r="M6" s="3">
        <v>75</v>
      </c>
      <c r="N6" s="3">
        <v>90</v>
      </c>
      <c r="O6" s="3">
        <v>85</v>
      </c>
      <c r="P6" s="3">
        <v>90</v>
      </c>
      <c r="Q6" s="3">
        <v>95</v>
      </c>
      <c r="R6" s="3">
        <v>90</v>
      </c>
      <c r="S6" s="3">
        <v>102</v>
      </c>
      <c r="T6" s="3">
        <v>92</v>
      </c>
      <c r="U6" s="3">
        <v>90</v>
      </c>
      <c r="V6" s="4" t="s">
        <v>3</v>
      </c>
      <c r="W6" s="4" t="s">
        <v>4</v>
      </c>
      <c r="Y6">
        <f t="shared" si="0"/>
        <v>5</v>
      </c>
      <c r="Z6" t="s">
        <v>9</v>
      </c>
    </row>
    <row r="7" spans="1:26" s="1" customFormat="1" x14ac:dyDescent="0.25">
      <c r="A7" s="5">
        <v>45</v>
      </c>
      <c r="B7" s="5">
        <v>30</v>
      </c>
      <c r="C7" s="10" t="s">
        <v>7</v>
      </c>
      <c r="D7" s="10" t="s">
        <v>7</v>
      </c>
      <c r="E7" s="5">
        <v>35</v>
      </c>
      <c r="F7" s="5">
        <v>52</v>
      </c>
      <c r="G7" s="5">
        <v>33</v>
      </c>
      <c r="H7" s="5">
        <v>35</v>
      </c>
      <c r="I7" s="5">
        <v>35</v>
      </c>
      <c r="J7" s="5">
        <v>40</v>
      </c>
      <c r="K7" s="5">
        <v>45</v>
      </c>
      <c r="L7" s="5">
        <v>40</v>
      </c>
      <c r="M7" s="5">
        <v>25</v>
      </c>
      <c r="N7" s="5">
        <v>40</v>
      </c>
      <c r="O7" s="5">
        <v>50</v>
      </c>
      <c r="P7" s="5">
        <v>60</v>
      </c>
      <c r="Q7" s="5">
        <v>45</v>
      </c>
      <c r="R7" s="5">
        <v>40</v>
      </c>
      <c r="S7" s="5">
        <v>42</v>
      </c>
      <c r="T7" s="5">
        <v>40</v>
      </c>
      <c r="U7" s="5">
        <v>30</v>
      </c>
      <c r="V7" s="6" t="s">
        <v>3</v>
      </c>
      <c r="W7" s="6" t="s">
        <v>4</v>
      </c>
      <c r="Y7">
        <f t="shared" si="0"/>
        <v>6</v>
      </c>
      <c r="Z7" s="1" t="s">
        <v>9</v>
      </c>
    </row>
    <row r="8" spans="1:26" x14ac:dyDescent="0.25">
      <c r="A8" s="3">
        <v>50</v>
      </c>
      <c r="B8" s="3">
        <v>40</v>
      </c>
      <c r="C8" s="3">
        <v>55</v>
      </c>
      <c r="D8" s="3">
        <v>55</v>
      </c>
      <c r="E8" s="3">
        <v>50</v>
      </c>
      <c r="F8" s="3">
        <v>65</v>
      </c>
      <c r="G8" s="3">
        <v>52</v>
      </c>
      <c r="H8" s="3">
        <v>50</v>
      </c>
      <c r="I8" s="3">
        <v>45</v>
      </c>
      <c r="J8" s="3">
        <v>55</v>
      </c>
      <c r="K8" s="3">
        <v>50</v>
      </c>
      <c r="L8" s="3">
        <v>50</v>
      </c>
      <c r="M8" s="3">
        <v>35</v>
      </c>
      <c r="N8" s="3">
        <v>60</v>
      </c>
      <c r="O8" s="3">
        <v>50</v>
      </c>
      <c r="P8" s="3">
        <v>75</v>
      </c>
      <c r="Q8" s="3">
        <v>60</v>
      </c>
      <c r="R8" s="3">
        <v>50</v>
      </c>
      <c r="S8" s="3">
        <v>56</v>
      </c>
      <c r="T8" s="3">
        <v>46</v>
      </c>
      <c r="U8" s="3">
        <v>45</v>
      </c>
      <c r="V8" s="4" t="s">
        <v>3</v>
      </c>
      <c r="W8" s="4" t="s">
        <v>4</v>
      </c>
      <c r="Y8">
        <f t="shared" si="0"/>
        <v>7</v>
      </c>
      <c r="Z8" t="s">
        <v>9</v>
      </c>
    </row>
    <row r="9" spans="1:26" s="1" customFormat="1" x14ac:dyDescent="0.25">
      <c r="A9" s="5">
        <v>50</v>
      </c>
      <c r="B9" s="5">
        <v>40</v>
      </c>
      <c r="C9" s="10" t="s">
        <v>7</v>
      </c>
      <c r="D9" s="10" t="s">
        <v>7</v>
      </c>
      <c r="E9" s="5">
        <v>45</v>
      </c>
      <c r="F9" s="5">
        <v>65</v>
      </c>
      <c r="G9" s="5">
        <v>58</v>
      </c>
      <c r="H9" s="5">
        <v>50</v>
      </c>
      <c r="I9" s="5">
        <v>50</v>
      </c>
      <c r="J9" s="5">
        <v>60</v>
      </c>
      <c r="K9" s="5">
        <v>55</v>
      </c>
      <c r="L9" s="5">
        <v>50</v>
      </c>
      <c r="M9" s="5">
        <v>45</v>
      </c>
      <c r="N9" s="5">
        <v>60</v>
      </c>
      <c r="O9" s="5">
        <v>55</v>
      </c>
      <c r="P9" s="5">
        <v>65</v>
      </c>
      <c r="Q9" s="5">
        <v>50</v>
      </c>
      <c r="R9" s="5">
        <v>40</v>
      </c>
      <c r="S9" s="5">
        <v>63</v>
      </c>
      <c r="T9" s="5">
        <v>55</v>
      </c>
      <c r="U9" s="5">
        <v>40</v>
      </c>
      <c r="V9" s="6" t="s">
        <v>3</v>
      </c>
      <c r="W9" s="6" t="s">
        <v>4</v>
      </c>
      <c r="Y9">
        <f t="shared" si="0"/>
        <v>8</v>
      </c>
      <c r="Z9" s="1" t="s">
        <v>8</v>
      </c>
    </row>
    <row r="10" spans="1:26" x14ac:dyDescent="0.25">
      <c r="A10" s="3">
        <v>95</v>
      </c>
      <c r="B10" s="3">
        <v>85</v>
      </c>
      <c r="C10" s="17" t="s">
        <v>7</v>
      </c>
      <c r="D10" s="17" t="s">
        <v>7</v>
      </c>
      <c r="E10" s="3">
        <v>75</v>
      </c>
      <c r="F10" s="3">
        <v>95</v>
      </c>
      <c r="G10" s="3">
        <v>68</v>
      </c>
      <c r="H10" s="3">
        <v>70</v>
      </c>
      <c r="I10" s="3">
        <v>80</v>
      </c>
      <c r="J10" s="3">
        <v>80</v>
      </c>
      <c r="K10" s="3">
        <v>80</v>
      </c>
      <c r="L10" s="3">
        <v>80</v>
      </c>
      <c r="M10" s="3">
        <v>80</v>
      </c>
      <c r="N10" s="3">
        <v>90</v>
      </c>
      <c r="O10" s="3">
        <v>75</v>
      </c>
      <c r="P10" s="3">
        <v>85</v>
      </c>
      <c r="Q10" s="3">
        <v>90</v>
      </c>
      <c r="R10" s="3">
        <v>80</v>
      </c>
      <c r="S10" s="3">
        <v>96</v>
      </c>
      <c r="T10" s="3">
        <v>100</v>
      </c>
      <c r="U10" s="3">
        <v>70</v>
      </c>
      <c r="V10" s="4" t="s">
        <v>3</v>
      </c>
      <c r="W10" s="4" t="s">
        <v>4</v>
      </c>
      <c r="Y10">
        <f t="shared" si="0"/>
        <v>9</v>
      </c>
      <c r="Z10" t="s">
        <v>8</v>
      </c>
    </row>
    <row r="11" spans="1:26" s="1" customFormat="1" x14ac:dyDescent="0.25">
      <c r="A11" s="5">
        <v>45</v>
      </c>
      <c r="B11" s="5">
        <v>45</v>
      </c>
      <c r="C11" s="10" t="s">
        <v>7</v>
      </c>
      <c r="D11" s="10" t="s">
        <v>7</v>
      </c>
      <c r="E11" s="5">
        <v>45</v>
      </c>
      <c r="F11" s="5">
        <v>55</v>
      </c>
      <c r="G11" s="5">
        <v>48</v>
      </c>
      <c r="H11" s="5">
        <v>45</v>
      </c>
      <c r="I11" s="5">
        <v>35</v>
      </c>
      <c r="J11" s="5">
        <v>50</v>
      </c>
      <c r="K11" s="5">
        <v>50</v>
      </c>
      <c r="L11" s="5">
        <v>50</v>
      </c>
      <c r="M11" s="5">
        <v>40</v>
      </c>
      <c r="N11" s="5">
        <v>70</v>
      </c>
      <c r="O11" s="5">
        <v>55</v>
      </c>
      <c r="P11" s="5">
        <v>55</v>
      </c>
      <c r="Q11" s="5">
        <v>60</v>
      </c>
      <c r="R11" s="5">
        <v>30</v>
      </c>
      <c r="S11" s="5">
        <v>53</v>
      </c>
      <c r="T11" s="5">
        <v>50</v>
      </c>
      <c r="U11" s="5">
        <v>35</v>
      </c>
      <c r="V11" s="6" t="s">
        <v>3</v>
      </c>
      <c r="W11" s="6" t="s">
        <v>4</v>
      </c>
      <c r="Y11">
        <f t="shared" si="0"/>
        <v>10</v>
      </c>
      <c r="Z11" s="1" t="s">
        <v>8</v>
      </c>
    </row>
    <row r="12" spans="1:26" x14ac:dyDescent="0.25">
      <c r="A12" s="3">
        <v>80</v>
      </c>
      <c r="B12" s="3">
        <v>80</v>
      </c>
      <c r="C12" s="3">
        <v>80</v>
      </c>
      <c r="D12" s="3">
        <v>75</v>
      </c>
      <c r="E12" s="3">
        <v>55</v>
      </c>
      <c r="F12" s="3">
        <v>77</v>
      </c>
      <c r="G12" s="3">
        <v>76</v>
      </c>
      <c r="H12" s="3">
        <v>55</v>
      </c>
      <c r="I12" s="3">
        <v>75</v>
      </c>
      <c r="J12" s="3">
        <v>70</v>
      </c>
      <c r="K12" s="3">
        <v>70</v>
      </c>
      <c r="L12" s="3">
        <v>75</v>
      </c>
      <c r="M12" s="3">
        <v>70</v>
      </c>
      <c r="N12" s="3">
        <v>75</v>
      </c>
      <c r="O12" s="3">
        <v>65</v>
      </c>
      <c r="P12" s="3">
        <v>80</v>
      </c>
      <c r="Q12" s="3">
        <v>70</v>
      </c>
      <c r="R12" s="3">
        <v>70</v>
      </c>
      <c r="S12" s="3">
        <v>71</v>
      </c>
      <c r="T12" s="3">
        <v>62</v>
      </c>
      <c r="U12" s="3">
        <v>75</v>
      </c>
      <c r="V12" s="4" t="s">
        <v>3</v>
      </c>
      <c r="W12" s="4" t="s">
        <v>4</v>
      </c>
      <c r="Y12">
        <f t="shared" si="0"/>
        <v>11</v>
      </c>
      <c r="Z12" t="s">
        <v>9</v>
      </c>
    </row>
    <row r="13" spans="1:26" s="1" customFormat="1" x14ac:dyDescent="0.25">
      <c r="A13" s="5">
        <v>95</v>
      </c>
      <c r="B13" s="5">
        <v>85</v>
      </c>
      <c r="C13" s="5">
        <v>100</v>
      </c>
      <c r="D13" s="5">
        <v>90</v>
      </c>
      <c r="E13" s="5">
        <v>70</v>
      </c>
      <c r="F13" s="5">
        <v>90</v>
      </c>
      <c r="G13" s="5">
        <v>90</v>
      </c>
      <c r="H13" s="5">
        <v>75</v>
      </c>
      <c r="I13" s="5">
        <v>85</v>
      </c>
      <c r="J13" s="5">
        <v>80</v>
      </c>
      <c r="K13" s="5">
        <v>75</v>
      </c>
      <c r="L13" s="5">
        <v>80</v>
      </c>
      <c r="M13" s="5">
        <v>85</v>
      </c>
      <c r="N13" s="5">
        <v>85</v>
      </c>
      <c r="O13" s="5">
        <v>85</v>
      </c>
      <c r="P13" s="5">
        <v>90</v>
      </c>
      <c r="Q13" s="5">
        <v>85</v>
      </c>
      <c r="R13" s="5">
        <v>90</v>
      </c>
      <c r="S13" s="5">
        <v>93</v>
      </c>
      <c r="T13" s="5">
        <v>90</v>
      </c>
      <c r="U13" s="5">
        <v>70</v>
      </c>
      <c r="V13" s="6" t="s">
        <v>3</v>
      </c>
      <c r="W13" s="6" t="s">
        <v>4</v>
      </c>
      <c r="Y13">
        <f t="shared" si="0"/>
        <v>12</v>
      </c>
      <c r="Z13" s="1" t="s">
        <v>9</v>
      </c>
    </row>
    <row r="14" spans="1:26" x14ac:dyDescent="0.25">
      <c r="A14" s="3">
        <v>60</v>
      </c>
      <c r="B14" s="3">
        <v>65</v>
      </c>
      <c r="C14" s="3">
        <v>60</v>
      </c>
      <c r="D14" s="3">
        <v>60</v>
      </c>
      <c r="E14" s="3">
        <v>50</v>
      </c>
      <c r="F14" s="3">
        <v>72</v>
      </c>
      <c r="G14" s="3">
        <v>72</v>
      </c>
      <c r="H14" s="3">
        <v>55</v>
      </c>
      <c r="I14" s="3">
        <v>45</v>
      </c>
      <c r="J14" s="3">
        <v>55</v>
      </c>
      <c r="K14" s="17" t="s">
        <v>7</v>
      </c>
      <c r="L14" s="17" t="s">
        <v>7</v>
      </c>
      <c r="M14" s="17" t="s">
        <v>7</v>
      </c>
      <c r="N14" s="3">
        <v>70</v>
      </c>
      <c r="O14" s="3">
        <v>65</v>
      </c>
      <c r="P14" s="3">
        <v>60</v>
      </c>
      <c r="Q14" s="3">
        <v>60</v>
      </c>
      <c r="R14" s="3">
        <v>50</v>
      </c>
      <c r="S14" s="3">
        <v>61</v>
      </c>
      <c r="T14" s="3">
        <v>43</v>
      </c>
      <c r="U14" s="3">
        <v>55</v>
      </c>
      <c r="V14" s="4" t="s">
        <v>3</v>
      </c>
      <c r="W14" s="4" t="s">
        <v>4</v>
      </c>
      <c r="Y14">
        <f t="shared" si="0"/>
        <v>13</v>
      </c>
      <c r="Z14" t="s">
        <v>8</v>
      </c>
    </row>
    <row r="15" spans="1:26" s="1" customFormat="1" x14ac:dyDescent="0.25">
      <c r="A15" s="5">
        <v>100</v>
      </c>
      <c r="B15" s="5">
        <v>110</v>
      </c>
      <c r="C15" s="5">
        <v>110</v>
      </c>
      <c r="D15" s="5">
        <v>90</v>
      </c>
      <c r="E15" s="5">
        <v>115</v>
      </c>
      <c r="F15" s="5">
        <v>110</v>
      </c>
      <c r="G15" s="5">
        <v>115</v>
      </c>
      <c r="H15" s="5">
        <v>125</v>
      </c>
      <c r="I15" s="5">
        <v>100</v>
      </c>
      <c r="J15" s="5">
        <v>120</v>
      </c>
      <c r="K15" s="5">
        <v>110</v>
      </c>
      <c r="L15" s="5">
        <v>110</v>
      </c>
      <c r="M15" s="5">
        <v>90</v>
      </c>
      <c r="N15" s="5">
        <v>120</v>
      </c>
      <c r="O15" s="5">
        <v>100</v>
      </c>
      <c r="P15" s="5">
        <v>115</v>
      </c>
      <c r="Q15" s="5">
        <v>110</v>
      </c>
      <c r="R15" s="5">
        <v>110</v>
      </c>
      <c r="S15" s="5">
        <v>129</v>
      </c>
      <c r="T15" s="5">
        <v>105</v>
      </c>
      <c r="U15" s="5">
        <v>80</v>
      </c>
      <c r="V15" s="6" t="s">
        <v>3</v>
      </c>
      <c r="W15" s="6" t="s">
        <v>4</v>
      </c>
      <c r="Y15">
        <f t="shared" si="0"/>
        <v>14</v>
      </c>
      <c r="Z15" s="1" t="s">
        <v>8</v>
      </c>
    </row>
    <row r="16" spans="1:26" x14ac:dyDescent="0.25">
      <c r="A16" s="3">
        <v>130</v>
      </c>
      <c r="B16" s="3">
        <v>130</v>
      </c>
      <c r="C16" s="3">
        <v>130</v>
      </c>
      <c r="D16" s="3">
        <v>120</v>
      </c>
      <c r="E16" s="3">
        <v>125</v>
      </c>
      <c r="F16" s="3">
        <v>130</v>
      </c>
      <c r="G16" s="3">
        <v>133</v>
      </c>
      <c r="H16" s="3">
        <v>130</v>
      </c>
      <c r="I16" s="3">
        <v>130</v>
      </c>
      <c r="J16" s="3">
        <v>135</v>
      </c>
      <c r="K16" s="3">
        <v>130</v>
      </c>
      <c r="L16" s="3">
        <v>135</v>
      </c>
      <c r="M16" s="3">
        <v>125</v>
      </c>
      <c r="N16" s="3">
        <v>130</v>
      </c>
      <c r="O16" s="3">
        <v>110</v>
      </c>
      <c r="P16" s="3">
        <v>135</v>
      </c>
      <c r="Q16" s="3">
        <v>130</v>
      </c>
      <c r="R16" s="3">
        <v>130</v>
      </c>
      <c r="S16" s="3">
        <v>136</v>
      </c>
      <c r="T16" s="3">
        <v>134</v>
      </c>
      <c r="U16" s="3">
        <v>120</v>
      </c>
      <c r="V16" s="4" t="s">
        <v>3</v>
      </c>
      <c r="W16" s="4" t="s">
        <v>4</v>
      </c>
      <c r="Y16">
        <f t="shared" si="0"/>
        <v>15</v>
      </c>
      <c r="Z16" t="s">
        <v>8</v>
      </c>
    </row>
    <row r="17" spans="1:26" s="1" customFormat="1" x14ac:dyDescent="0.25">
      <c r="A17" s="10" t="s">
        <v>7</v>
      </c>
      <c r="B17" s="10" t="s">
        <v>7</v>
      </c>
      <c r="C17" s="5">
        <v>120</v>
      </c>
      <c r="D17" s="5">
        <v>120</v>
      </c>
      <c r="E17" s="10" t="s">
        <v>7</v>
      </c>
      <c r="F17" s="10" t="s">
        <v>7</v>
      </c>
      <c r="G17" s="10" t="s">
        <v>7</v>
      </c>
      <c r="H17" s="10" t="s">
        <v>7</v>
      </c>
      <c r="I17" s="5">
        <v>115</v>
      </c>
      <c r="J17" s="5">
        <v>130</v>
      </c>
      <c r="K17" s="5">
        <v>130</v>
      </c>
      <c r="L17" s="5">
        <v>130</v>
      </c>
      <c r="M17" s="5">
        <v>115</v>
      </c>
      <c r="N17" s="5">
        <v>120</v>
      </c>
      <c r="O17" s="5">
        <v>120</v>
      </c>
      <c r="P17" s="5">
        <v>135</v>
      </c>
      <c r="Q17" s="5">
        <v>120</v>
      </c>
      <c r="R17" s="5">
        <v>110</v>
      </c>
      <c r="S17" s="5">
        <v>132</v>
      </c>
      <c r="T17" s="5">
        <v>120</v>
      </c>
      <c r="U17" s="5">
        <v>110</v>
      </c>
      <c r="V17" s="6" t="s">
        <v>3</v>
      </c>
      <c r="W17" s="6" t="s">
        <v>4</v>
      </c>
      <c r="Y17">
        <f t="shared" si="0"/>
        <v>16</v>
      </c>
      <c r="Z17" s="1" t="s">
        <v>8</v>
      </c>
    </row>
    <row r="18" spans="1:26" x14ac:dyDescent="0.25">
      <c r="A18" s="3">
        <v>100</v>
      </c>
      <c r="B18" s="3">
        <v>90</v>
      </c>
      <c r="C18" s="3">
        <v>90</v>
      </c>
      <c r="D18" s="3">
        <v>95</v>
      </c>
      <c r="E18" s="3">
        <v>90</v>
      </c>
      <c r="F18" s="3">
        <v>95</v>
      </c>
      <c r="G18" s="3">
        <v>110</v>
      </c>
      <c r="H18" s="3">
        <v>80</v>
      </c>
      <c r="I18" s="3">
        <v>80</v>
      </c>
      <c r="J18" s="3">
        <v>90</v>
      </c>
      <c r="K18" s="3">
        <v>100</v>
      </c>
      <c r="L18" s="3">
        <v>105</v>
      </c>
      <c r="M18" s="3">
        <v>75</v>
      </c>
      <c r="N18" s="3">
        <v>100</v>
      </c>
      <c r="O18" s="3">
        <v>95</v>
      </c>
      <c r="P18" s="3">
        <v>95</v>
      </c>
      <c r="Q18" s="3">
        <v>100</v>
      </c>
      <c r="R18" s="3">
        <v>90</v>
      </c>
      <c r="S18" s="3">
        <v>112</v>
      </c>
      <c r="T18" s="3">
        <v>100</v>
      </c>
      <c r="U18" s="3">
        <v>75</v>
      </c>
      <c r="V18" s="4" t="s">
        <v>3</v>
      </c>
      <c r="W18" s="4" t="s">
        <v>4</v>
      </c>
      <c r="Y18">
        <f t="shared" si="0"/>
        <v>17</v>
      </c>
      <c r="Z18" t="s">
        <v>8</v>
      </c>
    </row>
    <row r="19" spans="1:26" s="1" customFormat="1" x14ac:dyDescent="0.25">
      <c r="A19" s="5">
        <v>50</v>
      </c>
      <c r="B19" s="5">
        <v>65</v>
      </c>
      <c r="C19" s="5">
        <v>60</v>
      </c>
      <c r="D19" s="5">
        <v>55</v>
      </c>
      <c r="E19" s="5">
        <v>45</v>
      </c>
      <c r="F19" s="5">
        <v>52</v>
      </c>
      <c r="G19" s="5">
        <v>50</v>
      </c>
      <c r="H19" s="5">
        <v>35</v>
      </c>
      <c r="I19" s="5">
        <v>50</v>
      </c>
      <c r="J19" s="5">
        <v>55</v>
      </c>
      <c r="K19" s="5">
        <v>40</v>
      </c>
      <c r="L19" s="5">
        <v>45</v>
      </c>
      <c r="M19" s="5">
        <v>30</v>
      </c>
      <c r="N19" s="5">
        <v>60</v>
      </c>
      <c r="O19" s="5">
        <v>35</v>
      </c>
      <c r="P19" s="10" t="s">
        <v>7</v>
      </c>
      <c r="Q19" s="10" t="s">
        <v>7</v>
      </c>
      <c r="R19" s="5">
        <v>50</v>
      </c>
      <c r="S19" s="5">
        <v>71</v>
      </c>
      <c r="T19" s="5">
        <v>40</v>
      </c>
      <c r="U19" s="5">
        <v>40</v>
      </c>
      <c r="V19" s="6" t="s">
        <v>3</v>
      </c>
      <c r="W19" s="6" t="s">
        <v>4</v>
      </c>
      <c r="Y19">
        <f t="shared" si="0"/>
        <v>18</v>
      </c>
      <c r="Z19" s="1" t="s">
        <v>8</v>
      </c>
    </row>
    <row r="20" spans="1:26" x14ac:dyDescent="0.25">
      <c r="Y20">
        <f t="shared" si="0"/>
        <v>19</v>
      </c>
      <c r="Z20" t="s">
        <v>9</v>
      </c>
    </row>
    <row r="21" spans="1:26" s="1" customFormat="1" x14ac:dyDescent="0.25">
      <c r="A21" s="5">
        <v>30</v>
      </c>
      <c r="B21" s="6">
        <v>15</v>
      </c>
      <c r="C21" s="6">
        <v>30</v>
      </c>
      <c r="D21" s="6">
        <v>40</v>
      </c>
      <c r="E21" s="6">
        <v>45</v>
      </c>
      <c r="F21" s="6">
        <v>45</v>
      </c>
      <c r="G21" s="6">
        <v>50</v>
      </c>
      <c r="H21" s="6">
        <v>40</v>
      </c>
      <c r="I21" s="6">
        <v>45</v>
      </c>
      <c r="J21" s="6">
        <v>50</v>
      </c>
      <c r="K21" s="6">
        <v>50</v>
      </c>
      <c r="L21" s="6">
        <v>45</v>
      </c>
      <c r="M21" s="6">
        <v>35</v>
      </c>
      <c r="N21" s="6">
        <v>50</v>
      </c>
      <c r="O21" s="6">
        <v>40</v>
      </c>
      <c r="P21" s="6">
        <v>45</v>
      </c>
      <c r="Q21" s="6">
        <v>40</v>
      </c>
      <c r="R21" s="6">
        <v>40</v>
      </c>
      <c r="S21" s="6">
        <v>52</v>
      </c>
      <c r="T21" s="6">
        <v>40</v>
      </c>
      <c r="U21" s="6">
        <v>25</v>
      </c>
      <c r="V21" s="6" t="s">
        <v>3</v>
      </c>
      <c r="W21" s="6" t="s">
        <v>2</v>
      </c>
      <c r="Y21">
        <f t="shared" si="0"/>
        <v>20</v>
      </c>
      <c r="Z21" s="1" t="s">
        <v>9</v>
      </c>
    </row>
    <row r="22" spans="1:26" s="8" customFormat="1" x14ac:dyDescent="0.25">
      <c r="A22" s="7">
        <v>30</v>
      </c>
      <c r="B22" s="9">
        <v>20</v>
      </c>
      <c r="C22" s="9">
        <v>50</v>
      </c>
      <c r="D22" s="9">
        <v>55</v>
      </c>
      <c r="E22" s="9">
        <v>50</v>
      </c>
      <c r="F22" s="9">
        <v>55</v>
      </c>
      <c r="G22" s="9">
        <v>53</v>
      </c>
      <c r="H22" s="9">
        <v>45</v>
      </c>
      <c r="I22" s="9">
        <v>60</v>
      </c>
      <c r="J22" s="9">
        <v>55</v>
      </c>
      <c r="K22" s="9">
        <v>60</v>
      </c>
      <c r="L22" s="9">
        <v>65</v>
      </c>
      <c r="M22" s="9">
        <v>50</v>
      </c>
      <c r="N22" s="9">
        <v>50</v>
      </c>
      <c r="O22" s="9">
        <v>50</v>
      </c>
      <c r="P22" s="9">
        <v>50</v>
      </c>
      <c r="Q22" s="9">
        <v>55</v>
      </c>
      <c r="R22" s="9">
        <v>50</v>
      </c>
      <c r="S22" s="9">
        <v>61</v>
      </c>
      <c r="T22" s="9">
        <v>50</v>
      </c>
      <c r="U22" s="9">
        <v>40</v>
      </c>
      <c r="V22" s="4" t="s">
        <v>3</v>
      </c>
      <c r="W22" s="9" t="s">
        <v>2</v>
      </c>
      <c r="Y22">
        <f t="shared" si="0"/>
        <v>21</v>
      </c>
      <c r="Z22" s="8" t="s">
        <v>9</v>
      </c>
    </row>
    <row r="23" spans="1:26" s="1" customFormat="1" x14ac:dyDescent="0.25">
      <c r="A23" s="5">
        <v>50</v>
      </c>
      <c r="B23" s="6">
        <v>30</v>
      </c>
      <c r="C23" s="6">
        <v>40</v>
      </c>
      <c r="D23" s="6">
        <v>40</v>
      </c>
      <c r="E23" s="6">
        <v>45</v>
      </c>
      <c r="F23" s="6">
        <v>60</v>
      </c>
      <c r="G23" s="6">
        <v>40</v>
      </c>
      <c r="H23" s="6">
        <v>30</v>
      </c>
      <c r="I23" s="6">
        <v>50</v>
      </c>
      <c r="J23" s="6">
        <v>60</v>
      </c>
      <c r="K23" s="6">
        <v>50</v>
      </c>
      <c r="L23" s="6">
        <v>55</v>
      </c>
      <c r="M23" s="6">
        <v>40</v>
      </c>
      <c r="N23" s="6">
        <v>50</v>
      </c>
      <c r="O23" s="6">
        <v>55</v>
      </c>
      <c r="P23" s="6">
        <v>55</v>
      </c>
      <c r="Q23" s="6">
        <v>65</v>
      </c>
      <c r="R23" s="6">
        <v>50</v>
      </c>
      <c r="S23" s="6">
        <v>63</v>
      </c>
      <c r="T23" s="6">
        <v>52</v>
      </c>
      <c r="U23" s="6">
        <v>40</v>
      </c>
      <c r="V23" s="6" t="s">
        <v>3</v>
      </c>
      <c r="W23" s="6" t="s">
        <v>2</v>
      </c>
    </row>
    <row r="24" spans="1:26" s="8" customFormat="1" x14ac:dyDescent="0.25">
      <c r="A24" s="7">
        <v>60</v>
      </c>
      <c r="B24" s="9">
        <v>60</v>
      </c>
      <c r="C24" s="9">
        <v>80</v>
      </c>
      <c r="D24" s="9">
        <v>80</v>
      </c>
      <c r="E24" s="9">
        <v>70</v>
      </c>
      <c r="F24" s="9">
        <v>90</v>
      </c>
      <c r="G24" s="9">
        <v>82</v>
      </c>
      <c r="H24" s="9">
        <v>75</v>
      </c>
      <c r="I24" s="9">
        <v>75</v>
      </c>
      <c r="J24" s="9">
        <v>85</v>
      </c>
      <c r="K24" s="9">
        <v>75</v>
      </c>
      <c r="L24" s="9">
        <v>80</v>
      </c>
      <c r="M24" s="9">
        <v>75</v>
      </c>
      <c r="N24" s="9">
        <v>65</v>
      </c>
      <c r="O24" s="9">
        <v>70</v>
      </c>
      <c r="P24" s="9">
        <v>75</v>
      </c>
      <c r="Q24" s="9">
        <v>70</v>
      </c>
      <c r="R24" s="9">
        <v>70</v>
      </c>
      <c r="S24" s="9">
        <v>81</v>
      </c>
      <c r="T24" s="9">
        <v>80</v>
      </c>
      <c r="U24" s="9">
        <v>65</v>
      </c>
      <c r="V24" s="4" t="s">
        <v>3</v>
      </c>
      <c r="W24" s="9" t="s">
        <v>2</v>
      </c>
    </row>
    <row r="25" spans="1:26" s="1" customFormat="1" x14ac:dyDescent="0.25">
      <c r="A25" s="5">
        <v>90</v>
      </c>
      <c r="B25" s="6">
        <v>80</v>
      </c>
      <c r="C25" s="6">
        <v>100</v>
      </c>
      <c r="D25" s="6">
        <v>90</v>
      </c>
      <c r="E25" s="6">
        <v>85</v>
      </c>
      <c r="F25" s="6">
        <v>90</v>
      </c>
      <c r="G25" s="6">
        <v>88</v>
      </c>
      <c r="H25" s="6">
        <v>85</v>
      </c>
      <c r="I25" s="6">
        <v>90</v>
      </c>
      <c r="J25" s="6">
        <v>92</v>
      </c>
      <c r="K25" s="6">
        <v>85</v>
      </c>
      <c r="L25" s="6">
        <v>100</v>
      </c>
      <c r="M25" s="6">
        <v>90</v>
      </c>
      <c r="N25" s="6">
        <v>90</v>
      </c>
      <c r="O25" s="6">
        <v>90</v>
      </c>
      <c r="P25" s="6">
        <v>85</v>
      </c>
      <c r="Q25" s="6">
        <v>95</v>
      </c>
      <c r="R25" s="6">
        <v>90</v>
      </c>
      <c r="S25" s="6">
        <v>116</v>
      </c>
      <c r="T25" s="6">
        <v>92</v>
      </c>
      <c r="U25" s="6">
        <v>80</v>
      </c>
      <c r="V25" s="6" t="s">
        <v>3</v>
      </c>
      <c r="W25" s="6" t="s">
        <v>2</v>
      </c>
    </row>
    <row r="26" spans="1:26" s="8" customFormat="1" x14ac:dyDescent="0.25">
      <c r="A26" s="7">
        <v>45</v>
      </c>
      <c r="B26" s="9">
        <v>35</v>
      </c>
      <c r="C26" s="9">
        <v>40</v>
      </c>
      <c r="D26" s="9">
        <v>40</v>
      </c>
      <c r="E26" s="9">
        <v>40</v>
      </c>
      <c r="F26" s="9">
        <v>52</v>
      </c>
      <c r="G26" s="9">
        <v>40</v>
      </c>
      <c r="H26" s="9">
        <v>40</v>
      </c>
      <c r="I26" s="9">
        <v>35</v>
      </c>
      <c r="J26" s="9">
        <v>50</v>
      </c>
      <c r="K26" s="9">
        <v>40</v>
      </c>
      <c r="L26" s="9">
        <v>50</v>
      </c>
      <c r="M26" s="9">
        <v>30</v>
      </c>
      <c r="N26" s="9">
        <v>40</v>
      </c>
      <c r="O26" s="9">
        <v>40</v>
      </c>
      <c r="P26" s="9">
        <v>60</v>
      </c>
      <c r="Q26" s="9">
        <v>40</v>
      </c>
      <c r="R26" s="9">
        <v>30</v>
      </c>
      <c r="S26" s="9">
        <v>39</v>
      </c>
      <c r="T26" s="9">
        <v>36</v>
      </c>
      <c r="U26" s="9">
        <v>35</v>
      </c>
      <c r="V26" s="4" t="s">
        <v>3</v>
      </c>
      <c r="W26" s="9" t="s">
        <v>2</v>
      </c>
    </row>
    <row r="27" spans="1:26" s="1" customFormat="1" x14ac:dyDescent="0.25">
      <c r="A27" s="5">
        <v>55</v>
      </c>
      <c r="B27" s="6">
        <v>50</v>
      </c>
      <c r="C27" s="6">
        <v>50</v>
      </c>
      <c r="D27" s="6">
        <v>55</v>
      </c>
      <c r="E27" s="6">
        <v>50</v>
      </c>
      <c r="F27" s="6">
        <v>60</v>
      </c>
      <c r="G27" s="6">
        <v>45</v>
      </c>
      <c r="H27" s="6">
        <v>50</v>
      </c>
      <c r="I27" s="6">
        <v>50</v>
      </c>
      <c r="J27" s="6">
        <v>60</v>
      </c>
      <c r="K27" s="6">
        <v>55</v>
      </c>
      <c r="L27" s="6">
        <v>65</v>
      </c>
      <c r="M27" s="6">
        <v>50</v>
      </c>
      <c r="N27" s="6">
        <v>60</v>
      </c>
      <c r="O27" s="6">
        <v>50</v>
      </c>
      <c r="P27" s="6">
        <v>75</v>
      </c>
      <c r="Q27" s="6">
        <v>50</v>
      </c>
      <c r="R27" s="6">
        <v>50</v>
      </c>
      <c r="S27" s="6">
        <v>61</v>
      </c>
      <c r="T27" s="6">
        <v>50</v>
      </c>
      <c r="U27" s="6">
        <v>50</v>
      </c>
      <c r="V27" s="6" t="s">
        <v>3</v>
      </c>
      <c r="W27" s="6" t="s">
        <v>2</v>
      </c>
    </row>
    <row r="28" spans="1:26" s="8" customFormat="1" x14ac:dyDescent="0.25">
      <c r="A28" s="7">
        <v>50</v>
      </c>
      <c r="B28" s="9">
        <v>40</v>
      </c>
      <c r="C28" s="9">
        <v>70</v>
      </c>
      <c r="D28" s="9">
        <v>60</v>
      </c>
      <c r="E28" s="9">
        <v>55</v>
      </c>
      <c r="F28" s="9">
        <v>70</v>
      </c>
      <c r="G28" s="9">
        <v>55</v>
      </c>
      <c r="H28" s="9">
        <v>50</v>
      </c>
      <c r="I28" s="9">
        <v>40</v>
      </c>
      <c r="J28" s="9">
        <v>70</v>
      </c>
      <c r="K28" s="9">
        <v>60</v>
      </c>
      <c r="L28" s="9">
        <v>55</v>
      </c>
      <c r="M28" s="9">
        <v>50</v>
      </c>
      <c r="N28" s="9">
        <v>60</v>
      </c>
      <c r="O28" s="9">
        <v>60</v>
      </c>
      <c r="P28" s="9">
        <v>70</v>
      </c>
      <c r="Q28" s="9">
        <v>60</v>
      </c>
      <c r="R28" s="9">
        <v>60</v>
      </c>
      <c r="S28" s="9">
        <v>53</v>
      </c>
      <c r="T28" s="9">
        <v>51</v>
      </c>
      <c r="U28" s="9">
        <v>45</v>
      </c>
      <c r="V28" s="4" t="s">
        <v>3</v>
      </c>
      <c r="W28" s="9" t="s">
        <v>2</v>
      </c>
    </row>
    <row r="29" spans="1:26" s="1" customFormat="1" x14ac:dyDescent="0.25">
      <c r="A29" s="5">
        <v>90</v>
      </c>
      <c r="B29" s="6">
        <v>85</v>
      </c>
      <c r="C29" s="6">
        <v>100</v>
      </c>
      <c r="D29" s="6">
        <v>90</v>
      </c>
      <c r="E29" s="6">
        <v>80</v>
      </c>
      <c r="F29" s="6">
        <v>95</v>
      </c>
      <c r="G29" s="6">
        <v>82</v>
      </c>
      <c r="H29" s="6">
        <v>90</v>
      </c>
      <c r="I29" s="6">
        <v>80</v>
      </c>
      <c r="J29" s="6">
        <v>85</v>
      </c>
      <c r="K29" s="6">
        <v>85</v>
      </c>
      <c r="L29" s="6">
        <v>95</v>
      </c>
      <c r="M29" s="6">
        <v>80</v>
      </c>
      <c r="N29" s="6">
        <v>90</v>
      </c>
      <c r="O29" s="6">
        <v>90</v>
      </c>
      <c r="P29" s="6">
        <v>85</v>
      </c>
      <c r="Q29" s="6">
        <v>85</v>
      </c>
      <c r="R29" s="6">
        <v>90</v>
      </c>
      <c r="S29" s="6">
        <v>98</v>
      </c>
      <c r="T29" s="6">
        <v>91</v>
      </c>
      <c r="U29" s="6">
        <v>70</v>
      </c>
      <c r="V29" s="6" t="s">
        <v>3</v>
      </c>
      <c r="W29" s="6" t="s">
        <v>2</v>
      </c>
    </row>
    <row r="30" spans="1:26" s="8" customFormat="1" x14ac:dyDescent="0.25">
      <c r="A30" s="7">
        <v>50</v>
      </c>
      <c r="B30" s="9">
        <v>40</v>
      </c>
      <c r="C30" s="9">
        <v>40</v>
      </c>
      <c r="D30" s="9">
        <v>50</v>
      </c>
      <c r="E30" s="9">
        <v>45</v>
      </c>
      <c r="F30" s="9">
        <v>60</v>
      </c>
      <c r="G30" s="9">
        <v>47</v>
      </c>
      <c r="H30" s="9">
        <v>50</v>
      </c>
      <c r="I30" s="9">
        <v>40</v>
      </c>
      <c r="J30" s="9">
        <v>55</v>
      </c>
      <c r="K30" s="9">
        <v>50</v>
      </c>
      <c r="L30" s="9">
        <v>100</v>
      </c>
      <c r="M30" s="9">
        <v>45</v>
      </c>
      <c r="N30" s="9">
        <v>60</v>
      </c>
      <c r="O30" s="9">
        <v>50</v>
      </c>
      <c r="P30" s="9">
        <v>75</v>
      </c>
      <c r="Q30" s="9">
        <v>55</v>
      </c>
      <c r="R30" s="9">
        <v>40</v>
      </c>
      <c r="S30" s="9">
        <v>53</v>
      </c>
      <c r="T30" s="9">
        <v>48</v>
      </c>
      <c r="U30" s="9">
        <v>40</v>
      </c>
      <c r="V30" s="4" t="s">
        <v>3</v>
      </c>
      <c r="W30" s="9" t="s">
        <v>2</v>
      </c>
    </row>
    <row r="31" spans="1:26" s="1" customFormat="1" x14ac:dyDescent="0.25">
      <c r="A31" s="5">
        <v>80</v>
      </c>
      <c r="B31" s="6">
        <v>70</v>
      </c>
      <c r="C31" s="6">
        <v>60</v>
      </c>
      <c r="D31" s="6">
        <v>90</v>
      </c>
      <c r="E31" s="6">
        <v>70</v>
      </c>
      <c r="F31" s="6">
        <v>70</v>
      </c>
      <c r="G31" s="6">
        <v>77</v>
      </c>
      <c r="H31" s="6">
        <v>70</v>
      </c>
      <c r="I31" s="6">
        <v>75</v>
      </c>
      <c r="J31" s="6">
        <v>70</v>
      </c>
      <c r="K31" s="6">
        <v>75</v>
      </c>
      <c r="L31" s="6">
        <v>75</v>
      </c>
      <c r="M31" s="6">
        <v>70</v>
      </c>
      <c r="N31" s="6">
        <v>70</v>
      </c>
      <c r="O31" s="6">
        <v>65</v>
      </c>
      <c r="P31" s="6">
        <v>85</v>
      </c>
      <c r="Q31" s="6">
        <v>70</v>
      </c>
      <c r="R31" s="6">
        <v>80</v>
      </c>
      <c r="S31" s="6">
        <v>75</v>
      </c>
      <c r="T31" s="6">
        <v>82</v>
      </c>
      <c r="U31" s="6">
        <v>55</v>
      </c>
      <c r="V31" s="6" t="s">
        <v>3</v>
      </c>
      <c r="W31" s="6" t="s">
        <v>2</v>
      </c>
    </row>
    <row r="32" spans="1:26" s="8" customFormat="1" x14ac:dyDescent="0.25">
      <c r="A32" s="7">
        <v>80</v>
      </c>
      <c r="B32" s="9">
        <v>80</v>
      </c>
      <c r="C32" s="9">
        <v>90</v>
      </c>
      <c r="D32" s="9">
        <v>100</v>
      </c>
      <c r="E32" s="9">
        <v>85</v>
      </c>
      <c r="F32" s="9">
        <v>88</v>
      </c>
      <c r="G32" s="9">
        <v>85</v>
      </c>
      <c r="H32" s="9">
        <v>90</v>
      </c>
      <c r="I32" s="9">
        <v>90</v>
      </c>
      <c r="J32" s="9">
        <v>78</v>
      </c>
      <c r="K32" s="9">
        <v>85</v>
      </c>
      <c r="L32" s="9">
        <v>90</v>
      </c>
      <c r="M32" s="9">
        <v>85</v>
      </c>
      <c r="N32" s="9">
        <v>80</v>
      </c>
      <c r="O32" s="9">
        <v>90</v>
      </c>
      <c r="P32" s="9">
        <v>95</v>
      </c>
      <c r="Q32" s="9">
        <v>95</v>
      </c>
      <c r="R32" s="9">
        <v>100</v>
      </c>
      <c r="S32" s="9">
        <v>83</v>
      </c>
      <c r="T32" s="9">
        <v>90</v>
      </c>
      <c r="U32" s="9">
        <v>70</v>
      </c>
      <c r="V32" s="4" t="s">
        <v>3</v>
      </c>
      <c r="W32" s="9" t="s">
        <v>2</v>
      </c>
    </row>
    <row r="33" spans="1:23" s="1" customFormat="1" x14ac:dyDescent="0.25">
      <c r="A33" s="5">
        <v>60</v>
      </c>
      <c r="B33" s="6">
        <v>65</v>
      </c>
      <c r="C33" s="6">
        <v>50</v>
      </c>
      <c r="D33" s="6">
        <v>75</v>
      </c>
      <c r="E33" s="6">
        <v>60</v>
      </c>
      <c r="F33" s="6">
        <v>75</v>
      </c>
      <c r="G33" s="6">
        <v>67</v>
      </c>
      <c r="H33" s="6">
        <v>45</v>
      </c>
      <c r="I33" s="15">
        <v>50</v>
      </c>
      <c r="J33" s="6">
        <v>58</v>
      </c>
      <c r="K33" s="6">
        <v>60</v>
      </c>
      <c r="L33" s="6">
        <v>75</v>
      </c>
      <c r="M33" s="6">
        <v>45</v>
      </c>
      <c r="N33" s="6">
        <v>60</v>
      </c>
      <c r="O33" s="6">
        <v>60</v>
      </c>
      <c r="P33" s="6">
        <v>70</v>
      </c>
      <c r="Q33" s="6">
        <v>60</v>
      </c>
      <c r="R33" s="6">
        <v>50</v>
      </c>
      <c r="S33" s="6">
        <v>60</v>
      </c>
      <c r="T33" s="6">
        <v>48</v>
      </c>
      <c r="U33" s="6">
        <v>55</v>
      </c>
      <c r="V33" s="6" t="s">
        <v>3</v>
      </c>
      <c r="W33" s="6" t="s">
        <v>2</v>
      </c>
    </row>
    <row r="34" spans="1:23" s="8" customFormat="1" x14ac:dyDescent="0.25">
      <c r="A34" s="7">
        <v>100</v>
      </c>
      <c r="B34" s="9">
        <v>120</v>
      </c>
      <c r="C34" s="9">
        <v>130</v>
      </c>
      <c r="D34" s="9">
        <v>110</v>
      </c>
      <c r="E34" s="9">
        <v>125</v>
      </c>
      <c r="F34" s="9">
        <v>110</v>
      </c>
      <c r="G34" s="9">
        <v>101</v>
      </c>
      <c r="H34" s="9">
        <v>135</v>
      </c>
      <c r="I34" s="9">
        <v>100</v>
      </c>
      <c r="J34" s="9">
        <v>120</v>
      </c>
      <c r="K34" s="9">
        <v>120</v>
      </c>
      <c r="L34" s="9">
        <v>100</v>
      </c>
      <c r="M34" s="9">
        <v>105</v>
      </c>
      <c r="N34" s="9">
        <v>110</v>
      </c>
      <c r="O34" s="9">
        <v>90</v>
      </c>
      <c r="P34" s="9">
        <v>120</v>
      </c>
      <c r="Q34" s="9">
        <v>120</v>
      </c>
      <c r="R34" s="9">
        <v>100</v>
      </c>
      <c r="S34" s="9">
        <v>131</v>
      </c>
      <c r="T34" s="9">
        <v>109</v>
      </c>
      <c r="U34" s="9">
        <v>90</v>
      </c>
      <c r="V34" s="4" t="s">
        <v>3</v>
      </c>
      <c r="W34" s="9" t="s">
        <v>2</v>
      </c>
    </row>
    <row r="35" spans="1:23" s="1" customFormat="1" x14ac:dyDescent="0.25">
      <c r="A35" s="5">
        <v>135</v>
      </c>
      <c r="B35" s="6">
        <v>120</v>
      </c>
      <c r="C35" s="6">
        <v>130</v>
      </c>
      <c r="D35" s="6">
        <v>130</v>
      </c>
      <c r="E35" s="6">
        <v>130</v>
      </c>
      <c r="F35" s="6">
        <v>115</v>
      </c>
      <c r="G35" s="6">
        <v>122</v>
      </c>
      <c r="H35" s="6">
        <v>130</v>
      </c>
      <c r="I35" s="6">
        <v>125</v>
      </c>
      <c r="J35" s="6">
        <v>130</v>
      </c>
      <c r="K35" s="6">
        <v>130</v>
      </c>
      <c r="L35" s="6">
        <v>140</v>
      </c>
      <c r="M35" s="6">
        <v>125</v>
      </c>
      <c r="N35" s="6">
        <v>130</v>
      </c>
      <c r="O35" s="6">
        <v>130</v>
      </c>
      <c r="P35" s="6">
        <v>135</v>
      </c>
      <c r="Q35" s="6">
        <v>125</v>
      </c>
      <c r="R35" s="6">
        <v>130</v>
      </c>
      <c r="S35" s="6">
        <v>136</v>
      </c>
      <c r="T35" s="6">
        <v>130</v>
      </c>
      <c r="U35" s="6">
        <v>120</v>
      </c>
      <c r="V35" s="6" t="s">
        <v>3</v>
      </c>
      <c r="W35" s="6" t="s">
        <v>2</v>
      </c>
    </row>
    <row r="36" spans="1:23" s="8" customFormat="1" x14ac:dyDescent="0.25">
      <c r="A36" s="7">
        <v>135</v>
      </c>
      <c r="B36" s="9">
        <v>115</v>
      </c>
      <c r="C36" s="9">
        <v>110</v>
      </c>
      <c r="D36" s="9">
        <v>110</v>
      </c>
      <c r="E36" s="9">
        <v>120</v>
      </c>
      <c r="F36" s="9">
        <v>110</v>
      </c>
      <c r="G36" s="9">
        <v>130</v>
      </c>
      <c r="H36" s="9">
        <v>115</v>
      </c>
      <c r="I36" s="9">
        <v>110</v>
      </c>
      <c r="J36" s="9">
        <v>120</v>
      </c>
      <c r="K36" s="9">
        <v>125</v>
      </c>
      <c r="L36" s="9">
        <v>135</v>
      </c>
      <c r="M36" s="9">
        <v>120</v>
      </c>
      <c r="N36" s="9">
        <v>140</v>
      </c>
      <c r="O36" s="9">
        <v>125</v>
      </c>
      <c r="P36" s="9">
        <v>140</v>
      </c>
      <c r="Q36" s="9">
        <v>145</v>
      </c>
      <c r="R36" s="9">
        <v>120</v>
      </c>
      <c r="S36" s="9">
        <v>130</v>
      </c>
      <c r="T36" s="9">
        <v>118</v>
      </c>
      <c r="U36" s="9">
        <v>110</v>
      </c>
      <c r="V36" s="4" t="s">
        <v>3</v>
      </c>
      <c r="W36" s="9" t="s">
        <v>2</v>
      </c>
    </row>
    <row r="37" spans="1:23" s="1" customFormat="1" x14ac:dyDescent="0.25">
      <c r="A37" s="5">
        <v>70</v>
      </c>
      <c r="B37" s="6">
        <v>80</v>
      </c>
      <c r="C37" s="6">
        <v>70</v>
      </c>
      <c r="D37" s="6">
        <v>75</v>
      </c>
      <c r="E37" s="6">
        <v>90</v>
      </c>
      <c r="F37" s="6">
        <v>80</v>
      </c>
      <c r="G37" s="6">
        <v>115</v>
      </c>
      <c r="H37" s="6">
        <v>90</v>
      </c>
      <c r="I37" s="6">
        <v>85</v>
      </c>
      <c r="J37" s="6">
        <v>80</v>
      </c>
      <c r="K37" s="6">
        <v>110</v>
      </c>
      <c r="L37" s="6">
        <v>90</v>
      </c>
      <c r="M37" s="6">
        <v>80</v>
      </c>
      <c r="N37" s="6">
        <v>100</v>
      </c>
      <c r="O37" s="6">
        <v>100</v>
      </c>
      <c r="P37" s="6">
        <v>100</v>
      </c>
      <c r="Q37" s="6">
        <v>95</v>
      </c>
      <c r="R37" s="6">
        <v>90</v>
      </c>
      <c r="S37" s="6">
        <v>118</v>
      </c>
      <c r="T37" s="6">
        <v>90</v>
      </c>
      <c r="U37" s="6">
        <v>75</v>
      </c>
      <c r="V37" s="6" t="s">
        <v>3</v>
      </c>
      <c r="W37" s="6" t="s">
        <v>2</v>
      </c>
    </row>
    <row r="38" spans="1:23" s="8" customFormat="1" x14ac:dyDescent="0.25">
      <c r="A38" s="7">
        <v>50</v>
      </c>
      <c r="B38" s="9">
        <v>30</v>
      </c>
      <c r="C38" s="9">
        <v>60</v>
      </c>
      <c r="D38" s="9">
        <v>50</v>
      </c>
      <c r="E38" s="9">
        <v>40</v>
      </c>
      <c r="F38" s="9">
        <v>70</v>
      </c>
      <c r="G38" s="9">
        <v>52</v>
      </c>
      <c r="H38" s="9">
        <v>25</v>
      </c>
      <c r="I38" s="9">
        <v>45</v>
      </c>
      <c r="J38" s="9">
        <v>60</v>
      </c>
      <c r="K38" s="9">
        <v>45</v>
      </c>
      <c r="L38" s="9">
        <v>55</v>
      </c>
      <c r="M38" s="9">
        <v>30</v>
      </c>
      <c r="N38" s="9">
        <v>50</v>
      </c>
      <c r="O38" s="9">
        <v>40</v>
      </c>
      <c r="P38" s="9">
        <v>55</v>
      </c>
      <c r="Q38" s="9">
        <v>40</v>
      </c>
      <c r="R38" s="9">
        <v>50</v>
      </c>
      <c r="S38" s="9">
        <v>61</v>
      </c>
      <c r="T38" s="9">
        <v>46</v>
      </c>
      <c r="U38" s="9">
        <v>30</v>
      </c>
      <c r="V38" s="4" t="s">
        <v>3</v>
      </c>
      <c r="W38" s="9" t="s">
        <v>2</v>
      </c>
    </row>
    <row r="40" spans="1:23" x14ac:dyDescent="0.25">
      <c r="A40" s="4">
        <v>40</v>
      </c>
      <c r="B40" s="3">
        <v>20</v>
      </c>
      <c r="C40" s="3">
        <v>50</v>
      </c>
      <c r="D40" s="3">
        <v>45</v>
      </c>
      <c r="E40" s="3">
        <v>40</v>
      </c>
      <c r="F40" s="3">
        <v>50</v>
      </c>
      <c r="G40" s="3">
        <v>48</v>
      </c>
      <c r="H40" s="3">
        <v>35</v>
      </c>
      <c r="I40" s="3">
        <v>35</v>
      </c>
      <c r="J40" s="3">
        <v>60</v>
      </c>
      <c r="K40" s="3">
        <v>50</v>
      </c>
      <c r="L40" s="3">
        <v>40</v>
      </c>
      <c r="M40" s="3">
        <v>30</v>
      </c>
      <c r="N40" s="3">
        <v>50</v>
      </c>
      <c r="O40" s="3">
        <v>50</v>
      </c>
      <c r="P40" s="3">
        <v>35</v>
      </c>
      <c r="Q40" s="3">
        <v>50</v>
      </c>
      <c r="R40" s="3">
        <v>40</v>
      </c>
      <c r="S40" s="3">
        <v>58</v>
      </c>
      <c r="T40" s="3">
        <v>50</v>
      </c>
      <c r="U40" s="3">
        <v>25</v>
      </c>
      <c r="V40" s="3" t="s">
        <v>5</v>
      </c>
      <c r="W40" s="4" t="s">
        <v>4</v>
      </c>
    </row>
    <row r="41" spans="1:23" s="16" customFormat="1" x14ac:dyDescent="0.25">
      <c r="A41" s="14">
        <v>30</v>
      </c>
      <c r="B41" s="15">
        <v>25</v>
      </c>
      <c r="C41" s="15">
        <v>50</v>
      </c>
      <c r="D41" s="15">
        <v>55</v>
      </c>
      <c r="E41" s="15">
        <v>55</v>
      </c>
      <c r="F41" s="15">
        <v>55</v>
      </c>
      <c r="G41" s="15">
        <v>51</v>
      </c>
      <c r="H41" s="15">
        <v>45</v>
      </c>
      <c r="I41" s="15">
        <v>55</v>
      </c>
      <c r="J41" s="15">
        <v>68</v>
      </c>
      <c r="K41" s="15">
        <v>60</v>
      </c>
      <c r="L41" s="15">
        <v>50</v>
      </c>
      <c r="M41" s="15">
        <v>40</v>
      </c>
      <c r="N41" s="15">
        <v>60</v>
      </c>
      <c r="O41" s="15">
        <v>60</v>
      </c>
      <c r="P41" s="15">
        <v>40</v>
      </c>
      <c r="Q41" s="15">
        <v>60</v>
      </c>
      <c r="R41" s="15">
        <v>50</v>
      </c>
      <c r="S41" s="15">
        <v>42</v>
      </c>
      <c r="T41" s="15">
        <v>48</v>
      </c>
      <c r="U41" s="15">
        <v>40</v>
      </c>
      <c r="V41" s="15" t="s">
        <v>5</v>
      </c>
      <c r="W41" s="14" t="s">
        <v>4</v>
      </c>
    </row>
    <row r="42" spans="1:23" x14ac:dyDescent="0.25">
      <c r="A42" s="4">
        <v>20</v>
      </c>
      <c r="B42" s="3">
        <v>25</v>
      </c>
      <c r="C42" s="3">
        <v>50</v>
      </c>
      <c r="D42" s="3">
        <v>45</v>
      </c>
      <c r="E42" s="3">
        <v>35</v>
      </c>
      <c r="F42" s="3">
        <v>55</v>
      </c>
      <c r="G42" s="3">
        <v>40</v>
      </c>
      <c r="H42" s="3">
        <v>30</v>
      </c>
      <c r="I42" s="3">
        <v>60</v>
      </c>
      <c r="J42" s="3">
        <v>40</v>
      </c>
      <c r="K42" s="3">
        <v>50</v>
      </c>
      <c r="L42" s="3">
        <v>55</v>
      </c>
      <c r="M42" s="3">
        <v>30</v>
      </c>
      <c r="N42" s="3">
        <v>40</v>
      </c>
      <c r="O42" s="3">
        <v>45</v>
      </c>
      <c r="P42" s="3">
        <v>55</v>
      </c>
      <c r="Q42" s="3">
        <v>65</v>
      </c>
      <c r="R42" s="3">
        <v>50</v>
      </c>
      <c r="S42" s="3">
        <v>56</v>
      </c>
      <c r="T42" s="3">
        <v>45</v>
      </c>
      <c r="U42" s="3">
        <v>25</v>
      </c>
      <c r="V42" s="3" t="s">
        <v>5</v>
      </c>
      <c r="W42" s="4" t="s">
        <v>4</v>
      </c>
    </row>
    <row r="43" spans="1:23" s="16" customFormat="1" x14ac:dyDescent="0.25">
      <c r="A43" s="14">
        <v>60</v>
      </c>
      <c r="B43" s="15">
        <v>80</v>
      </c>
      <c r="C43" s="15">
        <v>70</v>
      </c>
      <c r="D43" s="15">
        <v>60</v>
      </c>
      <c r="E43" s="15">
        <v>70</v>
      </c>
      <c r="F43" s="15">
        <v>90</v>
      </c>
      <c r="G43" s="15">
        <v>78</v>
      </c>
      <c r="H43" s="15">
        <v>70</v>
      </c>
      <c r="I43" s="15">
        <v>90</v>
      </c>
      <c r="J43" s="15">
        <v>80</v>
      </c>
      <c r="K43" s="15">
        <v>70</v>
      </c>
      <c r="L43" s="15">
        <v>85</v>
      </c>
      <c r="M43" s="15">
        <v>70</v>
      </c>
      <c r="N43" s="15">
        <v>65</v>
      </c>
      <c r="O43" s="15">
        <v>80</v>
      </c>
      <c r="P43" s="15">
        <v>75</v>
      </c>
      <c r="Q43" s="15">
        <v>95</v>
      </c>
      <c r="R43" s="15">
        <v>80</v>
      </c>
      <c r="S43" s="15">
        <v>96</v>
      </c>
      <c r="T43" s="15">
        <v>85</v>
      </c>
      <c r="U43" s="15">
        <v>60</v>
      </c>
      <c r="V43" s="15" t="s">
        <v>5</v>
      </c>
      <c r="W43" s="14" t="s">
        <v>4</v>
      </c>
    </row>
    <row r="44" spans="1:23" x14ac:dyDescent="0.25">
      <c r="A44" s="4">
        <v>90</v>
      </c>
      <c r="B44" s="3">
        <v>90</v>
      </c>
      <c r="C44" s="3">
        <v>90</v>
      </c>
      <c r="D44" s="3">
        <v>80</v>
      </c>
      <c r="E44" s="3">
        <v>95</v>
      </c>
      <c r="F44" s="3">
        <v>105</v>
      </c>
      <c r="G44" s="3">
        <v>100</v>
      </c>
      <c r="H44" s="3">
        <v>90</v>
      </c>
      <c r="I44" s="3">
        <v>100</v>
      </c>
      <c r="J44" s="3">
        <v>98</v>
      </c>
      <c r="K44" s="3">
        <v>80</v>
      </c>
      <c r="L44" s="3">
        <v>90</v>
      </c>
      <c r="M44" s="3">
        <v>90</v>
      </c>
      <c r="N44" s="3">
        <v>90</v>
      </c>
      <c r="O44" s="3">
        <v>100</v>
      </c>
      <c r="P44" s="3">
        <v>85</v>
      </c>
      <c r="Q44" s="3">
        <v>100</v>
      </c>
      <c r="R44" s="3">
        <v>120</v>
      </c>
      <c r="S44" s="3">
        <v>100</v>
      </c>
      <c r="T44" s="3">
        <v>89</v>
      </c>
      <c r="U44" s="3">
        <v>90</v>
      </c>
      <c r="V44" s="3" t="s">
        <v>5</v>
      </c>
      <c r="W44" s="4" t="s">
        <v>4</v>
      </c>
    </row>
    <row r="45" spans="1:23" s="16" customFormat="1" x14ac:dyDescent="0.25">
      <c r="A45" s="19" t="s">
        <v>7</v>
      </c>
      <c r="B45" s="10" t="s">
        <v>7</v>
      </c>
      <c r="C45" s="15">
        <v>40</v>
      </c>
      <c r="D45" s="15">
        <v>40</v>
      </c>
      <c r="E45" s="15">
        <v>35</v>
      </c>
      <c r="F45" s="15">
        <v>50</v>
      </c>
      <c r="G45" s="15">
        <v>38</v>
      </c>
      <c r="H45" s="15">
        <v>35</v>
      </c>
      <c r="I45" s="15">
        <v>40</v>
      </c>
      <c r="J45" s="15">
        <v>40</v>
      </c>
      <c r="K45" s="15">
        <v>40</v>
      </c>
      <c r="L45" s="15">
        <v>45</v>
      </c>
      <c r="M45" s="15">
        <v>30</v>
      </c>
      <c r="N45" s="15">
        <v>40</v>
      </c>
      <c r="O45" s="15">
        <v>50</v>
      </c>
      <c r="P45" s="15">
        <v>60</v>
      </c>
      <c r="Q45" s="15">
        <v>45</v>
      </c>
      <c r="R45" s="15">
        <v>30</v>
      </c>
      <c r="S45" s="15">
        <v>39</v>
      </c>
      <c r="T45" s="15">
        <v>34</v>
      </c>
      <c r="U45" s="15">
        <v>35</v>
      </c>
      <c r="V45" s="15" t="s">
        <v>5</v>
      </c>
      <c r="W45" s="14" t="s">
        <v>4</v>
      </c>
    </row>
    <row r="46" spans="1:23" x14ac:dyDescent="0.25">
      <c r="A46" s="20">
        <v>50</v>
      </c>
      <c r="B46" s="21">
        <v>40</v>
      </c>
      <c r="C46" s="3">
        <v>50</v>
      </c>
      <c r="D46" s="3">
        <v>50</v>
      </c>
      <c r="E46" s="3">
        <v>50</v>
      </c>
      <c r="F46" s="3">
        <v>68</v>
      </c>
      <c r="G46" s="3">
        <v>53</v>
      </c>
      <c r="H46" s="3">
        <v>50</v>
      </c>
      <c r="I46" s="3">
        <v>50</v>
      </c>
      <c r="J46" s="3">
        <v>55</v>
      </c>
      <c r="K46" s="3">
        <v>55</v>
      </c>
      <c r="L46" s="3">
        <v>70</v>
      </c>
      <c r="M46" s="3">
        <v>50</v>
      </c>
      <c r="N46" s="3">
        <v>60</v>
      </c>
      <c r="O46" s="3">
        <v>55</v>
      </c>
      <c r="P46" s="3">
        <v>75</v>
      </c>
      <c r="Q46" s="3">
        <v>55</v>
      </c>
      <c r="R46" s="3">
        <v>50</v>
      </c>
      <c r="S46" s="3">
        <v>53</v>
      </c>
      <c r="T46" s="3">
        <v>53</v>
      </c>
      <c r="U46" s="3">
        <v>45</v>
      </c>
      <c r="V46" s="3" t="s">
        <v>5</v>
      </c>
      <c r="W46" s="4" t="s">
        <v>4</v>
      </c>
    </row>
    <row r="47" spans="1:23" s="16" customFormat="1" x14ac:dyDescent="0.25">
      <c r="A47" s="19" t="s">
        <v>7</v>
      </c>
      <c r="B47" s="10" t="s">
        <v>7</v>
      </c>
      <c r="C47" s="15">
        <v>50</v>
      </c>
      <c r="D47" s="15">
        <v>60</v>
      </c>
      <c r="E47" s="15">
        <v>55</v>
      </c>
      <c r="F47" s="15">
        <v>65</v>
      </c>
      <c r="G47" s="15">
        <v>50</v>
      </c>
      <c r="H47" s="15">
        <v>45</v>
      </c>
      <c r="I47" s="15">
        <v>40</v>
      </c>
      <c r="J47" s="15">
        <v>60</v>
      </c>
      <c r="K47" s="15">
        <v>50</v>
      </c>
      <c r="L47" s="15">
        <v>65</v>
      </c>
      <c r="M47" s="15">
        <v>45</v>
      </c>
      <c r="N47" s="15">
        <v>50</v>
      </c>
      <c r="O47" s="15">
        <v>50</v>
      </c>
      <c r="P47" s="15">
        <v>60</v>
      </c>
      <c r="Q47" s="15">
        <v>50</v>
      </c>
      <c r="R47" s="15">
        <v>50</v>
      </c>
      <c r="S47" s="15">
        <v>61</v>
      </c>
      <c r="T47" s="15">
        <v>49</v>
      </c>
      <c r="U47" s="15">
        <v>40</v>
      </c>
      <c r="V47" s="15" t="s">
        <v>5</v>
      </c>
      <c r="W47" s="14" t="s">
        <v>4</v>
      </c>
    </row>
    <row r="48" spans="1:23" x14ac:dyDescent="0.25">
      <c r="A48" s="18" t="s">
        <v>7</v>
      </c>
      <c r="B48" s="17" t="s">
        <v>7</v>
      </c>
      <c r="C48" s="3">
        <v>90</v>
      </c>
      <c r="D48" s="3">
        <v>80</v>
      </c>
      <c r="E48" s="3">
        <v>80</v>
      </c>
      <c r="F48" s="3">
        <v>93</v>
      </c>
      <c r="G48" s="3">
        <v>82</v>
      </c>
      <c r="H48" s="3">
        <v>80</v>
      </c>
      <c r="I48" s="3">
        <v>85</v>
      </c>
      <c r="J48" s="3">
        <v>90</v>
      </c>
      <c r="K48" s="3">
        <v>85</v>
      </c>
      <c r="L48" s="3">
        <v>85</v>
      </c>
      <c r="M48" s="3">
        <v>80</v>
      </c>
      <c r="N48" s="3">
        <v>80</v>
      </c>
      <c r="O48" s="3">
        <v>70</v>
      </c>
      <c r="P48" s="3">
        <v>85</v>
      </c>
      <c r="Q48" s="3">
        <v>90</v>
      </c>
      <c r="R48" s="3">
        <v>90</v>
      </c>
      <c r="S48" s="3">
        <v>112</v>
      </c>
      <c r="T48" s="3">
        <v>60</v>
      </c>
      <c r="U48" s="3">
        <v>75</v>
      </c>
      <c r="V48" s="3" t="s">
        <v>5</v>
      </c>
      <c r="W48" s="4" t="s">
        <v>4</v>
      </c>
    </row>
    <row r="49" spans="1:23" s="16" customFormat="1" x14ac:dyDescent="0.25">
      <c r="A49" s="19" t="s">
        <v>7</v>
      </c>
      <c r="B49" s="10" t="s">
        <v>7</v>
      </c>
      <c r="C49" s="15">
        <v>50</v>
      </c>
      <c r="D49" s="15">
        <v>55</v>
      </c>
      <c r="E49" s="15">
        <v>45</v>
      </c>
      <c r="F49" s="15">
        <v>62</v>
      </c>
      <c r="G49" s="15">
        <v>45</v>
      </c>
      <c r="H49" s="15">
        <v>45</v>
      </c>
      <c r="I49" s="15">
        <v>35</v>
      </c>
      <c r="J49" s="15">
        <v>50</v>
      </c>
      <c r="K49" s="15">
        <v>50</v>
      </c>
      <c r="L49" s="15">
        <v>55</v>
      </c>
      <c r="M49" s="15">
        <v>40</v>
      </c>
      <c r="N49" s="15">
        <v>45</v>
      </c>
      <c r="O49" s="15">
        <v>50</v>
      </c>
      <c r="P49" s="15">
        <v>55</v>
      </c>
      <c r="Q49" s="15">
        <v>50</v>
      </c>
      <c r="R49" s="15">
        <v>40</v>
      </c>
      <c r="S49" s="15">
        <v>50</v>
      </c>
      <c r="T49" s="15">
        <v>45</v>
      </c>
      <c r="U49" s="15">
        <v>40</v>
      </c>
      <c r="V49" s="15" t="s">
        <v>5</v>
      </c>
      <c r="W49" s="14" t="s">
        <v>4</v>
      </c>
    </row>
    <row r="50" spans="1:23" x14ac:dyDescent="0.25">
      <c r="A50" s="22">
        <v>80</v>
      </c>
      <c r="B50" s="23">
        <v>70</v>
      </c>
      <c r="C50" s="3">
        <v>70</v>
      </c>
      <c r="D50" s="3">
        <v>50</v>
      </c>
      <c r="E50" s="3">
        <v>70</v>
      </c>
      <c r="F50" s="3">
        <v>70</v>
      </c>
      <c r="G50" s="3">
        <v>76</v>
      </c>
      <c r="H50" s="3">
        <v>70</v>
      </c>
      <c r="I50" s="3">
        <v>80</v>
      </c>
      <c r="J50" s="3">
        <v>75</v>
      </c>
      <c r="K50" s="3">
        <v>70</v>
      </c>
      <c r="L50" s="3">
        <v>70</v>
      </c>
      <c r="M50" s="3">
        <v>60</v>
      </c>
      <c r="N50" s="3">
        <v>70</v>
      </c>
      <c r="O50" s="3">
        <v>80</v>
      </c>
      <c r="P50" s="3">
        <v>80</v>
      </c>
      <c r="Q50" s="3">
        <v>75</v>
      </c>
      <c r="R50" s="3">
        <v>70</v>
      </c>
      <c r="S50" s="3">
        <v>80</v>
      </c>
      <c r="T50" s="3">
        <v>80</v>
      </c>
      <c r="U50" s="3">
        <v>60</v>
      </c>
      <c r="V50" s="3" t="s">
        <v>5</v>
      </c>
      <c r="W50" s="4" t="s">
        <v>4</v>
      </c>
    </row>
    <row r="51" spans="1:23" s="16" customFormat="1" x14ac:dyDescent="0.25">
      <c r="A51" s="14">
        <v>100</v>
      </c>
      <c r="B51" s="15">
        <v>90</v>
      </c>
      <c r="C51" s="15">
        <v>90</v>
      </c>
      <c r="D51" s="15">
        <v>80</v>
      </c>
      <c r="E51" s="15">
        <v>85</v>
      </c>
      <c r="F51" s="15">
        <v>80</v>
      </c>
      <c r="G51" s="15">
        <v>80</v>
      </c>
      <c r="H51" s="15">
        <v>85</v>
      </c>
      <c r="I51" s="15">
        <v>95</v>
      </c>
      <c r="J51" s="15">
        <v>80</v>
      </c>
      <c r="K51" s="15">
        <v>85</v>
      </c>
      <c r="L51" s="15">
        <v>85</v>
      </c>
      <c r="M51" s="15">
        <v>85</v>
      </c>
      <c r="N51" s="15">
        <v>90</v>
      </c>
      <c r="O51" s="15">
        <v>80</v>
      </c>
      <c r="P51" s="15">
        <v>60</v>
      </c>
      <c r="Q51" s="15">
        <v>95</v>
      </c>
      <c r="R51" s="15">
        <v>80</v>
      </c>
      <c r="S51" s="15">
        <v>80</v>
      </c>
      <c r="T51" s="15">
        <v>80</v>
      </c>
      <c r="U51" s="15">
        <v>80</v>
      </c>
      <c r="V51" s="15" t="s">
        <v>5</v>
      </c>
      <c r="W51" s="14" t="s">
        <v>4</v>
      </c>
    </row>
    <row r="52" spans="1:23" x14ac:dyDescent="0.25">
      <c r="A52" s="4">
        <v>60</v>
      </c>
      <c r="B52" s="3">
        <v>70</v>
      </c>
      <c r="C52" s="3">
        <v>60</v>
      </c>
      <c r="D52" s="3">
        <v>75</v>
      </c>
      <c r="E52" s="3">
        <v>65</v>
      </c>
      <c r="F52" s="3">
        <v>70</v>
      </c>
      <c r="G52" s="3">
        <v>62</v>
      </c>
      <c r="H52" s="3">
        <v>60</v>
      </c>
      <c r="I52" s="17" t="s">
        <v>7</v>
      </c>
      <c r="J52" s="17" t="s">
        <v>7</v>
      </c>
      <c r="K52" s="3">
        <v>60</v>
      </c>
      <c r="L52" s="3">
        <v>70</v>
      </c>
      <c r="M52" s="3">
        <v>40</v>
      </c>
      <c r="N52" s="3">
        <v>50</v>
      </c>
      <c r="O52" s="3">
        <v>50</v>
      </c>
      <c r="P52" s="3">
        <v>55</v>
      </c>
      <c r="Q52" s="3">
        <v>45</v>
      </c>
      <c r="R52" s="3">
        <v>50</v>
      </c>
      <c r="S52" s="3">
        <v>73</v>
      </c>
      <c r="T52" s="3">
        <v>39</v>
      </c>
      <c r="U52" s="3">
        <v>45</v>
      </c>
      <c r="V52" s="3" t="s">
        <v>5</v>
      </c>
      <c r="W52" s="4" t="s">
        <v>4</v>
      </c>
    </row>
    <row r="53" spans="1:23" s="16" customFormat="1" x14ac:dyDescent="0.25">
      <c r="A53" s="14">
        <v>110</v>
      </c>
      <c r="B53" s="15">
        <v>110</v>
      </c>
      <c r="C53" s="15">
        <v>120</v>
      </c>
      <c r="D53" s="15">
        <v>115</v>
      </c>
      <c r="E53" s="15">
        <v>115</v>
      </c>
      <c r="F53" s="15">
        <v>110</v>
      </c>
      <c r="G53" s="15">
        <v>115</v>
      </c>
      <c r="H53" s="15">
        <v>120</v>
      </c>
      <c r="I53" s="15">
        <v>100</v>
      </c>
      <c r="J53" s="15">
        <v>125</v>
      </c>
      <c r="K53" s="15">
        <v>110</v>
      </c>
      <c r="L53" s="15">
        <v>120</v>
      </c>
      <c r="M53" s="15">
        <v>90</v>
      </c>
      <c r="N53" s="15">
        <v>110</v>
      </c>
      <c r="O53" s="15">
        <v>130</v>
      </c>
      <c r="P53" s="15">
        <v>115</v>
      </c>
      <c r="Q53" s="15">
        <v>125</v>
      </c>
      <c r="R53" s="15">
        <v>110</v>
      </c>
      <c r="S53" s="15">
        <v>123</v>
      </c>
      <c r="T53" s="15">
        <v>126</v>
      </c>
      <c r="U53" s="15">
        <v>95</v>
      </c>
      <c r="V53" s="15" t="s">
        <v>5</v>
      </c>
      <c r="W53" s="14" t="s">
        <v>4</v>
      </c>
    </row>
    <row r="54" spans="1:23" x14ac:dyDescent="0.25">
      <c r="A54" s="4">
        <v>130</v>
      </c>
      <c r="B54" s="3">
        <v>130</v>
      </c>
      <c r="C54" s="3">
        <v>130</v>
      </c>
      <c r="D54" s="3">
        <v>135</v>
      </c>
      <c r="E54" s="3">
        <v>130</v>
      </c>
      <c r="F54" s="3">
        <v>130</v>
      </c>
      <c r="G54" s="3">
        <v>133</v>
      </c>
      <c r="H54" s="3">
        <v>120</v>
      </c>
      <c r="I54" s="3">
        <v>120</v>
      </c>
      <c r="J54" s="3">
        <v>135</v>
      </c>
      <c r="K54" s="3">
        <v>130</v>
      </c>
      <c r="L54" s="3">
        <v>130</v>
      </c>
      <c r="M54" s="3">
        <v>120</v>
      </c>
      <c r="N54" s="3">
        <v>120</v>
      </c>
      <c r="O54" s="3">
        <v>115</v>
      </c>
      <c r="P54" s="3">
        <v>135</v>
      </c>
      <c r="Q54" s="3">
        <v>135</v>
      </c>
      <c r="R54" s="3">
        <v>120</v>
      </c>
      <c r="S54" s="3">
        <v>139</v>
      </c>
      <c r="T54" s="3">
        <v>132</v>
      </c>
      <c r="U54" s="3">
        <v>115</v>
      </c>
      <c r="V54" s="3" t="s">
        <v>5</v>
      </c>
      <c r="W54" s="4" t="s">
        <v>4</v>
      </c>
    </row>
    <row r="55" spans="1:23" s="16" customFormat="1" x14ac:dyDescent="0.25">
      <c r="A55" s="14">
        <v>100</v>
      </c>
      <c r="B55" s="15">
        <v>115</v>
      </c>
      <c r="C55" s="10" t="s">
        <v>7</v>
      </c>
      <c r="D55" s="10" t="s">
        <v>7</v>
      </c>
      <c r="E55" s="10" t="s">
        <v>7</v>
      </c>
      <c r="F55" s="10" t="s">
        <v>7</v>
      </c>
      <c r="G55" s="10" t="s">
        <v>7</v>
      </c>
      <c r="H55" s="10" t="s">
        <v>7</v>
      </c>
      <c r="I55" s="15">
        <v>130</v>
      </c>
      <c r="J55" s="15">
        <v>135</v>
      </c>
      <c r="K55" s="15">
        <v>125</v>
      </c>
      <c r="L55" s="15">
        <v>135</v>
      </c>
      <c r="M55" s="15">
        <v>110</v>
      </c>
      <c r="N55" s="15">
        <v>110</v>
      </c>
      <c r="O55" s="15">
        <v>120</v>
      </c>
      <c r="P55" s="15">
        <v>140</v>
      </c>
      <c r="Q55" s="15">
        <v>125</v>
      </c>
      <c r="R55" s="15">
        <v>110</v>
      </c>
      <c r="S55" s="15">
        <v>132</v>
      </c>
      <c r="T55" s="15">
        <v>130</v>
      </c>
      <c r="U55" s="15">
        <v>110</v>
      </c>
      <c r="V55" s="15" t="s">
        <v>5</v>
      </c>
      <c r="W55" s="14" t="s">
        <v>4</v>
      </c>
    </row>
    <row r="56" spans="1:23" x14ac:dyDescent="0.25">
      <c r="A56" s="4">
        <v>90</v>
      </c>
      <c r="B56" s="3">
        <v>90</v>
      </c>
      <c r="C56" s="3">
        <v>90</v>
      </c>
      <c r="D56" s="3">
        <v>115</v>
      </c>
      <c r="E56" s="3">
        <v>100</v>
      </c>
      <c r="F56" s="3">
        <v>80</v>
      </c>
      <c r="G56" s="3">
        <v>110</v>
      </c>
      <c r="H56" s="3">
        <v>95</v>
      </c>
      <c r="I56" s="3">
        <v>75</v>
      </c>
      <c r="J56" s="3">
        <v>85</v>
      </c>
      <c r="K56" s="3">
        <v>105</v>
      </c>
      <c r="L56" s="3">
        <v>95</v>
      </c>
      <c r="M56" s="3">
        <v>85</v>
      </c>
      <c r="N56" s="3">
        <v>90</v>
      </c>
      <c r="O56" s="3">
        <v>100</v>
      </c>
      <c r="P56" s="3">
        <v>85</v>
      </c>
      <c r="Q56" s="3">
        <v>100</v>
      </c>
      <c r="R56" s="3">
        <v>90</v>
      </c>
      <c r="S56" s="3">
        <v>109</v>
      </c>
      <c r="T56" s="3">
        <v>85</v>
      </c>
      <c r="U56" s="3">
        <v>80</v>
      </c>
      <c r="V56" s="3" t="s">
        <v>5</v>
      </c>
      <c r="W56" s="4" t="s">
        <v>4</v>
      </c>
    </row>
    <row r="57" spans="1:23" s="16" customFormat="1" x14ac:dyDescent="0.25">
      <c r="A57" s="14">
        <v>30</v>
      </c>
      <c r="B57" s="15">
        <v>25</v>
      </c>
      <c r="C57" s="15">
        <v>60</v>
      </c>
      <c r="D57" s="15">
        <v>50</v>
      </c>
      <c r="E57" s="15">
        <v>40</v>
      </c>
      <c r="F57" s="15">
        <v>55</v>
      </c>
      <c r="G57" s="15">
        <v>48</v>
      </c>
      <c r="H57" s="15">
        <v>30</v>
      </c>
      <c r="I57" s="15">
        <v>40</v>
      </c>
      <c r="J57" s="15">
        <v>50</v>
      </c>
      <c r="K57" s="15">
        <v>45</v>
      </c>
      <c r="L57" s="15">
        <v>50</v>
      </c>
      <c r="M57" s="15">
        <v>30</v>
      </c>
      <c r="N57" s="10" t="s">
        <v>7</v>
      </c>
      <c r="O57" s="10" t="s">
        <v>7</v>
      </c>
      <c r="P57" s="15">
        <v>55</v>
      </c>
      <c r="Q57" s="15">
        <v>40</v>
      </c>
      <c r="R57" s="10" t="s">
        <v>7</v>
      </c>
      <c r="S57" s="15">
        <v>72</v>
      </c>
      <c r="T57" s="15">
        <v>43</v>
      </c>
      <c r="U57" s="15">
        <v>35</v>
      </c>
      <c r="V57" s="15" t="s">
        <v>5</v>
      </c>
      <c r="W57" s="14" t="s">
        <v>4</v>
      </c>
    </row>
    <row r="59" spans="1:23" x14ac:dyDescent="0.25">
      <c r="A59" s="6">
        <v>25</v>
      </c>
      <c r="B59" s="5">
        <v>15</v>
      </c>
      <c r="C59" s="5">
        <v>40</v>
      </c>
      <c r="D59" s="5">
        <v>50</v>
      </c>
      <c r="E59" s="5">
        <v>40</v>
      </c>
      <c r="F59" s="5">
        <v>50</v>
      </c>
      <c r="G59" s="5">
        <v>47</v>
      </c>
      <c r="H59" s="5">
        <v>45</v>
      </c>
      <c r="I59" s="5">
        <v>40</v>
      </c>
      <c r="J59" s="5">
        <v>53</v>
      </c>
      <c r="K59" s="5">
        <v>50</v>
      </c>
      <c r="L59" s="5">
        <v>55</v>
      </c>
      <c r="M59" s="5">
        <v>40</v>
      </c>
      <c r="N59" s="5">
        <v>50</v>
      </c>
      <c r="O59" s="5">
        <v>45</v>
      </c>
      <c r="P59" s="5">
        <v>45</v>
      </c>
      <c r="Q59" s="5">
        <v>55</v>
      </c>
      <c r="R59" s="5">
        <v>40</v>
      </c>
      <c r="S59" s="5">
        <v>43</v>
      </c>
      <c r="T59" s="5">
        <v>42</v>
      </c>
      <c r="U59" s="5">
        <v>30</v>
      </c>
      <c r="V59" s="5" t="s">
        <v>5</v>
      </c>
      <c r="W59" s="6" t="s">
        <v>2</v>
      </c>
    </row>
    <row r="60" spans="1:23" x14ac:dyDescent="0.25">
      <c r="A60" s="4">
        <v>25</v>
      </c>
      <c r="B60" s="3">
        <v>15</v>
      </c>
      <c r="C60" s="3">
        <v>50</v>
      </c>
      <c r="D60" s="3">
        <v>55</v>
      </c>
      <c r="E60" s="3">
        <v>55</v>
      </c>
      <c r="F60" s="3">
        <v>50</v>
      </c>
      <c r="G60" s="3">
        <v>53</v>
      </c>
      <c r="H60" s="3">
        <v>50</v>
      </c>
      <c r="I60" s="3">
        <v>50</v>
      </c>
      <c r="J60" s="3">
        <v>56</v>
      </c>
      <c r="K60" s="3">
        <v>65</v>
      </c>
      <c r="L60" s="3">
        <v>65</v>
      </c>
      <c r="M60" s="3">
        <v>50</v>
      </c>
      <c r="N60" s="3">
        <v>60</v>
      </c>
      <c r="O60" s="3">
        <v>50</v>
      </c>
      <c r="P60" s="3">
        <v>55</v>
      </c>
      <c r="Q60" s="3">
        <v>60</v>
      </c>
      <c r="R60" s="3">
        <v>50</v>
      </c>
      <c r="S60" s="3">
        <v>53</v>
      </c>
      <c r="T60" s="3">
        <v>51</v>
      </c>
      <c r="U60" s="3">
        <v>40</v>
      </c>
      <c r="V60" s="3" t="s">
        <v>5</v>
      </c>
      <c r="W60" s="9" t="s">
        <v>2</v>
      </c>
    </row>
    <row r="61" spans="1:23" x14ac:dyDescent="0.25">
      <c r="A61" s="6">
        <v>40</v>
      </c>
      <c r="B61" s="5">
        <v>30</v>
      </c>
      <c r="C61" s="5">
        <v>60</v>
      </c>
      <c r="D61" s="5">
        <v>45</v>
      </c>
      <c r="E61" s="5">
        <v>35</v>
      </c>
      <c r="F61" s="5">
        <v>55</v>
      </c>
      <c r="G61" s="5">
        <v>35</v>
      </c>
      <c r="H61" s="5">
        <v>30</v>
      </c>
      <c r="I61" s="5">
        <v>60</v>
      </c>
      <c r="J61" s="5">
        <v>65</v>
      </c>
      <c r="K61" s="5">
        <v>50</v>
      </c>
      <c r="L61" s="5">
        <v>60</v>
      </c>
      <c r="M61" s="5">
        <v>35</v>
      </c>
      <c r="N61" s="5">
        <v>40</v>
      </c>
      <c r="O61" s="5">
        <v>50</v>
      </c>
      <c r="P61" s="5">
        <v>50</v>
      </c>
      <c r="Q61" s="5">
        <v>70</v>
      </c>
      <c r="R61" s="5">
        <v>50</v>
      </c>
      <c r="S61" s="5">
        <v>48</v>
      </c>
      <c r="T61" s="5">
        <v>40</v>
      </c>
      <c r="U61" s="5">
        <v>35</v>
      </c>
      <c r="V61" s="5" t="s">
        <v>5</v>
      </c>
      <c r="W61" s="6" t="s">
        <v>2</v>
      </c>
    </row>
    <row r="62" spans="1:23" x14ac:dyDescent="0.25">
      <c r="A62" s="4">
        <v>60</v>
      </c>
      <c r="B62" s="3">
        <v>60</v>
      </c>
      <c r="C62" s="3">
        <v>80</v>
      </c>
      <c r="D62" s="3">
        <v>60</v>
      </c>
      <c r="E62" s="3">
        <v>80</v>
      </c>
      <c r="F62" s="3">
        <v>70</v>
      </c>
      <c r="G62" s="3">
        <v>78</v>
      </c>
      <c r="H62" s="3">
        <v>70</v>
      </c>
      <c r="I62" s="3">
        <v>75</v>
      </c>
      <c r="J62" s="3">
        <v>85</v>
      </c>
      <c r="K62" s="3">
        <v>75</v>
      </c>
      <c r="L62" s="3">
        <v>75</v>
      </c>
      <c r="M62" s="3">
        <v>75</v>
      </c>
      <c r="N62" s="3">
        <v>70</v>
      </c>
      <c r="O62" s="3">
        <v>80</v>
      </c>
      <c r="P62" s="3">
        <v>85</v>
      </c>
      <c r="Q62" s="3">
        <v>90</v>
      </c>
      <c r="R62" s="3">
        <v>70</v>
      </c>
      <c r="S62" s="3">
        <v>86</v>
      </c>
      <c r="T62" s="3">
        <v>85</v>
      </c>
      <c r="U62" s="3">
        <v>55</v>
      </c>
      <c r="V62" s="3" t="s">
        <v>5</v>
      </c>
      <c r="W62" s="9" t="s">
        <v>2</v>
      </c>
    </row>
    <row r="63" spans="1:23" x14ac:dyDescent="0.25">
      <c r="A63" s="6">
        <v>90</v>
      </c>
      <c r="B63" s="5">
        <v>80</v>
      </c>
      <c r="C63" s="5">
        <v>100</v>
      </c>
      <c r="D63" s="5">
        <v>85</v>
      </c>
      <c r="E63" s="5">
        <v>90</v>
      </c>
      <c r="F63" s="5">
        <v>90</v>
      </c>
      <c r="G63" s="5">
        <v>90</v>
      </c>
      <c r="H63" s="5">
        <v>85</v>
      </c>
      <c r="I63" s="5">
        <v>100</v>
      </c>
      <c r="J63" s="5">
        <v>100</v>
      </c>
      <c r="K63" s="5">
        <v>80</v>
      </c>
      <c r="L63" s="5">
        <v>85</v>
      </c>
      <c r="M63" s="5">
        <v>90</v>
      </c>
      <c r="N63" s="5">
        <v>80</v>
      </c>
      <c r="O63" s="5">
        <v>90</v>
      </c>
      <c r="P63" s="5">
        <v>95</v>
      </c>
      <c r="Q63" s="5">
        <v>100</v>
      </c>
      <c r="R63" s="5">
        <v>90</v>
      </c>
      <c r="S63" s="5">
        <v>106</v>
      </c>
      <c r="T63" s="5">
        <v>90</v>
      </c>
      <c r="U63" s="5">
        <v>90</v>
      </c>
      <c r="V63" s="5" t="s">
        <v>5</v>
      </c>
      <c r="W63" s="6" t="s">
        <v>2</v>
      </c>
    </row>
    <row r="64" spans="1:23" x14ac:dyDescent="0.25">
      <c r="A64" s="4">
        <v>40</v>
      </c>
      <c r="B64" s="3">
        <v>35</v>
      </c>
      <c r="C64" s="3">
        <v>60</v>
      </c>
      <c r="D64" s="3">
        <v>45</v>
      </c>
      <c r="E64" s="3">
        <v>35</v>
      </c>
      <c r="F64" s="3">
        <v>48</v>
      </c>
      <c r="G64" s="3">
        <v>37</v>
      </c>
      <c r="H64" s="3">
        <v>35</v>
      </c>
      <c r="I64" s="3">
        <v>35</v>
      </c>
      <c r="J64" s="3">
        <v>48</v>
      </c>
      <c r="K64" s="3">
        <v>40</v>
      </c>
      <c r="L64" s="3">
        <v>50</v>
      </c>
      <c r="M64" s="3">
        <v>30</v>
      </c>
      <c r="N64" s="3">
        <v>40</v>
      </c>
      <c r="O64" s="3">
        <v>35</v>
      </c>
      <c r="P64" s="3">
        <v>60</v>
      </c>
      <c r="Q64" s="3">
        <v>45</v>
      </c>
      <c r="R64" s="3">
        <v>40</v>
      </c>
      <c r="S64" s="3">
        <v>42</v>
      </c>
      <c r="T64" s="3">
        <v>40</v>
      </c>
      <c r="U64" s="3">
        <v>30</v>
      </c>
      <c r="V64" s="3" t="s">
        <v>5</v>
      </c>
      <c r="W64" s="9" t="s">
        <v>2</v>
      </c>
    </row>
    <row r="65" spans="1:23" x14ac:dyDescent="0.25">
      <c r="A65" s="6">
        <v>40</v>
      </c>
      <c r="B65" s="5">
        <v>45</v>
      </c>
      <c r="C65" s="5">
        <v>50</v>
      </c>
      <c r="D65" s="5">
        <v>60</v>
      </c>
      <c r="E65" s="5">
        <v>50</v>
      </c>
      <c r="F65" s="5">
        <v>60</v>
      </c>
      <c r="G65" s="5">
        <v>53</v>
      </c>
      <c r="H65" s="5">
        <v>40</v>
      </c>
      <c r="I65" s="5">
        <v>45</v>
      </c>
      <c r="J65" s="5">
        <v>60</v>
      </c>
      <c r="K65" s="5">
        <v>50</v>
      </c>
      <c r="L65" s="5">
        <v>65</v>
      </c>
      <c r="M65" s="5">
        <v>45</v>
      </c>
      <c r="N65" s="5">
        <v>70</v>
      </c>
      <c r="O65" s="5">
        <v>45</v>
      </c>
      <c r="P65" s="5">
        <v>75</v>
      </c>
      <c r="Q65" s="5">
        <v>55</v>
      </c>
      <c r="R65" s="5">
        <v>50</v>
      </c>
      <c r="S65" s="5">
        <v>58</v>
      </c>
      <c r="T65" s="5">
        <v>48</v>
      </c>
      <c r="U65" s="5">
        <v>50</v>
      </c>
      <c r="V65" s="5" t="s">
        <v>5</v>
      </c>
      <c r="W65" s="6" t="s">
        <v>2</v>
      </c>
    </row>
    <row r="66" spans="1:23" x14ac:dyDescent="0.25">
      <c r="A66" s="4">
        <v>40</v>
      </c>
      <c r="B66" s="3">
        <v>35</v>
      </c>
      <c r="C66" s="3">
        <v>60</v>
      </c>
      <c r="D66" s="3">
        <v>65</v>
      </c>
      <c r="E66" s="3">
        <v>50</v>
      </c>
      <c r="F66" s="3">
        <v>60</v>
      </c>
      <c r="G66" s="3">
        <v>50</v>
      </c>
      <c r="H66" s="3">
        <v>50</v>
      </c>
      <c r="I66" s="3">
        <v>40</v>
      </c>
      <c r="J66" s="3">
        <v>70</v>
      </c>
      <c r="K66" s="3">
        <v>50</v>
      </c>
      <c r="L66" s="3">
        <v>50</v>
      </c>
      <c r="M66" s="3">
        <v>40</v>
      </c>
      <c r="N66" s="3">
        <v>50</v>
      </c>
      <c r="O66" s="3">
        <v>50</v>
      </c>
      <c r="P66" s="3">
        <v>55</v>
      </c>
      <c r="Q66" s="3">
        <v>65</v>
      </c>
      <c r="R66" s="3">
        <v>60</v>
      </c>
      <c r="S66" s="3">
        <v>54</v>
      </c>
      <c r="T66" s="3">
        <v>52</v>
      </c>
      <c r="U66" s="3">
        <v>40</v>
      </c>
      <c r="V66" s="3" t="s">
        <v>5</v>
      </c>
      <c r="W66" s="9" t="s">
        <v>2</v>
      </c>
    </row>
    <row r="67" spans="1:23" x14ac:dyDescent="0.25">
      <c r="A67" s="6">
        <v>85</v>
      </c>
      <c r="B67" s="5">
        <v>80</v>
      </c>
      <c r="C67" s="5">
        <v>90</v>
      </c>
      <c r="D67" s="5">
        <v>85</v>
      </c>
      <c r="E67" s="5">
        <v>90</v>
      </c>
      <c r="F67" s="5">
        <v>95</v>
      </c>
      <c r="G67" s="5">
        <v>92</v>
      </c>
      <c r="H67" s="5">
        <v>80</v>
      </c>
      <c r="I67" s="5">
        <v>85</v>
      </c>
      <c r="J67" s="5">
        <v>90</v>
      </c>
      <c r="K67" s="5">
        <v>70</v>
      </c>
      <c r="L67" s="5">
        <v>80</v>
      </c>
      <c r="M67" s="5">
        <v>80</v>
      </c>
      <c r="N67" s="5">
        <v>90</v>
      </c>
      <c r="O67" s="5">
        <v>80</v>
      </c>
      <c r="P67" s="5">
        <v>80</v>
      </c>
      <c r="Q67" s="5">
        <v>90</v>
      </c>
      <c r="R67" s="5">
        <v>90</v>
      </c>
      <c r="S67" s="5">
        <v>95</v>
      </c>
      <c r="T67" s="5">
        <v>90</v>
      </c>
      <c r="U67" s="5">
        <v>70</v>
      </c>
      <c r="V67" s="5" t="s">
        <v>5</v>
      </c>
      <c r="W67" s="6" t="s">
        <v>2</v>
      </c>
    </row>
    <row r="68" spans="1:23" x14ac:dyDescent="0.25">
      <c r="A68" s="4">
        <v>50</v>
      </c>
      <c r="B68" s="3">
        <v>40</v>
      </c>
      <c r="C68" s="3">
        <v>50</v>
      </c>
      <c r="D68" s="3">
        <v>50</v>
      </c>
      <c r="E68" s="3">
        <v>50</v>
      </c>
      <c r="F68" s="3">
        <v>58</v>
      </c>
      <c r="G68" s="3">
        <v>50</v>
      </c>
      <c r="H68" s="3">
        <v>50</v>
      </c>
      <c r="I68" s="3">
        <v>40</v>
      </c>
      <c r="J68" s="3">
        <v>55</v>
      </c>
      <c r="K68" s="3">
        <v>45</v>
      </c>
      <c r="L68" s="3">
        <v>55</v>
      </c>
      <c r="M68" s="3">
        <v>40</v>
      </c>
      <c r="N68" s="3">
        <v>35</v>
      </c>
      <c r="O68" s="3">
        <v>55</v>
      </c>
      <c r="P68" s="3">
        <v>55</v>
      </c>
      <c r="Q68" s="3">
        <v>50</v>
      </c>
      <c r="R68" s="3">
        <v>40</v>
      </c>
      <c r="S68" s="3">
        <v>51</v>
      </c>
      <c r="T68" s="3">
        <v>50</v>
      </c>
      <c r="U68" s="3">
        <v>45</v>
      </c>
      <c r="V68" s="3" t="s">
        <v>5</v>
      </c>
      <c r="W68" s="9" t="s">
        <v>2</v>
      </c>
    </row>
    <row r="69" spans="1:23" x14ac:dyDescent="0.25">
      <c r="A69" s="6">
        <v>70</v>
      </c>
      <c r="B69" s="5">
        <v>70</v>
      </c>
      <c r="C69" s="5">
        <v>70</v>
      </c>
      <c r="D69" s="5">
        <v>75</v>
      </c>
      <c r="E69" s="5">
        <v>70</v>
      </c>
      <c r="F69" s="5">
        <v>68</v>
      </c>
      <c r="G69" s="5">
        <v>80</v>
      </c>
      <c r="H69" s="5">
        <v>80</v>
      </c>
      <c r="I69" s="5">
        <v>80</v>
      </c>
      <c r="J69" s="5">
        <v>70</v>
      </c>
      <c r="K69" s="5">
        <v>65</v>
      </c>
      <c r="L69" s="5">
        <v>80</v>
      </c>
      <c r="M69" s="5">
        <v>70</v>
      </c>
      <c r="N69" s="5">
        <v>60</v>
      </c>
      <c r="O69" s="5">
        <v>70</v>
      </c>
      <c r="P69" s="5">
        <v>70</v>
      </c>
      <c r="Q69" s="5">
        <v>75</v>
      </c>
      <c r="R69" s="5">
        <v>70</v>
      </c>
      <c r="S69" s="5">
        <v>73</v>
      </c>
      <c r="T69" s="5">
        <v>84</v>
      </c>
      <c r="U69" s="5">
        <v>60</v>
      </c>
      <c r="V69" s="5" t="s">
        <v>5</v>
      </c>
      <c r="W69" s="6" t="s">
        <v>2</v>
      </c>
    </row>
    <row r="70" spans="1:23" x14ac:dyDescent="0.25">
      <c r="A70" s="4">
        <v>90</v>
      </c>
      <c r="B70" s="3">
        <v>85</v>
      </c>
      <c r="C70" s="3">
        <v>80</v>
      </c>
      <c r="D70" s="3">
        <v>80</v>
      </c>
      <c r="E70" s="3">
        <v>85</v>
      </c>
      <c r="F70" s="3">
        <v>85</v>
      </c>
      <c r="G70" s="3">
        <v>88</v>
      </c>
      <c r="H70" s="3">
        <v>90</v>
      </c>
      <c r="I70" s="3">
        <v>90</v>
      </c>
      <c r="J70" s="3">
        <v>80</v>
      </c>
      <c r="K70" s="3">
        <v>70</v>
      </c>
      <c r="L70" s="3">
        <v>90</v>
      </c>
      <c r="M70" s="3">
        <v>85</v>
      </c>
      <c r="N70" s="3">
        <v>80</v>
      </c>
      <c r="O70" s="3">
        <v>90</v>
      </c>
      <c r="P70" s="3">
        <v>80</v>
      </c>
      <c r="Q70" s="3">
        <v>95</v>
      </c>
      <c r="R70" s="3">
        <v>90</v>
      </c>
      <c r="S70" s="3">
        <v>83</v>
      </c>
      <c r="T70" s="3">
        <v>86</v>
      </c>
      <c r="U70" s="3">
        <v>80</v>
      </c>
      <c r="V70" s="3" t="s">
        <v>5</v>
      </c>
      <c r="W70" s="9" t="s">
        <v>2</v>
      </c>
    </row>
    <row r="71" spans="1:23" x14ac:dyDescent="0.25">
      <c r="A71" s="6">
        <v>60</v>
      </c>
      <c r="B71" s="5">
        <v>60</v>
      </c>
      <c r="C71" s="5">
        <v>50</v>
      </c>
      <c r="D71" s="5">
        <v>75</v>
      </c>
      <c r="E71" s="5">
        <v>60</v>
      </c>
      <c r="F71" s="5">
        <v>75</v>
      </c>
      <c r="G71" s="5">
        <v>65</v>
      </c>
      <c r="H71" s="5">
        <v>50</v>
      </c>
      <c r="I71" s="5">
        <v>45</v>
      </c>
      <c r="J71" s="5">
        <v>65</v>
      </c>
      <c r="K71" s="5">
        <v>60</v>
      </c>
      <c r="L71" s="5">
        <v>75</v>
      </c>
      <c r="M71" s="5">
        <v>55</v>
      </c>
      <c r="N71" s="5">
        <v>50</v>
      </c>
      <c r="O71" s="5">
        <v>80</v>
      </c>
      <c r="P71" s="5">
        <v>65</v>
      </c>
      <c r="Q71" s="5">
        <v>55</v>
      </c>
      <c r="R71" s="5">
        <v>50</v>
      </c>
      <c r="S71" s="5">
        <v>67</v>
      </c>
      <c r="T71" s="5">
        <v>65</v>
      </c>
      <c r="U71" s="5">
        <v>45</v>
      </c>
      <c r="V71" s="5" t="s">
        <v>5</v>
      </c>
      <c r="W71" s="6" t="s">
        <v>2</v>
      </c>
    </row>
    <row r="72" spans="1:23" x14ac:dyDescent="0.25">
      <c r="A72" s="4">
        <v>100</v>
      </c>
      <c r="B72" s="3">
        <v>120</v>
      </c>
      <c r="C72" s="3">
        <v>110</v>
      </c>
      <c r="D72" s="3">
        <v>115</v>
      </c>
      <c r="E72" s="3">
        <v>120</v>
      </c>
      <c r="F72" s="3">
        <v>110</v>
      </c>
      <c r="G72" s="3">
        <v>117</v>
      </c>
      <c r="H72" s="3">
        <v>120</v>
      </c>
      <c r="I72" s="3">
        <v>110</v>
      </c>
      <c r="J72" s="3">
        <v>138</v>
      </c>
      <c r="K72" s="3">
        <v>120</v>
      </c>
      <c r="L72" s="3">
        <v>120</v>
      </c>
      <c r="M72" s="3">
        <v>110</v>
      </c>
      <c r="N72" s="3">
        <v>110</v>
      </c>
      <c r="O72" s="3">
        <v>100</v>
      </c>
      <c r="P72" s="3">
        <v>100</v>
      </c>
      <c r="Q72" s="3">
        <v>125</v>
      </c>
      <c r="R72" s="3">
        <v>110</v>
      </c>
      <c r="S72" s="3">
        <v>118</v>
      </c>
      <c r="T72" s="3">
        <v>123</v>
      </c>
      <c r="U72" s="3">
        <v>95</v>
      </c>
      <c r="V72" s="3" t="s">
        <v>5</v>
      </c>
      <c r="W72" s="9" t="s">
        <v>2</v>
      </c>
    </row>
    <row r="73" spans="1:23" x14ac:dyDescent="0.25">
      <c r="A73" s="6">
        <v>120</v>
      </c>
      <c r="B73" s="5">
        <v>130</v>
      </c>
      <c r="C73" s="5">
        <v>130</v>
      </c>
      <c r="D73" s="5">
        <v>140</v>
      </c>
      <c r="E73" s="5">
        <v>130</v>
      </c>
      <c r="F73" s="5">
        <v>130</v>
      </c>
      <c r="G73" s="5">
        <v>135</v>
      </c>
      <c r="H73" s="5">
        <v>110</v>
      </c>
      <c r="I73" s="5">
        <v>125</v>
      </c>
      <c r="J73" s="5">
        <v>130</v>
      </c>
      <c r="K73" s="5">
        <v>130</v>
      </c>
      <c r="L73" s="5">
        <v>145</v>
      </c>
      <c r="M73" s="5">
        <v>125</v>
      </c>
      <c r="N73" s="5">
        <v>130</v>
      </c>
      <c r="O73" s="5">
        <v>120</v>
      </c>
      <c r="P73" s="5">
        <v>135</v>
      </c>
      <c r="Q73" s="5">
        <v>140</v>
      </c>
      <c r="R73" s="5">
        <v>120</v>
      </c>
      <c r="S73" s="5">
        <v>133</v>
      </c>
      <c r="T73" s="5">
        <v>132</v>
      </c>
      <c r="U73" s="5">
        <v>115</v>
      </c>
      <c r="V73" s="5" t="s">
        <v>5</v>
      </c>
      <c r="W73" s="6" t="s">
        <v>2</v>
      </c>
    </row>
    <row r="74" spans="1:23" x14ac:dyDescent="0.25">
      <c r="A74" s="4">
        <v>120</v>
      </c>
      <c r="B74" s="3">
        <v>125</v>
      </c>
      <c r="C74" s="3">
        <v>130</v>
      </c>
      <c r="D74" s="3">
        <v>135</v>
      </c>
      <c r="E74" s="3">
        <v>140</v>
      </c>
      <c r="F74" s="3">
        <v>130</v>
      </c>
      <c r="G74" s="3">
        <v>136</v>
      </c>
      <c r="H74" s="3">
        <v>130</v>
      </c>
      <c r="I74" s="3">
        <v>130</v>
      </c>
      <c r="J74" s="3">
        <v>130</v>
      </c>
      <c r="K74" s="3">
        <v>130</v>
      </c>
      <c r="L74" s="3">
        <v>140</v>
      </c>
      <c r="M74" s="3">
        <v>120</v>
      </c>
      <c r="N74" s="3">
        <v>150</v>
      </c>
      <c r="O74" s="3">
        <v>115</v>
      </c>
      <c r="P74" s="3">
        <v>125</v>
      </c>
      <c r="Q74" s="3">
        <v>145</v>
      </c>
      <c r="R74" s="3">
        <v>130</v>
      </c>
      <c r="S74" s="3">
        <v>131</v>
      </c>
      <c r="T74" s="3">
        <v>136</v>
      </c>
      <c r="U74" s="3">
        <v>110</v>
      </c>
      <c r="V74" s="3" t="s">
        <v>5</v>
      </c>
      <c r="W74" s="9" t="s">
        <v>2</v>
      </c>
    </row>
    <row r="75" spans="1:23" x14ac:dyDescent="0.25">
      <c r="A75" s="6">
        <v>95</v>
      </c>
      <c r="B75" s="5">
        <v>90</v>
      </c>
      <c r="C75" s="5">
        <v>90</v>
      </c>
      <c r="D75" s="5">
        <v>118</v>
      </c>
      <c r="E75" s="5">
        <v>115</v>
      </c>
      <c r="F75" s="5">
        <v>90</v>
      </c>
      <c r="G75" s="5">
        <v>117</v>
      </c>
      <c r="H75" s="5">
        <v>90</v>
      </c>
      <c r="I75" s="5">
        <v>75</v>
      </c>
      <c r="J75" s="5">
        <v>80</v>
      </c>
      <c r="K75" s="5">
        <v>110</v>
      </c>
      <c r="L75" s="5">
        <v>85</v>
      </c>
      <c r="M75" s="5">
        <v>80</v>
      </c>
      <c r="N75" s="5">
        <v>100</v>
      </c>
      <c r="O75" s="5">
        <v>100</v>
      </c>
      <c r="P75" s="5">
        <v>90</v>
      </c>
      <c r="Q75" s="5">
        <v>105</v>
      </c>
      <c r="R75" s="5">
        <v>100</v>
      </c>
      <c r="S75" s="5">
        <v>106</v>
      </c>
      <c r="T75" s="5">
        <v>100</v>
      </c>
      <c r="U75" s="5">
        <v>95</v>
      </c>
      <c r="V75" s="5" t="s">
        <v>5</v>
      </c>
      <c r="W75" s="6" t="s">
        <v>2</v>
      </c>
    </row>
    <row r="76" spans="1:23" x14ac:dyDescent="0.25">
      <c r="A76" s="3">
        <v>45</v>
      </c>
      <c r="B76" s="3">
        <v>50</v>
      </c>
      <c r="C76" s="3">
        <v>60</v>
      </c>
      <c r="D76" s="3">
        <v>60</v>
      </c>
      <c r="E76" s="3">
        <v>40</v>
      </c>
      <c r="F76" s="3">
        <v>52</v>
      </c>
      <c r="G76" s="3">
        <v>48</v>
      </c>
      <c r="H76" s="3">
        <v>35</v>
      </c>
      <c r="I76" s="3">
        <v>35</v>
      </c>
      <c r="J76" s="3">
        <v>60</v>
      </c>
      <c r="K76" s="3">
        <v>45</v>
      </c>
      <c r="L76" s="3">
        <v>45</v>
      </c>
      <c r="M76" s="3">
        <v>45</v>
      </c>
      <c r="N76" s="3">
        <v>50</v>
      </c>
      <c r="O76" s="3">
        <v>60</v>
      </c>
      <c r="P76" s="3">
        <v>65</v>
      </c>
      <c r="Q76" s="3">
        <v>60</v>
      </c>
      <c r="R76" s="3">
        <v>50</v>
      </c>
      <c r="S76" s="3">
        <v>53</v>
      </c>
      <c r="T76" s="3">
        <v>46</v>
      </c>
      <c r="U76" s="3">
        <v>35</v>
      </c>
      <c r="V76" s="3" t="s">
        <v>5</v>
      </c>
      <c r="W76" s="9" t="s">
        <v>2</v>
      </c>
    </row>
    <row r="78" spans="1:23" x14ac:dyDescent="0.25">
      <c r="A78" s="5">
        <v>30</v>
      </c>
      <c r="B78" s="6">
        <v>15</v>
      </c>
      <c r="C78" s="6">
        <v>50</v>
      </c>
      <c r="D78" s="6">
        <v>40</v>
      </c>
      <c r="E78" s="6">
        <v>40</v>
      </c>
      <c r="F78" s="6">
        <v>40</v>
      </c>
      <c r="G78" s="6">
        <v>46</v>
      </c>
      <c r="H78" s="6">
        <v>40</v>
      </c>
      <c r="I78" s="6">
        <v>40</v>
      </c>
      <c r="J78" s="6">
        <v>45</v>
      </c>
      <c r="K78" s="6">
        <v>50</v>
      </c>
      <c r="L78" s="6">
        <v>60</v>
      </c>
      <c r="M78" s="6">
        <v>30</v>
      </c>
      <c r="N78" s="6">
        <v>50</v>
      </c>
      <c r="O78" s="6">
        <v>30</v>
      </c>
      <c r="P78" s="6">
        <v>45</v>
      </c>
      <c r="Q78" s="6">
        <v>35</v>
      </c>
      <c r="R78" s="6">
        <v>40</v>
      </c>
      <c r="S78" s="6">
        <v>52</v>
      </c>
      <c r="T78" s="6">
        <v>40</v>
      </c>
      <c r="U78" s="6">
        <v>30</v>
      </c>
      <c r="V78" s="5" t="s">
        <v>6</v>
      </c>
      <c r="W78" s="6" t="s">
        <v>4</v>
      </c>
    </row>
    <row r="79" spans="1:23" x14ac:dyDescent="0.25">
      <c r="A79" s="7">
        <v>30</v>
      </c>
      <c r="B79" s="9">
        <v>25</v>
      </c>
      <c r="C79" s="9">
        <v>50</v>
      </c>
      <c r="D79" s="9">
        <v>50</v>
      </c>
      <c r="E79" s="9">
        <v>55</v>
      </c>
      <c r="F79" s="9">
        <v>50</v>
      </c>
      <c r="G79" s="9">
        <v>50</v>
      </c>
      <c r="H79" s="9">
        <v>45</v>
      </c>
      <c r="I79" s="9">
        <v>50</v>
      </c>
      <c r="J79" s="9">
        <v>50</v>
      </c>
      <c r="K79" s="9">
        <v>65</v>
      </c>
      <c r="L79" s="9">
        <v>65</v>
      </c>
      <c r="M79" s="9">
        <v>45</v>
      </c>
      <c r="N79" s="9">
        <v>65</v>
      </c>
      <c r="O79" s="9">
        <v>50</v>
      </c>
      <c r="P79" s="9">
        <v>60</v>
      </c>
      <c r="Q79" s="9">
        <v>50</v>
      </c>
      <c r="R79" s="9">
        <v>50</v>
      </c>
      <c r="S79" s="9">
        <v>61</v>
      </c>
      <c r="T79" s="9">
        <v>39</v>
      </c>
      <c r="U79" s="9">
        <v>40</v>
      </c>
      <c r="V79" s="3" t="s">
        <v>6</v>
      </c>
      <c r="W79" s="4" t="s">
        <v>4</v>
      </c>
    </row>
    <row r="80" spans="1:23" x14ac:dyDescent="0.25">
      <c r="A80" s="5">
        <v>45</v>
      </c>
      <c r="B80" s="6">
        <v>35</v>
      </c>
      <c r="C80" s="6">
        <v>40</v>
      </c>
      <c r="D80" s="6">
        <v>40</v>
      </c>
      <c r="E80" s="6">
        <v>30</v>
      </c>
      <c r="F80" s="6">
        <v>45</v>
      </c>
      <c r="G80" s="6">
        <v>32</v>
      </c>
      <c r="H80" s="6">
        <v>30</v>
      </c>
      <c r="I80" s="6">
        <v>60</v>
      </c>
      <c r="J80" s="6">
        <v>55</v>
      </c>
      <c r="K80" s="6">
        <v>50</v>
      </c>
      <c r="L80" s="6">
        <v>65</v>
      </c>
      <c r="M80" s="6">
        <v>40</v>
      </c>
      <c r="N80" s="6">
        <v>45</v>
      </c>
      <c r="O80" s="6">
        <v>30</v>
      </c>
      <c r="P80" s="6">
        <v>40</v>
      </c>
      <c r="Q80" s="6">
        <v>30</v>
      </c>
      <c r="R80" s="6">
        <v>40</v>
      </c>
      <c r="S80" s="6">
        <v>43</v>
      </c>
      <c r="T80" s="6">
        <v>32</v>
      </c>
      <c r="U80" s="6">
        <v>35</v>
      </c>
      <c r="V80" s="5" t="s">
        <v>6</v>
      </c>
      <c r="W80" s="6" t="s">
        <v>4</v>
      </c>
    </row>
    <row r="81" spans="1:23" x14ac:dyDescent="0.25">
      <c r="A81" s="7">
        <v>55</v>
      </c>
      <c r="B81" s="9">
        <v>60</v>
      </c>
      <c r="C81" s="9">
        <v>70</v>
      </c>
      <c r="D81" s="9">
        <v>75</v>
      </c>
      <c r="E81" s="9">
        <v>70</v>
      </c>
      <c r="F81" s="9">
        <v>70</v>
      </c>
      <c r="G81" s="9">
        <v>45</v>
      </c>
      <c r="H81" s="9">
        <v>70</v>
      </c>
      <c r="I81" s="9">
        <v>90</v>
      </c>
      <c r="J81" s="9">
        <v>70</v>
      </c>
      <c r="K81" s="9">
        <v>70</v>
      </c>
      <c r="L81" s="9">
        <v>80</v>
      </c>
      <c r="M81" s="9">
        <v>70</v>
      </c>
      <c r="N81" s="9">
        <v>60</v>
      </c>
      <c r="O81" s="9">
        <v>50</v>
      </c>
      <c r="P81" s="9">
        <v>70</v>
      </c>
      <c r="Q81" s="9">
        <v>75</v>
      </c>
      <c r="R81" s="9">
        <v>70</v>
      </c>
      <c r="S81" s="9">
        <v>81</v>
      </c>
      <c r="T81" s="9">
        <v>56</v>
      </c>
      <c r="U81" s="9">
        <v>55</v>
      </c>
      <c r="V81" s="3" t="s">
        <v>6</v>
      </c>
      <c r="W81" s="4" t="s">
        <v>4</v>
      </c>
    </row>
    <row r="82" spans="1:23" x14ac:dyDescent="0.25">
      <c r="A82" s="5">
        <v>75</v>
      </c>
      <c r="B82" s="6">
        <v>85</v>
      </c>
      <c r="C82" s="6">
        <v>80</v>
      </c>
      <c r="D82" s="6">
        <v>88</v>
      </c>
      <c r="E82" s="6">
        <v>95</v>
      </c>
      <c r="F82" s="6">
        <v>90</v>
      </c>
      <c r="G82" s="6">
        <v>78</v>
      </c>
      <c r="H82" s="6">
        <v>80</v>
      </c>
      <c r="I82" s="6">
        <v>100</v>
      </c>
      <c r="J82" s="6">
        <v>90</v>
      </c>
      <c r="K82" s="6">
        <v>80</v>
      </c>
      <c r="L82" s="6">
        <v>85</v>
      </c>
      <c r="M82" s="6">
        <v>90</v>
      </c>
      <c r="N82" s="6">
        <v>90</v>
      </c>
      <c r="O82" s="6">
        <v>70</v>
      </c>
      <c r="P82" s="6">
        <v>90</v>
      </c>
      <c r="Q82" s="6">
        <v>85</v>
      </c>
      <c r="R82" s="6">
        <v>100</v>
      </c>
      <c r="S82" s="6">
        <v>110</v>
      </c>
      <c r="T82" s="6">
        <v>75</v>
      </c>
      <c r="U82" s="6">
        <v>85</v>
      </c>
      <c r="V82" s="5" t="s">
        <v>6</v>
      </c>
      <c r="W82" s="6" t="s">
        <v>4</v>
      </c>
    </row>
    <row r="83" spans="1:23" x14ac:dyDescent="0.25">
      <c r="A83" s="7">
        <v>30</v>
      </c>
      <c r="B83" s="9">
        <v>30</v>
      </c>
      <c r="C83" s="9">
        <v>40</v>
      </c>
      <c r="D83" s="9">
        <v>40</v>
      </c>
      <c r="E83" s="9">
        <v>25</v>
      </c>
      <c r="F83" s="9">
        <v>45</v>
      </c>
      <c r="G83" s="9">
        <v>25</v>
      </c>
      <c r="H83" s="9">
        <v>35</v>
      </c>
      <c r="I83" s="9">
        <v>50</v>
      </c>
      <c r="J83" s="9">
        <v>55</v>
      </c>
      <c r="K83" s="9">
        <v>40</v>
      </c>
      <c r="L83" s="9">
        <v>50</v>
      </c>
      <c r="M83" s="9">
        <v>35</v>
      </c>
      <c r="N83" s="9">
        <v>45</v>
      </c>
      <c r="O83" s="9">
        <v>40</v>
      </c>
      <c r="P83" s="9">
        <v>45</v>
      </c>
      <c r="Q83" s="9">
        <v>35</v>
      </c>
      <c r="R83" s="9">
        <v>30</v>
      </c>
      <c r="S83" s="9">
        <v>42</v>
      </c>
      <c r="T83" s="9">
        <v>38</v>
      </c>
      <c r="U83" s="9">
        <v>25</v>
      </c>
      <c r="V83" s="3" t="s">
        <v>6</v>
      </c>
      <c r="W83" s="4" t="s">
        <v>4</v>
      </c>
    </row>
    <row r="84" spans="1:23" x14ac:dyDescent="0.25">
      <c r="A84" s="5">
        <v>50</v>
      </c>
      <c r="B84" s="6">
        <v>45</v>
      </c>
      <c r="C84" s="6">
        <v>50</v>
      </c>
      <c r="D84" s="6">
        <v>50</v>
      </c>
      <c r="E84" s="6">
        <v>50</v>
      </c>
      <c r="F84" s="6">
        <v>52</v>
      </c>
      <c r="G84" s="6">
        <v>49</v>
      </c>
      <c r="H84" s="6">
        <v>50</v>
      </c>
      <c r="I84" s="6">
        <v>40</v>
      </c>
      <c r="J84" s="6">
        <v>55</v>
      </c>
      <c r="K84" s="6">
        <v>55</v>
      </c>
      <c r="L84" s="6">
        <v>65</v>
      </c>
      <c r="M84" s="6">
        <v>50</v>
      </c>
      <c r="N84" s="6">
        <v>55</v>
      </c>
      <c r="O84" s="6">
        <v>50</v>
      </c>
      <c r="P84" s="6">
        <v>60</v>
      </c>
      <c r="Q84" s="6">
        <v>45</v>
      </c>
      <c r="R84" s="6">
        <v>60</v>
      </c>
      <c r="S84" s="6">
        <v>63</v>
      </c>
      <c r="T84" s="6">
        <v>50</v>
      </c>
      <c r="U84" s="6">
        <v>55</v>
      </c>
      <c r="V84" s="5" t="s">
        <v>6</v>
      </c>
      <c r="W84" s="6" t="s">
        <v>4</v>
      </c>
    </row>
    <row r="85" spans="1:23" x14ac:dyDescent="0.25">
      <c r="A85" s="7">
        <v>50</v>
      </c>
      <c r="B85" s="9">
        <v>50</v>
      </c>
      <c r="C85" s="9">
        <v>55</v>
      </c>
      <c r="D85" s="9">
        <v>50</v>
      </c>
      <c r="E85" s="9">
        <v>45</v>
      </c>
      <c r="F85" s="9">
        <v>52</v>
      </c>
      <c r="G85" s="9">
        <v>50</v>
      </c>
      <c r="H85" s="9">
        <v>50</v>
      </c>
      <c r="I85" s="9">
        <v>60</v>
      </c>
      <c r="J85" s="9">
        <v>60</v>
      </c>
      <c r="K85" s="9">
        <v>50</v>
      </c>
      <c r="L85" s="9">
        <v>60</v>
      </c>
      <c r="M85" s="9">
        <v>45</v>
      </c>
      <c r="N85" s="9">
        <v>65</v>
      </c>
      <c r="O85" s="9">
        <v>50</v>
      </c>
      <c r="P85" s="9">
        <v>50</v>
      </c>
      <c r="Q85" s="9">
        <v>40</v>
      </c>
      <c r="R85" s="9">
        <v>50</v>
      </c>
      <c r="S85" s="9">
        <v>52</v>
      </c>
      <c r="T85" s="9">
        <v>45</v>
      </c>
      <c r="U85" s="9">
        <v>35</v>
      </c>
      <c r="V85" s="3" t="s">
        <v>6</v>
      </c>
      <c r="W85" s="4" t="s">
        <v>4</v>
      </c>
    </row>
    <row r="86" spans="1:23" x14ac:dyDescent="0.25">
      <c r="A86" s="5">
        <v>80</v>
      </c>
      <c r="B86" s="6">
        <v>90</v>
      </c>
      <c r="C86" s="6">
        <v>80</v>
      </c>
      <c r="D86" s="6">
        <v>65</v>
      </c>
      <c r="E86" s="6">
        <v>80</v>
      </c>
      <c r="F86" s="6">
        <v>85</v>
      </c>
      <c r="G86" s="6">
        <v>60</v>
      </c>
      <c r="H86" s="6">
        <v>80</v>
      </c>
      <c r="I86" s="6">
        <v>80</v>
      </c>
      <c r="J86" s="6">
        <v>80</v>
      </c>
      <c r="K86" s="6">
        <v>80</v>
      </c>
      <c r="L86" s="6">
        <v>75</v>
      </c>
      <c r="M86" s="6">
        <v>80</v>
      </c>
      <c r="N86" s="6">
        <v>85</v>
      </c>
      <c r="O86" s="6">
        <v>60</v>
      </c>
      <c r="P86" s="6">
        <v>75</v>
      </c>
      <c r="Q86" s="6">
        <v>80</v>
      </c>
      <c r="R86" s="6">
        <v>90</v>
      </c>
      <c r="S86" s="6">
        <v>85</v>
      </c>
      <c r="T86" s="6">
        <v>70</v>
      </c>
      <c r="U86" s="6">
        <v>70</v>
      </c>
      <c r="V86" s="5" t="s">
        <v>6</v>
      </c>
      <c r="W86" s="6" t="s">
        <v>4</v>
      </c>
    </row>
    <row r="87" spans="1:23" x14ac:dyDescent="0.25">
      <c r="A87" s="7">
        <v>45</v>
      </c>
      <c r="B87" s="9">
        <v>40</v>
      </c>
      <c r="C87" s="9">
        <v>40</v>
      </c>
      <c r="D87" s="9">
        <v>80</v>
      </c>
      <c r="E87" s="9">
        <v>40</v>
      </c>
      <c r="F87" s="9">
        <v>55</v>
      </c>
      <c r="G87" s="9">
        <v>38</v>
      </c>
      <c r="H87" s="9">
        <v>45</v>
      </c>
      <c r="I87" s="9">
        <v>50</v>
      </c>
      <c r="J87" s="9">
        <v>50</v>
      </c>
      <c r="K87" s="9">
        <v>50</v>
      </c>
      <c r="L87" s="9">
        <v>55</v>
      </c>
      <c r="M87" s="9">
        <v>45</v>
      </c>
      <c r="N87" s="9">
        <v>50</v>
      </c>
      <c r="O87" s="9">
        <v>50</v>
      </c>
      <c r="P87" s="9">
        <v>45</v>
      </c>
      <c r="Q87" s="9">
        <v>45</v>
      </c>
      <c r="R87" s="9">
        <v>55</v>
      </c>
      <c r="S87" s="9">
        <v>56</v>
      </c>
      <c r="T87" s="9">
        <v>34</v>
      </c>
      <c r="U87" s="9">
        <v>40</v>
      </c>
      <c r="V87" s="3" t="s">
        <v>6</v>
      </c>
      <c r="W87" s="4" t="s">
        <v>4</v>
      </c>
    </row>
    <row r="88" spans="1:23" x14ac:dyDescent="0.25">
      <c r="A88" s="5">
        <v>75</v>
      </c>
      <c r="B88" s="6">
        <v>65</v>
      </c>
      <c r="C88" s="6">
        <v>70</v>
      </c>
      <c r="D88" s="6">
        <v>60</v>
      </c>
      <c r="E88" s="6">
        <v>70</v>
      </c>
      <c r="F88" s="6">
        <v>75</v>
      </c>
      <c r="G88" s="6">
        <v>73</v>
      </c>
      <c r="H88" s="6">
        <v>70</v>
      </c>
      <c r="I88" s="6">
        <v>80</v>
      </c>
      <c r="J88" s="6">
        <v>65</v>
      </c>
      <c r="K88" s="6">
        <v>60</v>
      </c>
      <c r="L88" s="6">
        <v>65</v>
      </c>
      <c r="M88" s="6">
        <v>75</v>
      </c>
      <c r="N88" s="6">
        <v>60</v>
      </c>
      <c r="O88" s="6">
        <v>45</v>
      </c>
      <c r="P88" s="6">
        <v>55</v>
      </c>
      <c r="Q88" s="6">
        <v>65</v>
      </c>
      <c r="R88" s="6">
        <v>70</v>
      </c>
      <c r="S88" s="6">
        <v>68</v>
      </c>
      <c r="T88" s="6">
        <v>60</v>
      </c>
      <c r="U88" s="6">
        <v>55</v>
      </c>
      <c r="V88" s="5" t="s">
        <v>6</v>
      </c>
      <c r="W88" s="6" t="s">
        <v>4</v>
      </c>
    </row>
    <row r="89" spans="1:23" x14ac:dyDescent="0.25">
      <c r="A89" s="7">
        <v>90</v>
      </c>
      <c r="B89" s="9">
        <v>90</v>
      </c>
      <c r="C89" s="9">
        <v>80</v>
      </c>
      <c r="D89" s="9">
        <v>85</v>
      </c>
      <c r="E89" s="9">
        <v>85</v>
      </c>
      <c r="F89" s="9">
        <v>82</v>
      </c>
      <c r="G89" s="9">
        <v>82</v>
      </c>
      <c r="H89" s="9">
        <v>80</v>
      </c>
      <c r="I89" s="9">
        <v>70</v>
      </c>
      <c r="J89" s="9">
        <v>78</v>
      </c>
      <c r="K89" s="9">
        <v>75</v>
      </c>
      <c r="L89" s="9">
        <v>80</v>
      </c>
      <c r="M89" s="9">
        <v>90</v>
      </c>
      <c r="N89" s="9">
        <v>90</v>
      </c>
      <c r="O89" s="9">
        <v>80</v>
      </c>
      <c r="P89" s="9">
        <v>80</v>
      </c>
      <c r="Q89" s="9">
        <v>80</v>
      </c>
      <c r="R89" s="9">
        <v>90</v>
      </c>
      <c r="S89" s="9">
        <v>82</v>
      </c>
      <c r="T89" s="9">
        <v>90</v>
      </c>
      <c r="U89" s="9">
        <v>65</v>
      </c>
      <c r="V89" s="3" t="s">
        <v>6</v>
      </c>
      <c r="W89" s="4" t="s">
        <v>4</v>
      </c>
    </row>
    <row r="90" spans="1:23" x14ac:dyDescent="0.25">
      <c r="A90" s="5">
        <v>60</v>
      </c>
      <c r="B90" s="6">
        <v>70</v>
      </c>
      <c r="C90" s="6">
        <v>60</v>
      </c>
      <c r="D90" s="6">
        <v>70</v>
      </c>
      <c r="E90" s="6">
        <v>60</v>
      </c>
      <c r="F90" s="6">
        <v>65</v>
      </c>
      <c r="G90" s="6">
        <v>66</v>
      </c>
      <c r="H90" s="6">
        <v>50</v>
      </c>
      <c r="I90" s="6">
        <v>50</v>
      </c>
      <c r="J90" s="6">
        <v>60</v>
      </c>
      <c r="K90" s="6">
        <v>60</v>
      </c>
      <c r="L90" s="6">
        <v>70</v>
      </c>
      <c r="M90" s="6">
        <v>45</v>
      </c>
      <c r="N90" s="6">
        <v>65</v>
      </c>
      <c r="O90" s="6">
        <v>20</v>
      </c>
      <c r="P90" s="6">
        <v>50</v>
      </c>
      <c r="Q90" s="6">
        <v>50</v>
      </c>
      <c r="R90" s="6">
        <v>50</v>
      </c>
      <c r="S90" s="6">
        <v>61</v>
      </c>
      <c r="T90" s="6">
        <v>46</v>
      </c>
      <c r="U90" s="6">
        <v>35</v>
      </c>
      <c r="V90" s="5" t="s">
        <v>6</v>
      </c>
      <c r="W90" s="6" t="s">
        <v>4</v>
      </c>
    </row>
    <row r="91" spans="1:23" x14ac:dyDescent="0.25">
      <c r="A91" s="7">
        <v>95</v>
      </c>
      <c r="B91" s="9">
        <v>120</v>
      </c>
      <c r="C91" s="9">
        <v>110</v>
      </c>
      <c r="D91" s="9">
        <v>110</v>
      </c>
      <c r="E91" s="9">
        <v>105</v>
      </c>
      <c r="F91" s="9">
        <v>100</v>
      </c>
      <c r="G91" s="9">
        <v>100</v>
      </c>
      <c r="H91" s="9">
        <v>110</v>
      </c>
      <c r="I91" s="9">
        <v>105</v>
      </c>
      <c r="J91" s="9">
        <v>115</v>
      </c>
      <c r="K91" s="9">
        <v>110</v>
      </c>
      <c r="L91" s="9">
        <v>110</v>
      </c>
      <c r="M91" s="9">
        <v>100</v>
      </c>
      <c r="N91" s="9">
        <v>130</v>
      </c>
      <c r="O91" s="9">
        <v>85</v>
      </c>
      <c r="P91" s="9">
        <v>100</v>
      </c>
      <c r="Q91" s="9">
        <v>100</v>
      </c>
      <c r="R91" s="9">
        <v>110</v>
      </c>
      <c r="S91" s="9">
        <v>120</v>
      </c>
      <c r="T91" s="9">
        <v>114</v>
      </c>
      <c r="U91" s="9">
        <v>85</v>
      </c>
      <c r="V91" s="3" t="s">
        <v>6</v>
      </c>
      <c r="W91" s="4" t="s">
        <v>4</v>
      </c>
    </row>
    <row r="92" spans="1:23" x14ac:dyDescent="0.25">
      <c r="A92" s="5">
        <v>135</v>
      </c>
      <c r="B92" s="6">
        <v>130</v>
      </c>
      <c r="C92" s="6">
        <v>110</v>
      </c>
      <c r="D92" s="6">
        <v>130</v>
      </c>
      <c r="E92" s="10" t="s">
        <v>7</v>
      </c>
      <c r="F92" s="6">
        <v>120</v>
      </c>
      <c r="G92" s="6">
        <v>122</v>
      </c>
      <c r="H92" s="6">
        <v>120</v>
      </c>
      <c r="I92" s="6">
        <v>130</v>
      </c>
      <c r="J92" s="6">
        <v>130</v>
      </c>
      <c r="K92" s="6">
        <v>130</v>
      </c>
      <c r="L92" s="6">
        <v>130</v>
      </c>
      <c r="M92" s="6">
        <v>125</v>
      </c>
      <c r="N92" s="6">
        <v>125</v>
      </c>
      <c r="O92" s="6">
        <v>120</v>
      </c>
      <c r="P92" s="6">
        <v>120</v>
      </c>
      <c r="Q92" s="6">
        <v>125</v>
      </c>
      <c r="R92" s="6">
        <v>140</v>
      </c>
      <c r="S92" s="6">
        <v>136</v>
      </c>
      <c r="T92" s="6">
        <v>140</v>
      </c>
      <c r="U92" s="6">
        <v>110</v>
      </c>
      <c r="V92" s="5" t="s">
        <v>6</v>
      </c>
      <c r="W92" s="6" t="s">
        <v>4</v>
      </c>
    </row>
    <row r="93" spans="1:23" x14ac:dyDescent="0.25">
      <c r="A93" s="11" t="s">
        <v>7</v>
      </c>
      <c r="B93" s="12" t="s">
        <v>7</v>
      </c>
      <c r="C93" s="11" t="s">
        <v>7</v>
      </c>
      <c r="D93" s="12" t="s">
        <v>7</v>
      </c>
      <c r="E93" s="11" t="s">
        <v>7</v>
      </c>
      <c r="F93" s="11" t="s">
        <v>7</v>
      </c>
      <c r="G93" s="11" t="s">
        <v>7</v>
      </c>
      <c r="H93" s="11" t="s">
        <v>7</v>
      </c>
      <c r="I93" s="9">
        <v>115</v>
      </c>
      <c r="J93" s="9">
        <v>130</v>
      </c>
      <c r="K93" s="9">
        <v>130</v>
      </c>
      <c r="L93" s="9">
        <v>140</v>
      </c>
      <c r="M93" s="9">
        <v>120</v>
      </c>
      <c r="N93" s="9">
        <v>135</v>
      </c>
      <c r="O93" s="9">
        <v>110</v>
      </c>
      <c r="P93" s="9">
        <v>115</v>
      </c>
      <c r="Q93" s="9">
        <v>130</v>
      </c>
      <c r="R93" s="9">
        <v>130</v>
      </c>
      <c r="S93" s="9">
        <v>130</v>
      </c>
      <c r="T93" s="9">
        <v>137</v>
      </c>
      <c r="U93" s="9">
        <v>100</v>
      </c>
      <c r="V93" s="3" t="s">
        <v>6</v>
      </c>
      <c r="W93" s="4" t="s">
        <v>4</v>
      </c>
    </row>
    <row r="94" spans="1:23" x14ac:dyDescent="0.25">
      <c r="A94" s="5">
        <v>80</v>
      </c>
      <c r="B94" s="6">
        <v>90</v>
      </c>
      <c r="C94" s="6">
        <v>80</v>
      </c>
      <c r="D94" s="6">
        <v>90</v>
      </c>
      <c r="E94" s="6">
        <v>80</v>
      </c>
      <c r="F94" s="6">
        <v>80</v>
      </c>
      <c r="G94" s="6">
        <v>93</v>
      </c>
      <c r="H94" s="6">
        <v>80</v>
      </c>
      <c r="I94" s="6">
        <v>75</v>
      </c>
      <c r="J94" s="6">
        <v>85</v>
      </c>
      <c r="K94" s="6">
        <v>110</v>
      </c>
      <c r="L94" s="6">
        <v>120</v>
      </c>
      <c r="M94" s="6">
        <v>90</v>
      </c>
      <c r="N94" s="6">
        <v>100</v>
      </c>
      <c r="O94" s="6">
        <v>85</v>
      </c>
      <c r="P94" s="6">
        <v>85</v>
      </c>
      <c r="Q94" s="6">
        <v>90</v>
      </c>
      <c r="R94" s="6">
        <v>80</v>
      </c>
      <c r="S94" s="6">
        <v>112</v>
      </c>
      <c r="T94" s="6">
        <v>120</v>
      </c>
      <c r="U94" s="6">
        <v>80</v>
      </c>
      <c r="V94" s="5" t="s">
        <v>6</v>
      </c>
      <c r="W94" s="6" t="s">
        <v>4</v>
      </c>
    </row>
    <row r="95" spans="1:23" x14ac:dyDescent="0.25">
      <c r="A95" s="7">
        <v>50</v>
      </c>
      <c r="B95" s="9">
        <v>70</v>
      </c>
      <c r="C95" s="9">
        <v>40</v>
      </c>
      <c r="D95" s="9">
        <v>50</v>
      </c>
      <c r="E95" s="9">
        <v>40</v>
      </c>
      <c r="F95" s="9">
        <v>53</v>
      </c>
      <c r="G95" s="9">
        <v>47</v>
      </c>
      <c r="H95" s="9">
        <v>40</v>
      </c>
      <c r="I95" s="9">
        <v>40</v>
      </c>
      <c r="J95" s="9">
        <v>46</v>
      </c>
      <c r="K95" s="9">
        <v>40</v>
      </c>
      <c r="L95" s="9">
        <v>60</v>
      </c>
      <c r="M95" s="9">
        <v>40</v>
      </c>
      <c r="N95" s="9">
        <v>50</v>
      </c>
      <c r="O95" s="9">
        <v>30</v>
      </c>
      <c r="P95" s="9">
        <v>55</v>
      </c>
      <c r="Q95" s="9">
        <v>45</v>
      </c>
      <c r="R95" s="9">
        <v>50</v>
      </c>
      <c r="S95" s="9">
        <v>58</v>
      </c>
      <c r="T95" s="9">
        <v>58</v>
      </c>
      <c r="U95" s="9">
        <v>35</v>
      </c>
      <c r="V95" s="3" t="s">
        <v>6</v>
      </c>
      <c r="W95" s="9" t="s">
        <v>4</v>
      </c>
    </row>
    <row r="97" spans="1:25" x14ac:dyDescent="0.25">
      <c r="A97" s="5">
        <v>35</v>
      </c>
      <c r="B97" s="6">
        <v>20</v>
      </c>
      <c r="C97" s="6">
        <v>40</v>
      </c>
      <c r="D97" s="6">
        <v>40</v>
      </c>
      <c r="E97" s="6">
        <v>35</v>
      </c>
      <c r="F97" s="6">
        <v>45</v>
      </c>
      <c r="G97" s="6">
        <v>43</v>
      </c>
      <c r="H97" s="6">
        <v>40</v>
      </c>
      <c r="I97" s="6">
        <v>40</v>
      </c>
      <c r="J97" s="6">
        <v>55</v>
      </c>
      <c r="K97" s="6">
        <v>55</v>
      </c>
      <c r="L97" s="6">
        <v>60</v>
      </c>
      <c r="M97" s="6">
        <v>40</v>
      </c>
      <c r="N97" s="6">
        <v>50</v>
      </c>
      <c r="O97" s="6">
        <v>35</v>
      </c>
      <c r="P97" s="6">
        <v>30</v>
      </c>
      <c r="Q97" s="6">
        <v>45</v>
      </c>
      <c r="R97" s="6">
        <v>40</v>
      </c>
      <c r="S97" s="6">
        <v>45</v>
      </c>
      <c r="T97" s="6">
        <v>40</v>
      </c>
      <c r="U97" s="6">
        <v>25</v>
      </c>
      <c r="V97" s="5" t="s">
        <v>6</v>
      </c>
      <c r="W97" s="6" t="s">
        <v>2</v>
      </c>
    </row>
    <row r="98" spans="1:25" x14ac:dyDescent="0.25">
      <c r="A98" s="7">
        <v>35</v>
      </c>
      <c r="B98" s="9">
        <v>35</v>
      </c>
      <c r="C98" s="9">
        <v>50</v>
      </c>
      <c r="D98" s="9">
        <v>48</v>
      </c>
      <c r="E98" s="9">
        <v>55</v>
      </c>
      <c r="F98" s="9">
        <v>45</v>
      </c>
      <c r="G98" s="9">
        <v>50</v>
      </c>
      <c r="H98" s="9">
        <v>50</v>
      </c>
      <c r="I98" s="9">
        <v>55</v>
      </c>
      <c r="J98" s="9">
        <v>50</v>
      </c>
      <c r="K98" s="9">
        <v>65</v>
      </c>
      <c r="L98" s="9">
        <v>55</v>
      </c>
      <c r="M98" s="9">
        <v>50</v>
      </c>
      <c r="N98" s="9">
        <v>60</v>
      </c>
      <c r="O98" s="9">
        <v>40</v>
      </c>
      <c r="P98" s="9">
        <v>50</v>
      </c>
      <c r="Q98" s="9">
        <v>55</v>
      </c>
      <c r="R98" s="9">
        <v>60</v>
      </c>
      <c r="S98" s="9">
        <v>51</v>
      </c>
      <c r="T98" s="9">
        <v>50</v>
      </c>
      <c r="U98" s="9">
        <v>32</v>
      </c>
      <c r="V98" s="3" t="s">
        <v>6</v>
      </c>
      <c r="W98" s="9" t="s">
        <v>2</v>
      </c>
    </row>
    <row r="99" spans="1:25" x14ac:dyDescent="0.25">
      <c r="A99" s="5">
        <v>50</v>
      </c>
      <c r="B99" s="6">
        <v>50</v>
      </c>
      <c r="C99" s="6">
        <v>40</v>
      </c>
      <c r="D99" s="6">
        <v>45</v>
      </c>
      <c r="E99" s="6">
        <v>35</v>
      </c>
      <c r="F99" s="6">
        <v>55</v>
      </c>
      <c r="G99" s="6">
        <v>33</v>
      </c>
      <c r="H99" s="6">
        <v>30</v>
      </c>
      <c r="I99" s="6">
        <v>40</v>
      </c>
      <c r="J99" s="6">
        <v>56</v>
      </c>
      <c r="K99" s="6">
        <v>50</v>
      </c>
      <c r="L99" s="6">
        <v>60</v>
      </c>
      <c r="M99" s="6">
        <v>40</v>
      </c>
      <c r="N99" s="6">
        <v>50</v>
      </c>
      <c r="O99" s="6">
        <v>30</v>
      </c>
      <c r="P99" s="6">
        <v>45</v>
      </c>
      <c r="Q99" s="6">
        <v>35</v>
      </c>
      <c r="R99" s="6">
        <v>50</v>
      </c>
      <c r="S99" s="6">
        <v>50</v>
      </c>
      <c r="T99" s="6">
        <v>30</v>
      </c>
      <c r="U99" s="6">
        <v>35</v>
      </c>
      <c r="V99" s="5" t="s">
        <v>6</v>
      </c>
      <c r="W99" s="6" t="s">
        <v>2</v>
      </c>
      <c r="Y99" t="s">
        <v>83</v>
      </c>
    </row>
    <row r="100" spans="1:25" x14ac:dyDescent="0.25">
      <c r="A100" s="7">
        <v>65</v>
      </c>
      <c r="B100" s="9">
        <v>80</v>
      </c>
      <c r="C100" s="9">
        <v>60</v>
      </c>
      <c r="D100" s="9">
        <v>50</v>
      </c>
      <c r="E100" s="9">
        <v>75</v>
      </c>
      <c r="F100" s="9">
        <v>70</v>
      </c>
      <c r="G100" s="9">
        <v>65</v>
      </c>
      <c r="H100" s="9">
        <v>60</v>
      </c>
      <c r="I100" s="9">
        <v>90</v>
      </c>
      <c r="J100" s="9">
        <v>70</v>
      </c>
      <c r="K100" s="9">
        <v>70</v>
      </c>
      <c r="L100" s="9">
        <v>75</v>
      </c>
      <c r="M100" s="9">
        <v>75</v>
      </c>
      <c r="N100" s="9">
        <v>65</v>
      </c>
      <c r="O100" s="9">
        <v>60</v>
      </c>
      <c r="P100" s="9">
        <v>65</v>
      </c>
      <c r="Q100" s="9">
        <v>70</v>
      </c>
      <c r="R100" s="9">
        <v>70</v>
      </c>
      <c r="S100" s="9">
        <v>71</v>
      </c>
      <c r="T100" s="9">
        <v>58</v>
      </c>
      <c r="U100" s="9">
        <v>50</v>
      </c>
      <c r="V100" s="3" t="s">
        <v>6</v>
      </c>
      <c r="W100" s="9" t="s">
        <v>2</v>
      </c>
      <c r="Y100">
        <f>COUNTIF(A2:U114,"&gt;0")</f>
        <v>2221</v>
      </c>
    </row>
    <row r="101" spans="1:25" x14ac:dyDescent="0.25">
      <c r="A101" s="5">
        <v>95</v>
      </c>
      <c r="B101" s="6">
        <v>90</v>
      </c>
      <c r="C101" s="6">
        <v>80</v>
      </c>
      <c r="D101" s="6">
        <v>70</v>
      </c>
      <c r="E101" s="6">
        <v>95</v>
      </c>
      <c r="F101" s="6">
        <v>90</v>
      </c>
      <c r="G101" s="6">
        <v>89</v>
      </c>
      <c r="H101" s="6">
        <v>95</v>
      </c>
      <c r="I101" s="6">
        <v>100</v>
      </c>
      <c r="J101" s="6">
        <v>90</v>
      </c>
      <c r="K101" s="6">
        <v>80</v>
      </c>
      <c r="L101" s="6">
        <v>85</v>
      </c>
      <c r="M101" s="6">
        <v>85</v>
      </c>
      <c r="N101" s="6">
        <v>80</v>
      </c>
      <c r="O101" s="6">
        <v>80</v>
      </c>
      <c r="P101" s="6">
        <v>80</v>
      </c>
      <c r="Q101" s="6">
        <v>85</v>
      </c>
      <c r="R101" s="6">
        <v>80</v>
      </c>
      <c r="S101" s="6">
        <v>100</v>
      </c>
      <c r="T101" s="6">
        <v>83</v>
      </c>
      <c r="U101" s="6">
        <v>75</v>
      </c>
      <c r="V101" s="5" t="s">
        <v>6</v>
      </c>
      <c r="W101" s="6" t="s">
        <v>2</v>
      </c>
      <c r="Y101">
        <f>COUNTIF(B2:U114,"=X")</f>
        <v>41</v>
      </c>
    </row>
    <row r="102" spans="1:25" x14ac:dyDescent="0.25">
      <c r="A102" s="7">
        <v>40</v>
      </c>
      <c r="B102" s="9">
        <v>30</v>
      </c>
      <c r="C102" s="9">
        <v>40</v>
      </c>
      <c r="D102" s="9">
        <v>40</v>
      </c>
      <c r="E102" s="9">
        <v>30</v>
      </c>
      <c r="F102" s="13">
        <v>32</v>
      </c>
      <c r="G102" s="9">
        <v>30</v>
      </c>
      <c r="H102" s="9">
        <v>40</v>
      </c>
      <c r="I102" s="9">
        <v>35</v>
      </c>
      <c r="J102" s="9">
        <v>50</v>
      </c>
      <c r="K102" s="9">
        <v>40</v>
      </c>
      <c r="L102" s="9">
        <v>50</v>
      </c>
      <c r="M102" s="9">
        <v>40</v>
      </c>
      <c r="N102" s="9">
        <v>35</v>
      </c>
      <c r="O102" s="9">
        <v>25</v>
      </c>
      <c r="P102" s="9">
        <v>40</v>
      </c>
      <c r="Q102" s="9">
        <v>35</v>
      </c>
      <c r="R102" s="9">
        <v>30</v>
      </c>
      <c r="S102" s="9">
        <v>42</v>
      </c>
      <c r="T102" s="9">
        <v>31</v>
      </c>
      <c r="U102" s="9">
        <v>35</v>
      </c>
      <c r="V102" s="3" t="s">
        <v>6</v>
      </c>
      <c r="W102" s="9" t="s">
        <v>2</v>
      </c>
      <c r="Y102">
        <f>SUM(Y100:Y101)</f>
        <v>2262</v>
      </c>
    </row>
    <row r="103" spans="1:25" x14ac:dyDescent="0.25">
      <c r="A103" s="5">
        <v>50</v>
      </c>
      <c r="B103" s="6">
        <v>40</v>
      </c>
      <c r="C103" s="6">
        <v>50</v>
      </c>
      <c r="D103" s="6">
        <v>50</v>
      </c>
      <c r="E103" s="6">
        <v>50</v>
      </c>
      <c r="F103" s="6">
        <v>50</v>
      </c>
      <c r="G103" s="6">
        <v>52</v>
      </c>
      <c r="H103" s="6">
        <v>55</v>
      </c>
      <c r="I103" s="6">
        <v>50</v>
      </c>
      <c r="J103" s="6">
        <v>60</v>
      </c>
      <c r="K103" s="6">
        <v>50</v>
      </c>
      <c r="L103" s="6">
        <v>70</v>
      </c>
      <c r="M103" s="6">
        <v>50</v>
      </c>
      <c r="N103" s="6">
        <v>60</v>
      </c>
      <c r="O103" s="6">
        <v>40</v>
      </c>
      <c r="P103" s="6">
        <v>55</v>
      </c>
      <c r="Q103" s="6">
        <v>45</v>
      </c>
      <c r="R103" s="6">
        <v>50</v>
      </c>
      <c r="S103" s="6">
        <v>61</v>
      </c>
      <c r="T103" s="6">
        <v>49</v>
      </c>
      <c r="U103" s="6">
        <v>50</v>
      </c>
      <c r="V103" s="5" t="s">
        <v>6</v>
      </c>
      <c r="W103" s="6" t="s">
        <v>2</v>
      </c>
    </row>
    <row r="104" spans="1:25" x14ac:dyDescent="0.25">
      <c r="A104" s="7">
        <v>55</v>
      </c>
      <c r="B104" s="9">
        <v>50</v>
      </c>
      <c r="C104" s="9">
        <v>55</v>
      </c>
      <c r="D104" s="9">
        <v>58</v>
      </c>
      <c r="E104" s="9">
        <v>60</v>
      </c>
      <c r="F104" s="9">
        <v>60</v>
      </c>
      <c r="G104" s="9">
        <v>51</v>
      </c>
      <c r="H104" s="9">
        <v>50</v>
      </c>
      <c r="I104" s="9">
        <v>45</v>
      </c>
      <c r="J104" s="9">
        <v>65</v>
      </c>
      <c r="K104" s="9">
        <v>55</v>
      </c>
      <c r="L104" s="9">
        <v>60</v>
      </c>
      <c r="M104" s="9">
        <v>50</v>
      </c>
      <c r="N104" s="9">
        <v>50</v>
      </c>
      <c r="O104" s="9">
        <v>35</v>
      </c>
      <c r="P104" s="9">
        <v>50</v>
      </c>
      <c r="Q104" s="9">
        <v>50</v>
      </c>
      <c r="R104" s="9">
        <v>40</v>
      </c>
      <c r="S104" s="9">
        <v>54</v>
      </c>
      <c r="T104" s="9">
        <v>40</v>
      </c>
      <c r="U104" s="9">
        <v>40</v>
      </c>
      <c r="V104" s="3" t="s">
        <v>6</v>
      </c>
      <c r="W104" s="9" t="s">
        <v>2</v>
      </c>
    </row>
    <row r="105" spans="1:25" x14ac:dyDescent="0.25">
      <c r="A105" s="5">
        <v>95</v>
      </c>
      <c r="B105" s="6">
        <v>90</v>
      </c>
      <c r="C105" s="6">
        <v>75</v>
      </c>
      <c r="D105" s="6">
        <v>75</v>
      </c>
      <c r="E105" s="6">
        <v>85</v>
      </c>
      <c r="F105" s="6">
        <v>80</v>
      </c>
      <c r="G105" s="6">
        <v>80</v>
      </c>
      <c r="H105" s="6">
        <v>80</v>
      </c>
      <c r="I105" s="6">
        <v>90</v>
      </c>
      <c r="J105" s="6">
        <v>85</v>
      </c>
      <c r="K105" s="6">
        <v>80</v>
      </c>
      <c r="L105" s="6">
        <v>80</v>
      </c>
      <c r="M105" s="6">
        <v>80</v>
      </c>
      <c r="N105" s="6">
        <v>70</v>
      </c>
      <c r="O105" s="6">
        <v>50</v>
      </c>
      <c r="P105" s="6">
        <v>75</v>
      </c>
      <c r="Q105" s="6">
        <v>70</v>
      </c>
      <c r="R105" s="6">
        <v>70</v>
      </c>
      <c r="S105" s="6">
        <v>98</v>
      </c>
      <c r="T105" s="6">
        <v>68</v>
      </c>
      <c r="U105" s="6">
        <v>70</v>
      </c>
      <c r="V105" s="5" t="s">
        <v>6</v>
      </c>
      <c r="W105" s="6" t="s">
        <v>2</v>
      </c>
    </row>
    <row r="106" spans="1:25" x14ac:dyDescent="0.25">
      <c r="A106" s="7">
        <v>55</v>
      </c>
      <c r="B106" s="9">
        <v>45</v>
      </c>
      <c r="C106" s="9">
        <v>50</v>
      </c>
      <c r="D106" s="9">
        <v>50</v>
      </c>
      <c r="E106" s="9">
        <v>45</v>
      </c>
      <c r="F106" s="9">
        <v>55</v>
      </c>
      <c r="G106" s="9">
        <v>33</v>
      </c>
      <c r="H106" s="9">
        <v>40</v>
      </c>
      <c r="I106" s="9">
        <v>60</v>
      </c>
      <c r="J106" s="9">
        <v>50</v>
      </c>
      <c r="K106" s="9">
        <v>50</v>
      </c>
      <c r="L106" s="9">
        <v>60</v>
      </c>
      <c r="M106" s="9">
        <v>45</v>
      </c>
      <c r="N106" s="9">
        <v>45</v>
      </c>
      <c r="O106" s="9">
        <v>35</v>
      </c>
      <c r="P106" s="9">
        <v>45</v>
      </c>
      <c r="Q106" s="9">
        <v>55</v>
      </c>
      <c r="R106" s="9">
        <v>50</v>
      </c>
      <c r="S106" s="9">
        <v>48</v>
      </c>
      <c r="T106" s="9">
        <v>25</v>
      </c>
      <c r="U106" s="9">
        <v>40</v>
      </c>
      <c r="V106" s="3" t="s">
        <v>6</v>
      </c>
      <c r="W106" s="9" t="s">
        <v>2</v>
      </c>
    </row>
    <row r="107" spans="1:25" x14ac:dyDescent="0.25">
      <c r="A107" s="5">
        <v>85</v>
      </c>
      <c r="B107" s="6">
        <v>75</v>
      </c>
      <c r="C107" s="6">
        <v>60</v>
      </c>
      <c r="D107" s="6">
        <v>65</v>
      </c>
      <c r="E107" s="6">
        <v>70</v>
      </c>
      <c r="F107" s="6">
        <v>70</v>
      </c>
      <c r="G107" s="6">
        <v>75</v>
      </c>
      <c r="H107" s="6">
        <v>85</v>
      </c>
      <c r="I107" s="6">
        <v>90</v>
      </c>
      <c r="J107" s="6">
        <v>60</v>
      </c>
      <c r="K107" s="6">
        <v>65</v>
      </c>
      <c r="L107" s="6">
        <v>75</v>
      </c>
      <c r="M107" s="6">
        <v>70</v>
      </c>
      <c r="N107" s="6">
        <v>65</v>
      </c>
      <c r="O107" s="6">
        <v>40</v>
      </c>
      <c r="P107" s="6">
        <v>65</v>
      </c>
      <c r="Q107" s="6">
        <v>65</v>
      </c>
      <c r="R107" s="6">
        <v>70</v>
      </c>
      <c r="S107" s="6">
        <v>63</v>
      </c>
      <c r="T107" s="6">
        <v>58</v>
      </c>
      <c r="U107" s="6">
        <v>50</v>
      </c>
      <c r="V107" s="5" t="s">
        <v>6</v>
      </c>
      <c r="W107" s="6" t="s">
        <v>2</v>
      </c>
    </row>
    <row r="108" spans="1:25" x14ac:dyDescent="0.25">
      <c r="A108" s="7">
        <v>85</v>
      </c>
      <c r="B108" s="9">
        <v>90</v>
      </c>
      <c r="C108" s="9">
        <v>70</v>
      </c>
      <c r="D108" s="9">
        <v>75</v>
      </c>
      <c r="E108" s="9">
        <v>70</v>
      </c>
      <c r="F108" s="9">
        <v>75</v>
      </c>
      <c r="G108" s="9">
        <v>80</v>
      </c>
      <c r="H108" s="9">
        <v>85</v>
      </c>
      <c r="I108" s="9">
        <v>70</v>
      </c>
      <c r="J108" s="9">
        <v>75</v>
      </c>
      <c r="K108" s="9">
        <v>75</v>
      </c>
      <c r="L108" s="9">
        <v>85</v>
      </c>
      <c r="M108" s="9">
        <v>85</v>
      </c>
      <c r="N108" s="9">
        <v>80</v>
      </c>
      <c r="O108" s="9">
        <v>60</v>
      </c>
      <c r="P108" s="9">
        <v>80</v>
      </c>
      <c r="Q108" s="9">
        <v>80</v>
      </c>
      <c r="R108" s="9">
        <v>80</v>
      </c>
      <c r="S108" s="9">
        <v>91</v>
      </c>
      <c r="T108" s="9">
        <v>87</v>
      </c>
      <c r="U108" s="9">
        <v>65</v>
      </c>
      <c r="V108" s="3" t="s">
        <v>6</v>
      </c>
      <c r="W108" s="9" t="s">
        <v>2</v>
      </c>
    </row>
    <row r="109" spans="1:25" x14ac:dyDescent="0.25">
      <c r="A109" s="5">
        <v>55</v>
      </c>
      <c r="B109" s="6">
        <v>70</v>
      </c>
      <c r="C109" s="6">
        <v>40</v>
      </c>
      <c r="D109" s="6">
        <v>60</v>
      </c>
      <c r="E109" s="6">
        <v>55</v>
      </c>
      <c r="F109" s="6">
        <v>70</v>
      </c>
      <c r="G109" s="6">
        <v>71</v>
      </c>
      <c r="H109" s="6">
        <v>50</v>
      </c>
      <c r="I109" s="6">
        <v>60</v>
      </c>
      <c r="J109" s="6">
        <v>60</v>
      </c>
      <c r="K109" s="6">
        <v>60</v>
      </c>
      <c r="L109" s="6">
        <v>70</v>
      </c>
      <c r="M109" s="6">
        <v>55</v>
      </c>
      <c r="N109" s="6">
        <v>60</v>
      </c>
      <c r="O109" s="6">
        <v>50</v>
      </c>
      <c r="P109" s="6">
        <v>65</v>
      </c>
      <c r="Q109" s="6">
        <v>50</v>
      </c>
      <c r="R109" s="6">
        <v>60</v>
      </c>
      <c r="S109" s="6">
        <v>70</v>
      </c>
      <c r="T109" s="6">
        <v>30</v>
      </c>
      <c r="U109" s="6">
        <v>45</v>
      </c>
      <c r="V109" s="5" t="s">
        <v>6</v>
      </c>
      <c r="W109" s="6" t="s">
        <v>2</v>
      </c>
    </row>
    <row r="110" spans="1:25" x14ac:dyDescent="0.25">
      <c r="A110" s="7">
        <v>135</v>
      </c>
      <c r="B110" s="9">
        <v>120</v>
      </c>
      <c r="C110" s="9">
        <v>100</v>
      </c>
      <c r="D110" s="9">
        <v>110</v>
      </c>
      <c r="E110" s="9">
        <v>110</v>
      </c>
      <c r="F110" s="9">
        <v>100</v>
      </c>
      <c r="G110" s="9">
        <v>100</v>
      </c>
      <c r="H110" s="9">
        <v>130</v>
      </c>
      <c r="I110" s="9">
        <v>110</v>
      </c>
      <c r="J110" s="9">
        <v>110</v>
      </c>
      <c r="K110" s="9">
        <v>110</v>
      </c>
      <c r="L110" s="9">
        <v>115</v>
      </c>
      <c r="M110" s="9">
        <v>110</v>
      </c>
      <c r="N110" s="9">
        <v>110</v>
      </c>
      <c r="O110" s="9">
        <v>80</v>
      </c>
      <c r="P110" s="9">
        <v>110</v>
      </c>
      <c r="Q110" s="9">
        <v>110</v>
      </c>
      <c r="R110" s="9">
        <v>120</v>
      </c>
      <c r="S110" s="9">
        <v>110</v>
      </c>
      <c r="T110" s="9">
        <v>100</v>
      </c>
      <c r="U110" s="9">
        <v>80</v>
      </c>
      <c r="V110" s="3" t="s">
        <v>6</v>
      </c>
      <c r="W110" s="9" t="s">
        <v>2</v>
      </c>
    </row>
    <row r="111" spans="1:25" x14ac:dyDescent="0.25">
      <c r="A111" s="5">
        <v>135</v>
      </c>
      <c r="B111" s="6">
        <v>130</v>
      </c>
      <c r="C111" s="6">
        <v>100</v>
      </c>
      <c r="D111" s="6">
        <v>120</v>
      </c>
      <c r="E111" s="6">
        <v>125</v>
      </c>
      <c r="F111" s="6">
        <v>130</v>
      </c>
      <c r="G111" s="6">
        <v>133</v>
      </c>
      <c r="H111" s="6">
        <v>130</v>
      </c>
      <c r="I111" s="6">
        <v>130</v>
      </c>
      <c r="J111" s="6">
        <v>130</v>
      </c>
      <c r="K111" s="6">
        <v>135</v>
      </c>
      <c r="L111" s="6">
        <v>130</v>
      </c>
      <c r="M111" s="6">
        <v>125</v>
      </c>
      <c r="N111" s="6">
        <v>130</v>
      </c>
      <c r="O111" s="6">
        <v>110</v>
      </c>
      <c r="P111" s="6">
        <v>135</v>
      </c>
      <c r="Q111" s="6">
        <v>130</v>
      </c>
      <c r="R111" s="6">
        <v>140</v>
      </c>
      <c r="S111" s="6">
        <v>130</v>
      </c>
      <c r="T111" s="6">
        <v>110</v>
      </c>
      <c r="U111" s="6">
        <v>105</v>
      </c>
      <c r="V111" s="5" t="s">
        <v>6</v>
      </c>
      <c r="W111" s="6" t="s">
        <v>2</v>
      </c>
    </row>
    <row r="112" spans="1:25" x14ac:dyDescent="0.25">
      <c r="A112" s="7">
        <v>135</v>
      </c>
      <c r="B112" s="9">
        <v>125</v>
      </c>
      <c r="C112" s="9">
        <v>90</v>
      </c>
      <c r="D112" s="9">
        <v>110</v>
      </c>
      <c r="E112" s="9">
        <v>130</v>
      </c>
      <c r="F112" s="9">
        <v>130</v>
      </c>
      <c r="G112" s="9">
        <v>123</v>
      </c>
      <c r="H112" s="9">
        <v>125</v>
      </c>
      <c r="I112" s="9">
        <v>120</v>
      </c>
      <c r="J112" s="9">
        <v>130</v>
      </c>
      <c r="K112" s="9">
        <v>130</v>
      </c>
      <c r="L112" s="9">
        <v>140</v>
      </c>
      <c r="M112" s="9">
        <v>135</v>
      </c>
      <c r="N112" s="9">
        <v>120</v>
      </c>
      <c r="O112" s="9">
        <v>110</v>
      </c>
      <c r="P112" s="9">
        <v>140</v>
      </c>
      <c r="Q112" s="9">
        <v>135</v>
      </c>
      <c r="R112" s="9">
        <v>130</v>
      </c>
      <c r="S112" s="9">
        <v>128</v>
      </c>
      <c r="T112" s="9">
        <v>140</v>
      </c>
      <c r="U112" s="9">
        <v>100</v>
      </c>
      <c r="V112" s="3" t="s">
        <v>6</v>
      </c>
      <c r="W112" s="9" t="s">
        <v>2</v>
      </c>
    </row>
    <row r="113" spans="1:23" x14ac:dyDescent="0.25">
      <c r="A113" s="5">
        <v>80</v>
      </c>
      <c r="B113" s="6">
        <v>85</v>
      </c>
      <c r="C113" s="6">
        <v>70</v>
      </c>
      <c r="D113" s="6">
        <v>90</v>
      </c>
      <c r="E113" s="6">
        <v>90</v>
      </c>
      <c r="F113" s="6">
        <v>110</v>
      </c>
      <c r="G113" s="6">
        <v>115</v>
      </c>
      <c r="H113" s="6">
        <v>80</v>
      </c>
      <c r="I113" s="6">
        <v>85</v>
      </c>
      <c r="J113" s="6">
        <v>75</v>
      </c>
      <c r="K113" s="6">
        <v>110</v>
      </c>
      <c r="L113" s="6">
        <v>125</v>
      </c>
      <c r="M113" s="6">
        <v>100</v>
      </c>
      <c r="N113" s="6">
        <v>100</v>
      </c>
      <c r="O113" s="6">
        <v>100</v>
      </c>
      <c r="P113" s="6">
        <v>120</v>
      </c>
      <c r="Q113" s="6">
        <v>95</v>
      </c>
      <c r="R113" s="6">
        <v>110</v>
      </c>
      <c r="S113" s="6">
        <v>95</v>
      </c>
      <c r="T113" s="6">
        <v>124</v>
      </c>
      <c r="U113" s="6">
        <v>80</v>
      </c>
      <c r="V113" s="5" t="s">
        <v>6</v>
      </c>
      <c r="W113" s="6" t="s">
        <v>2</v>
      </c>
    </row>
    <row r="114" spans="1:23" x14ac:dyDescent="0.25">
      <c r="A114" s="7">
        <v>45</v>
      </c>
      <c r="B114" s="9">
        <v>75</v>
      </c>
      <c r="C114" s="9">
        <v>40</v>
      </c>
      <c r="D114" s="9">
        <v>50</v>
      </c>
      <c r="E114" s="9">
        <v>35</v>
      </c>
      <c r="F114" s="9">
        <v>57</v>
      </c>
      <c r="G114" s="9">
        <v>40</v>
      </c>
      <c r="H114" s="9">
        <v>40</v>
      </c>
      <c r="I114" s="9">
        <v>45</v>
      </c>
      <c r="J114" s="9">
        <v>56</v>
      </c>
      <c r="K114" s="9">
        <v>40</v>
      </c>
      <c r="L114" s="9">
        <v>60</v>
      </c>
      <c r="M114" s="9">
        <v>50</v>
      </c>
      <c r="N114" s="9">
        <v>50</v>
      </c>
      <c r="O114" s="9">
        <v>40</v>
      </c>
      <c r="P114" s="9">
        <v>55</v>
      </c>
      <c r="Q114" s="9">
        <v>40</v>
      </c>
      <c r="R114" s="9">
        <v>50</v>
      </c>
      <c r="S114" s="9">
        <v>63</v>
      </c>
      <c r="T114" s="9">
        <v>32</v>
      </c>
      <c r="U114" s="9">
        <v>30</v>
      </c>
      <c r="V114" s="3" t="s">
        <v>6</v>
      </c>
      <c r="W114" s="9" t="s">
        <v>2</v>
      </c>
    </row>
  </sheetData>
  <phoneticPr fontId="1" type="noConversion"/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B1297-7FC3-44B4-A148-DBBFD8DC7BBF}">
  <dimension ref="A1:AI114"/>
  <sheetViews>
    <sheetView topLeftCell="A2" zoomScale="85" zoomScaleNormal="85" workbookViewId="0">
      <selection activeCell="P7" sqref="P7"/>
    </sheetView>
  </sheetViews>
  <sheetFormatPr defaultRowHeight="15" x14ac:dyDescent="0.25"/>
  <cols>
    <col min="1" max="21" width="4.7109375" customWidth="1"/>
    <col min="22" max="22" width="24.42578125" customWidth="1"/>
    <col min="23" max="23" width="19.85546875" customWidth="1"/>
  </cols>
  <sheetData>
    <row r="1" spans="1:35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 t="s">
        <v>0</v>
      </c>
      <c r="W1" s="2" t="s">
        <v>1</v>
      </c>
      <c r="X1" s="37" t="s">
        <v>12</v>
      </c>
      <c r="Y1" s="38" t="s">
        <v>10</v>
      </c>
      <c r="Z1" s="39" t="s">
        <v>11</v>
      </c>
      <c r="AA1" s="36">
        <v>2.5</v>
      </c>
    </row>
    <row r="2" spans="1:35" x14ac:dyDescent="0.25">
      <c r="A2" s="3">
        <v>37</v>
      </c>
      <c r="B2" s="3">
        <v>37</v>
      </c>
      <c r="C2" s="27">
        <v>41</v>
      </c>
      <c r="D2" s="27">
        <v>41</v>
      </c>
      <c r="E2" s="3">
        <v>38</v>
      </c>
      <c r="F2" s="3">
        <v>30</v>
      </c>
      <c r="G2" s="3">
        <v>30</v>
      </c>
      <c r="H2" s="3">
        <v>38</v>
      </c>
      <c r="I2" s="3">
        <v>38</v>
      </c>
      <c r="J2" s="3">
        <v>38</v>
      </c>
      <c r="K2" s="3">
        <v>37</v>
      </c>
      <c r="L2" s="3">
        <v>37</v>
      </c>
      <c r="M2" s="3">
        <v>37</v>
      </c>
      <c r="N2" s="3" t="s">
        <v>7</v>
      </c>
      <c r="O2" s="3" t="s">
        <v>7</v>
      </c>
      <c r="P2" s="3">
        <v>38</v>
      </c>
      <c r="Q2" s="3">
        <v>38</v>
      </c>
      <c r="R2" s="3" t="s">
        <v>7</v>
      </c>
      <c r="S2" s="3">
        <v>34</v>
      </c>
      <c r="T2" s="3">
        <v>34</v>
      </c>
      <c r="U2" s="3">
        <v>54</v>
      </c>
      <c r="V2" s="4" t="s">
        <v>3</v>
      </c>
      <c r="W2" s="4" t="s">
        <v>4</v>
      </c>
      <c r="X2" s="40">
        <v>10</v>
      </c>
      <c r="Y2" s="38">
        <f>MIN(A2:U114)</f>
        <v>27</v>
      </c>
      <c r="Z2" s="38">
        <f>MAX(A2:U114)</f>
        <v>130</v>
      </c>
      <c r="AA2" s="36">
        <v>5</v>
      </c>
    </row>
    <row r="3" spans="1:35" x14ac:dyDescent="0.25">
      <c r="A3" s="5">
        <v>50</v>
      </c>
      <c r="B3" s="5">
        <v>50</v>
      </c>
      <c r="C3" s="15">
        <v>52</v>
      </c>
      <c r="D3" s="15">
        <v>52</v>
      </c>
      <c r="E3" s="5">
        <v>47</v>
      </c>
      <c r="F3" s="5">
        <v>48</v>
      </c>
      <c r="G3" s="5">
        <v>48</v>
      </c>
      <c r="H3" s="5">
        <v>47</v>
      </c>
      <c r="I3" s="5">
        <v>51</v>
      </c>
      <c r="J3" s="5">
        <v>51</v>
      </c>
      <c r="K3" s="5">
        <v>49</v>
      </c>
      <c r="L3" s="5">
        <v>49</v>
      </c>
      <c r="M3" s="5">
        <v>49</v>
      </c>
      <c r="N3" s="3" t="s">
        <v>7</v>
      </c>
      <c r="O3" s="3" t="s">
        <v>7</v>
      </c>
      <c r="P3" s="5">
        <v>56</v>
      </c>
      <c r="Q3" s="5">
        <v>56</v>
      </c>
      <c r="R3" s="3" t="s">
        <v>7</v>
      </c>
      <c r="S3" s="5">
        <v>49</v>
      </c>
      <c r="T3" s="5">
        <v>49</v>
      </c>
      <c r="U3" s="5">
        <v>32</v>
      </c>
      <c r="V3" s="6" t="s">
        <v>3</v>
      </c>
      <c r="W3" s="6" t="s">
        <v>4</v>
      </c>
      <c r="X3" s="70" t="s">
        <v>14</v>
      </c>
      <c r="Y3" s="71"/>
      <c r="Z3" s="71"/>
      <c r="AA3" s="72" t="s">
        <v>15</v>
      </c>
      <c r="AB3" s="72"/>
      <c r="AC3" s="72"/>
      <c r="AD3" s="73" t="s">
        <v>17</v>
      </c>
      <c r="AE3" s="73"/>
      <c r="AF3" s="73"/>
      <c r="AG3" s="73" t="s">
        <v>16</v>
      </c>
      <c r="AH3" s="73"/>
      <c r="AI3" s="73"/>
    </row>
    <row r="4" spans="1:35" x14ac:dyDescent="0.25">
      <c r="A4" s="3">
        <v>40</v>
      </c>
      <c r="B4" s="3">
        <v>40</v>
      </c>
      <c r="C4" s="27">
        <v>40</v>
      </c>
      <c r="D4" s="27">
        <v>40</v>
      </c>
      <c r="E4" s="3">
        <v>37</v>
      </c>
      <c r="F4" s="3">
        <v>39</v>
      </c>
      <c r="G4" s="3">
        <v>39</v>
      </c>
      <c r="H4" s="3">
        <v>37</v>
      </c>
      <c r="I4" s="3">
        <v>39</v>
      </c>
      <c r="J4" s="3">
        <v>39</v>
      </c>
      <c r="K4" s="3">
        <v>38</v>
      </c>
      <c r="L4" s="3">
        <v>38</v>
      </c>
      <c r="M4" s="3">
        <v>38</v>
      </c>
      <c r="N4" s="3" t="s">
        <v>7</v>
      </c>
      <c r="O4" s="3" t="s">
        <v>7</v>
      </c>
      <c r="P4" s="3">
        <v>44</v>
      </c>
      <c r="Q4" s="3">
        <v>44</v>
      </c>
      <c r="R4" s="3" t="s">
        <v>7</v>
      </c>
      <c r="S4" s="3">
        <v>37</v>
      </c>
      <c r="T4" s="3">
        <v>37</v>
      </c>
      <c r="U4" s="3">
        <v>41</v>
      </c>
      <c r="V4" s="4" t="s">
        <v>3</v>
      </c>
      <c r="W4" s="4" t="s">
        <v>4</v>
      </c>
      <c r="X4" s="41">
        <v>30</v>
      </c>
      <c r="Y4" s="36">
        <f>COUNTIF($A$2:$U$114,"&lt;="&amp;X4)</f>
        <v>68</v>
      </c>
      <c r="Z4" s="42" t="s">
        <v>22</v>
      </c>
      <c r="AA4" s="44">
        <v>30</v>
      </c>
      <c r="AB4" s="36">
        <f>COUNTIF($A$2:$U$114,"&lt;="&amp;AA4)</f>
        <v>68</v>
      </c>
      <c r="AC4" s="42" t="s">
        <v>22</v>
      </c>
      <c r="AD4" s="44">
        <v>55</v>
      </c>
      <c r="AE4" s="36">
        <f>COUNTIF($A$2:$U$114,"&lt;="&amp;AD4)-AB13</f>
        <v>212</v>
      </c>
      <c r="AF4" s="36" t="s">
        <v>19</v>
      </c>
      <c r="AG4" s="44">
        <v>95</v>
      </c>
      <c r="AH4" s="36">
        <f>COUNTIF($A$2:$U$114,"&lt;="&amp;AG4)-AB13-AE12</f>
        <v>85</v>
      </c>
      <c r="AI4" s="36" t="s">
        <v>20</v>
      </c>
    </row>
    <row r="5" spans="1:35" x14ac:dyDescent="0.25">
      <c r="A5" s="5">
        <v>71</v>
      </c>
      <c r="B5" s="5">
        <v>71</v>
      </c>
      <c r="C5" s="15">
        <v>64</v>
      </c>
      <c r="D5" s="15">
        <v>64</v>
      </c>
      <c r="E5" s="5">
        <v>74</v>
      </c>
      <c r="F5" s="5">
        <v>70</v>
      </c>
      <c r="G5" s="5">
        <v>70</v>
      </c>
      <c r="H5" s="5">
        <v>74</v>
      </c>
      <c r="I5" s="5">
        <v>65</v>
      </c>
      <c r="J5" s="5">
        <v>65</v>
      </c>
      <c r="K5" s="5">
        <v>72</v>
      </c>
      <c r="L5" s="5">
        <v>72</v>
      </c>
      <c r="M5" s="5">
        <v>72</v>
      </c>
      <c r="N5" s="3" t="s">
        <v>7</v>
      </c>
      <c r="O5" s="3" t="s">
        <v>7</v>
      </c>
      <c r="P5" s="5">
        <v>72</v>
      </c>
      <c r="Q5" s="5">
        <v>72</v>
      </c>
      <c r="R5" s="3" t="s">
        <v>7</v>
      </c>
      <c r="S5" s="5">
        <v>66</v>
      </c>
      <c r="T5" s="5">
        <v>66</v>
      </c>
      <c r="U5" s="5">
        <v>76</v>
      </c>
      <c r="V5" s="6" t="s">
        <v>3</v>
      </c>
      <c r="W5" s="6" t="s">
        <v>4</v>
      </c>
      <c r="X5">
        <f>X4+$X$2</f>
        <v>40</v>
      </c>
      <c r="Y5" s="36">
        <f>COUNTIF($A$2:$U$114,"&lt;="&amp;X5)-SUM($Y$4:Y4)</f>
        <v>236</v>
      </c>
      <c r="Z5" s="36" t="s">
        <v>74</v>
      </c>
      <c r="AA5" s="45">
        <f>AA4+$AA$1</f>
        <v>32.5</v>
      </c>
      <c r="AB5" s="36">
        <f>COUNTIF($A$2:$U$114,"&lt;="&amp;AA5)-SUM($AB$4:AB4)</f>
        <v>34</v>
      </c>
      <c r="AC5" s="36" t="s">
        <v>21</v>
      </c>
      <c r="AD5" s="45">
        <f t="shared" ref="AD5:AD11" si="0">AD4+$AA$2</f>
        <v>60</v>
      </c>
      <c r="AE5" s="36">
        <f>COUNTIF($A$2:$U$114,"&lt;="&amp;AD5)-SUM($AE$4:AE4,$AB$13)</f>
        <v>95</v>
      </c>
      <c r="AF5" s="36" t="s">
        <v>101</v>
      </c>
      <c r="AG5" s="45">
        <f t="shared" ref="AG5:AG11" si="1">AG4+$AA$2</f>
        <v>100</v>
      </c>
      <c r="AH5" s="36">
        <f>COUNTIF($A$2:$U$114,"&lt;="&amp;AG5)-SUM($AH$4:AH4,$AB$13,$AE$12)</f>
        <v>74</v>
      </c>
      <c r="AI5" s="36" t="s">
        <v>108</v>
      </c>
    </row>
    <row r="6" spans="1:35" x14ac:dyDescent="0.25">
      <c r="A6" s="3">
        <v>90</v>
      </c>
      <c r="B6" s="3">
        <v>90</v>
      </c>
      <c r="C6" s="27">
        <v>86</v>
      </c>
      <c r="D6" s="27">
        <v>86</v>
      </c>
      <c r="E6" s="3">
        <v>88</v>
      </c>
      <c r="F6" s="3">
        <v>88</v>
      </c>
      <c r="G6" s="3">
        <v>88</v>
      </c>
      <c r="H6" s="3">
        <v>88</v>
      </c>
      <c r="I6" s="3">
        <v>90</v>
      </c>
      <c r="J6" s="3">
        <v>90</v>
      </c>
      <c r="K6" s="3">
        <v>90</v>
      </c>
      <c r="L6" s="3">
        <v>90</v>
      </c>
      <c r="M6" s="3">
        <v>90</v>
      </c>
      <c r="N6" s="3" t="s">
        <v>7</v>
      </c>
      <c r="O6" s="3" t="s">
        <v>7</v>
      </c>
      <c r="P6" s="3">
        <v>91</v>
      </c>
      <c r="Q6" s="3">
        <v>91</v>
      </c>
      <c r="R6" s="3" t="s">
        <v>7</v>
      </c>
      <c r="S6" s="3">
        <v>88</v>
      </c>
      <c r="T6" s="3">
        <v>88</v>
      </c>
      <c r="U6" s="3">
        <v>96</v>
      </c>
      <c r="V6" s="4" t="s">
        <v>3</v>
      </c>
      <c r="W6" s="4" t="s">
        <v>4</v>
      </c>
      <c r="X6">
        <f t="shared" ref="X6:X24" si="2">X5+$X$2</f>
        <v>50</v>
      </c>
      <c r="Y6" s="36">
        <f>COUNTIF($A$2:$U$114,"&lt;="&amp;X6)-SUM($Y$4:Y5)</f>
        <v>482</v>
      </c>
      <c r="Z6" s="36" t="s">
        <v>75</v>
      </c>
      <c r="AA6" s="45">
        <f t="shared" ref="AA6:AA12" si="3">AA5+$AA$1</f>
        <v>35</v>
      </c>
      <c r="AB6" s="36">
        <f>COUNTIF($A$2:$U$114,"&lt;="&amp;AA6)-SUM($AB$4:AB5)</f>
        <v>53</v>
      </c>
      <c r="AC6" s="36" t="s">
        <v>94</v>
      </c>
      <c r="AD6" s="45">
        <f t="shared" si="0"/>
        <v>65</v>
      </c>
      <c r="AE6" s="36">
        <f>COUNTIF($A$2:$U$114,"&lt;="&amp;AD6)-SUM($AE$4:AE5,$AB$13)</f>
        <v>88</v>
      </c>
      <c r="AF6" s="36" t="s">
        <v>102</v>
      </c>
      <c r="AG6" s="45">
        <f t="shared" si="1"/>
        <v>105</v>
      </c>
      <c r="AH6" s="36">
        <f>COUNTIF($A$2:$U$114,"&lt;="&amp;AG6)-SUM($AH$4:AH5,$AB$13,$AE$12)</f>
        <v>32</v>
      </c>
      <c r="AI6" s="36" t="s">
        <v>109</v>
      </c>
    </row>
    <row r="7" spans="1:35" x14ac:dyDescent="0.25">
      <c r="A7" s="5">
        <v>27</v>
      </c>
      <c r="B7" s="5">
        <v>27</v>
      </c>
      <c r="C7" s="10" t="s">
        <v>7</v>
      </c>
      <c r="D7" s="10" t="s">
        <v>7</v>
      </c>
      <c r="E7" s="5">
        <v>30</v>
      </c>
      <c r="F7" s="5">
        <v>27</v>
      </c>
      <c r="G7" s="5">
        <v>27</v>
      </c>
      <c r="H7" s="5">
        <v>30</v>
      </c>
      <c r="I7" s="5">
        <v>28</v>
      </c>
      <c r="J7" s="5">
        <v>28</v>
      </c>
      <c r="K7" s="5">
        <v>32</v>
      </c>
      <c r="L7" s="5">
        <v>32</v>
      </c>
      <c r="M7" s="5">
        <v>32</v>
      </c>
      <c r="N7" s="3" t="s">
        <v>7</v>
      </c>
      <c r="O7" s="3" t="s">
        <v>7</v>
      </c>
      <c r="P7" s="5">
        <v>32</v>
      </c>
      <c r="Q7" s="5">
        <v>32</v>
      </c>
      <c r="R7" s="3" t="s">
        <v>7</v>
      </c>
      <c r="S7" s="5">
        <v>30</v>
      </c>
      <c r="T7" s="5">
        <v>30</v>
      </c>
      <c r="U7" s="5">
        <v>30</v>
      </c>
      <c r="V7" s="6" t="s">
        <v>3</v>
      </c>
      <c r="W7" s="6" t="s">
        <v>4</v>
      </c>
      <c r="X7">
        <f t="shared" si="2"/>
        <v>60</v>
      </c>
      <c r="Y7" s="36">
        <f>COUNTIF($A$2:$U$114,"&lt;="&amp;X7)-SUM($Y$4:Y6)</f>
        <v>307</v>
      </c>
      <c r="Z7" s="36" t="s">
        <v>76</v>
      </c>
      <c r="AA7" s="45">
        <f t="shared" si="3"/>
        <v>37.5</v>
      </c>
      <c r="AB7" s="36">
        <f>COUNTIF($A$2:$U$114,"&lt;="&amp;AA7)-SUM($AB$4:AB6)</f>
        <v>50</v>
      </c>
      <c r="AC7" s="36" t="s">
        <v>95</v>
      </c>
      <c r="AD7" s="45">
        <f t="shared" si="0"/>
        <v>70</v>
      </c>
      <c r="AE7" s="36">
        <f>COUNTIF($A$2:$U$114,"&lt;="&amp;AD7)-SUM($AE$4:AE6,$AB$13)</f>
        <v>129</v>
      </c>
      <c r="AF7" s="36" t="s">
        <v>103</v>
      </c>
      <c r="AG7" s="45">
        <f t="shared" si="1"/>
        <v>110</v>
      </c>
      <c r="AH7" s="36">
        <f>COUNTIF($A$2:$U$114,"&lt;="&amp;AG7)-SUM($AH$4:AH6,$AB$13,$AE$12)</f>
        <v>20</v>
      </c>
      <c r="AI7" s="36" t="s">
        <v>110</v>
      </c>
    </row>
    <row r="8" spans="1:35" x14ac:dyDescent="0.25">
      <c r="A8" s="3">
        <v>48</v>
      </c>
      <c r="B8" s="3">
        <v>48</v>
      </c>
      <c r="C8" s="28">
        <v>48</v>
      </c>
      <c r="D8" s="27">
        <v>48</v>
      </c>
      <c r="E8" s="3">
        <v>52</v>
      </c>
      <c r="F8" s="3">
        <v>47</v>
      </c>
      <c r="G8" s="3">
        <v>47</v>
      </c>
      <c r="H8" s="3">
        <v>52</v>
      </c>
      <c r="I8" s="3">
        <v>51</v>
      </c>
      <c r="J8" s="3">
        <v>51</v>
      </c>
      <c r="K8" s="3">
        <v>50</v>
      </c>
      <c r="L8" s="3">
        <v>50</v>
      </c>
      <c r="M8" s="3">
        <v>50</v>
      </c>
      <c r="N8" s="3" t="s">
        <v>7</v>
      </c>
      <c r="O8" s="3" t="s">
        <v>7</v>
      </c>
      <c r="P8" s="3">
        <v>53</v>
      </c>
      <c r="Q8" s="3">
        <v>53</v>
      </c>
      <c r="R8" s="3" t="s">
        <v>7</v>
      </c>
      <c r="S8" s="3">
        <v>35</v>
      </c>
      <c r="T8" s="3">
        <v>35</v>
      </c>
      <c r="U8" s="3">
        <v>50</v>
      </c>
      <c r="V8" s="4" t="s">
        <v>3</v>
      </c>
      <c r="W8" s="4" t="s">
        <v>4</v>
      </c>
      <c r="X8">
        <f t="shared" si="2"/>
        <v>70</v>
      </c>
      <c r="Y8" s="36">
        <f>COUNTIF($A$2:$U$114,"&lt;="&amp;X8)-SUM($Y$4:Y7)</f>
        <v>217</v>
      </c>
      <c r="Z8" s="36" t="s">
        <v>77</v>
      </c>
      <c r="AA8" s="45">
        <f t="shared" si="3"/>
        <v>40</v>
      </c>
      <c r="AB8" s="36">
        <f>COUNTIF($A$2:$U$114,"&lt;="&amp;AA8)-SUM($AB$4:AB7)</f>
        <v>99</v>
      </c>
      <c r="AC8" s="36" t="s">
        <v>96</v>
      </c>
      <c r="AD8" s="45">
        <f t="shared" si="0"/>
        <v>75</v>
      </c>
      <c r="AE8" s="36">
        <f>COUNTIF($A$2:$U$114,"&lt;="&amp;AD8)-SUM($AE$4:AE7,$AB$13)</f>
        <v>39</v>
      </c>
      <c r="AF8" s="36" t="s">
        <v>104</v>
      </c>
      <c r="AG8" s="45">
        <f t="shared" si="1"/>
        <v>115</v>
      </c>
      <c r="AH8" s="36">
        <f>COUNTIF($A$2:$U$114,"&lt;="&amp;AG8)-SUM($AH$4:AH7,$AB$13,$AE$12)</f>
        <v>57</v>
      </c>
      <c r="AI8" s="36" t="s">
        <v>111</v>
      </c>
    </row>
    <row r="9" spans="1:35" x14ac:dyDescent="0.25">
      <c r="A9" s="5">
        <v>48</v>
      </c>
      <c r="B9" s="5">
        <v>48</v>
      </c>
      <c r="C9" s="10" t="s">
        <v>7</v>
      </c>
      <c r="D9" s="10" t="s">
        <v>7</v>
      </c>
      <c r="E9" s="5">
        <v>50</v>
      </c>
      <c r="F9" s="5">
        <v>47</v>
      </c>
      <c r="G9" s="5">
        <v>47</v>
      </c>
      <c r="H9" s="5">
        <v>50</v>
      </c>
      <c r="I9" s="5">
        <v>52</v>
      </c>
      <c r="J9" s="5">
        <v>52</v>
      </c>
      <c r="K9" s="5">
        <v>50</v>
      </c>
      <c r="L9" s="5">
        <v>50</v>
      </c>
      <c r="M9" s="5">
        <v>50</v>
      </c>
      <c r="N9" s="3" t="s">
        <v>7</v>
      </c>
      <c r="O9" s="3" t="s">
        <v>7</v>
      </c>
      <c r="P9" s="5">
        <v>49</v>
      </c>
      <c r="Q9" s="5">
        <v>49</v>
      </c>
      <c r="R9" s="3" t="s">
        <v>7</v>
      </c>
      <c r="S9" s="5">
        <v>51</v>
      </c>
      <c r="T9" s="5">
        <v>51</v>
      </c>
      <c r="U9" s="5">
        <v>47</v>
      </c>
      <c r="V9" s="6" t="s">
        <v>3</v>
      </c>
      <c r="W9" s="6" t="s">
        <v>4</v>
      </c>
      <c r="X9">
        <f t="shared" si="2"/>
        <v>80</v>
      </c>
      <c r="Y9" s="36">
        <f>COUNTIF($A$2:$U$114,"&lt;="&amp;X9)-SUM($Y$4:Y8)</f>
        <v>93</v>
      </c>
      <c r="Z9" s="36" t="s">
        <v>78</v>
      </c>
      <c r="AA9" s="45">
        <f t="shared" si="3"/>
        <v>42.5</v>
      </c>
      <c r="AB9" s="36">
        <f>COUNTIF($A$2:$U$114,"&lt;="&amp;AA9)-SUM($AB$4:AB8)</f>
        <v>69</v>
      </c>
      <c r="AC9" s="36" t="s">
        <v>97</v>
      </c>
      <c r="AD9" s="45">
        <f t="shared" si="0"/>
        <v>80</v>
      </c>
      <c r="AE9" s="36">
        <f>COUNTIF($A$2:$U$114,"&lt;="&amp;AD9)-SUM($AE$4:AE8,$AB$13)</f>
        <v>54</v>
      </c>
      <c r="AF9" s="36" t="s">
        <v>105</v>
      </c>
      <c r="AG9" s="45">
        <f t="shared" si="1"/>
        <v>120</v>
      </c>
      <c r="AH9" s="36">
        <f>COUNTIF($A$2:$U$114,"&lt;="&amp;AG9)-SUM($AH$4:AH8,$AB$13,$AE$12)</f>
        <v>41</v>
      </c>
      <c r="AI9" s="36" t="s">
        <v>112</v>
      </c>
    </row>
    <row r="10" spans="1:35" x14ac:dyDescent="0.25">
      <c r="A10" s="3">
        <v>85</v>
      </c>
      <c r="B10" s="3">
        <v>85</v>
      </c>
      <c r="C10" s="11" t="s">
        <v>7</v>
      </c>
      <c r="D10" s="11" t="s">
        <v>7</v>
      </c>
      <c r="E10" s="3">
        <v>82</v>
      </c>
      <c r="F10" s="3">
        <v>85</v>
      </c>
      <c r="G10" s="3">
        <v>85</v>
      </c>
      <c r="H10" s="3">
        <v>82</v>
      </c>
      <c r="I10" s="3">
        <v>84</v>
      </c>
      <c r="J10" s="3">
        <v>84</v>
      </c>
      <c r="K10" s="3">
        <v>88</v>
      </c>
      <c r="L10" s="3">
        <v>88</v>
      </c>
      <c r="M10" s="3">
        <v>88</v>
      </c>
      <c r="N10" s="3" t="s">
        <v>7</v>
      </c>
      <c r="O10" s="3" t="s">
        <v>7</v>
      </c>
      <c r="P10" s="3">
        <v>83</v>
      </c>
      <c r="Q10" s="3">
        <v>83</v>
      </c>
      <c r="R10" s="3" t="s">
        <v>7</v>
      </c>
      <c r="S10" s="3">
        <v>83</v>
      </c>
      <c r="T10" s="3">
        <v>83</v>
      </c>
      <c r="U10" s="3">
        <v>75</v>
      </c>
      <c r="V10" s="4" t="s">
        <v>3</v>
      </c>
      <c r="W10" s="4" t="s">
        <v>4</v>
      </c>
      <c r="X10">
        <f t="shared" si="2"/>
        <v>90</v>
      </c>
      <c r="Y10" s="36">
        <f>COUNTIF($A$2:$U$114,"&lt;="&amp;X10)-SUM($Y$4:Y9)</f>
        <v>344</v>
      </c>
      <c r="Z10" s="36" t="s">
        <v>79</v>
      </c>
      <c r="AA10" s="45">
        <f t="shared" si="3"/>
        <v>45</v>
      </c>
      <c r="AB10" s="36">
        <f>COUNTIF($A$2:$U$114,"&lt;="&amp;AA10)-SUM($AB$4:AB9)</f>
        <v>113</v>
      </c>
      <c r="AC10" s="36" t="s">
        <v>98</v>
      </c>
      <c r="AD10" s="45">
        <f t="shared" si="0"/>
        <v>85</v>
      </c>
      <c r="AE10" s="36">
        <f>COUNTIF($A$2:$U$114,"&lt;="&amp;AD10)-SUM($AE$4:AE9,$AB$13)</f>
        <v>162</v>
      </c>
      <c r="AF10" s="36" t="s">
        <v>106</v>
      </c>
      <c r="AG10" s="45">
        <f t="shared" si="1"/>
        <v>125</v>
      </c>
      <c r="AH10" s="36">
        <f>COUNTIF($A$2:$U$114,"&lt;="&amp;AG10)-SUM($AH$4:AH9,$AB$13,$AE$12)</f>
        <v>64</v>
      </c>
      <c r="AI10" s="36" t="s">
        <v>113</v>
      </c>
    </row>
    <row r="11" spans="1:35" x14ac:dyDescent="0.25">
      <c r="A11" s="5">
        <v>46</v>
      </c>
      <c r="B11" s="5">
        <v>46</v>
      </c>
      <c r="C11" s="10" t="s">
        <v>7</v>
      </c>
      <c r="D11" s="10" t="s">
        <v>7</v>
      </c>
      <c r="E11" s="5">
        <v>45</v>
      </c>
      <c r="F11" s="5">
        <v>45</v>
      </c>
      <c r="G11" s="5">
        <v>45</v>
      </c>
      <c r="H11" s="5">
        <v>45</v>
      </c>
      <c r="I11" s="5">
        <v>45</v>
      </c>
      <c r="J11" s="5">
        <v>45</v>
      </c>
      <c r="K11" s="5">
        <v>46</v>
      </c>
      <c r="L11" s="5">
        <v>46</v>
      </c>
      <c r="M11" s="5">
        <v>46</v>
      </c>
      <c r="N11" s="3" t="s">
        <v>7</v>
      </c>
      <c r="O11" s="3" t="s">
        <v>7</v>
      </c>
      <c r="P11" s="5">
        <v>44</v>
      </c>
      <c r="Q11" s="5">
        <v>44</v>
      </c>
      <c r="R11" s="3" t="s">
        <v>7</v>
      </c>
      <c r="S11" s="5">
        <v>45</v>
      </c>
      <c r="T11" s="5">
        <v>45</v>
      </c>
      <c r="U11" s="5">
        <v>45</v>
      </c>
      <c r="V11" s="6" t="s">
        <v>3</v>
      </c>
      <c r="W11" s="6" t="s">
        <v>4</v>
      </c>
      <c r="X11">
        <f t="shared" si="2"/>
        <v>100</v>
      </c>
      <c r="Y11" s="36">
        <f>COUNTIF($A$2:$U$114,"&lt;="&amp;X11)-SUM($Y$4:Y10)</f>
        <v>159</v>
      </c>
      <c r="Z11" s="36" t="s">
        <v>80</v>
      </c>
      <c r="AA11" s="45">
        <f t="shared" si="3"/>
        <v>47.5</v>
      </c>
      <c r="AB11" s="36">
        <f>COUNTIF($A$2:$U$114,"&lt;="&amp;AA11)-SUM($AB$4:AB10)</f>
        <v>103</v>
      </c>
      <c r="AC11" s="36" t="s">
        <v>99</v>
      </c>
      <c r="AD11" s="45">
        <f t="shared" si="0"/>
        <v>90</v>
      </c>
      <c r="AE11" s="36">
        <f>COUNTIF($A$2:$U$114,"&lt;="&amp;AD11)-SUM($AE$4:AE10,$AB$13)</f>
        <v>182</v>
      </c>
      <c r="AF11" s="36" t="s">
        <v>107</v>
      </c>
      <c r="AG11" s="45">
        <f t="shared" si="1"/>
        <v>130</v>
      </c>
      <c r="AH11" s="36">
        <f>COUNTIF($A$2:$U$114,"&lt;="&amp;AG11)-SUM($AH$4:AH10,$AB$13,$AE$12)</f>
        <v>54</v>
      </c>
      <c r="AI11" s="36" t="s">
        <v>114</v>
      </c>
    </row>
    <row r="12" spans="1:35" x14ac:dyDescent="0.25">
      <c r="A12" s="3">
        <v>70</v>
      </c>
      <c r="B12" s="3">
        <v>70</v>
      </c>
      <c r="C12" s="27">
        <v>69</v>
      </c>
      <c r="D12" s="27">
        <v>69</v>
      </c>
      <c r="E12" s="3">
        <v>53</v>
      </c>
      <c r="F12" s="3">
        <v>57</v>
      </c>
      <c r="G12" s="3">
        <v>57</v>
      </c>
      <c r="H12" s="3">
        <v>53</v>
      </c>
      <c r="I12" s="3">
        <v>59</v>
      </c>
      <c r="J12" s="3">
        <v>59</v>
      </c>
      <c r="K12" s="3">
        <v>65</v>
      </c>
      <c r="L12" s="3">
        <v>65</v>
      </c>
      <c r="M12" s="3">
        <v>65</v>
      </c>
      <c r="N12" s="3" t="s">
        <v>7</v>
      </c>
      <c r="O12" s="3" t="s">
        <v>7</v>
      </c>
      <c r="P12" s="3">
        <v>66</v>
      </c>
      <c r="Q12" s="3">
        <v>66</v>
      </c>
      <c r="R12" s="3" t="s">
        <v>7</v>
      </c>
      <c r="S12" s="3">
        <v>63</v>
      </c>
      <c r="T12" s="3">
        <v>63</v>
      </c>
      <c r="U12" s="3">
        <v>78</v>
      </c>
      <c r="V12" s="4" t="s">
        <v>3</v>
      </c>
      <c r="W12" s="4" t="s">
        <v>4</v>
      </c>
      <c r="X12">
        <f t="shared" si="2"/>
        <v>110</v>
      </c>
      <c r="Y12" s="36">
        <f>COUNTIF($A$2:$U$114,"&lt;="&amp;X12)-SUM($Y$4:Y11)</f>
        <v>52</v>
      </c>
      <c r="Z12" s="36" t="s">
        <v>81</v>
      </c>
      <c r="AA12" s="45">
        <f t="shared" si="3"/>
        <v>50</v>
      </c>
      <c r="AB12" s="36">
        <f>COUNTIF($A$2:$U$114,"&lt;="&amp;AA12)-SUM($AB$4:AB11)</f>
        <v>197</v>
      </c>
      <c r="AC12" s="36" t="s">
        <v>100</v>
      </c>
      <c r="AE12" s="46">
        <f>SUM(AE4:AE11)</f>
        <v>961</v>
      </c>
      <c r="AH12" s="46">
        <f>SUM(AH4:AH11)</f>
        <v>427</v>
      </c>
    </row>
    <row r="13" spans="1:35" x14ac:dyDescent="0.25">
      <c r="A13" s="5">
        <v>85</v>
      </c>
      <c r="B13" s="5">
        <v>85</v>
      </c>
      <c r="C13" s="15">
        <v>82</v>
      </c>
      <c r="D13" s="15">
        <v>82</v>
      </c>
      <c r="E13" s="5">
        <v>65</v>
      </c>
      <c r="F13" s="5">
        <v>86</v>
      </c>
      <c r="G13" s="5">
        <v>86</v>
      </c>
      <c r="H13" s="5">
        <v>65</v>
      </c>
      <c r="I13" s="5">
        <v>86</v>
      </c>
      <c r="J13" s="5">
        <v>86</v>
      </c>
      <c r="K13" s="5">
        <v>84</v>
      </c>
      <c r="L13" s="5">
        <v>84</v>
      </c>
      <c r="M13" s="5">
        <v>84</v>
      </c>
      <c r="N13" s="3" t="s">
        <v>7</v>
      </c>
      <c r="O13" s="3" t="s">
        <v>7</v>
      </c>
      <c r="P13" s="5">
        <v>79</v>
      </c>
      <c r="Q13" s="5">
        <v>79</v>
      </c>
      <c r="R13" s="3" t="s">
        <v>7</v>
      </c>
      <c r="S13" s="5">
        <v>89</v>
      </c>
      <c r="T13" s="5">
        <v>89</v>
      </c>
      <c r="U13" s="5">
        <v>72</v>
      </c>
      <c r="V13" s="6" t="s">
        <v>3</v>
      </c>
      <c r="W13" s="6" t="s">
        <v>4</v>
      </c>
      <c r="X13">
        <f t="shared" si="2"/>
        <v>120</v>
      </c>
      <c r="Y13" s="36">
        <f>COUNTIF($A$2:$U$114,"&lt;="&amp;X13)-SUM($Y$4:Y12)</f>
        <v>98</v>
      </c>
      <c r="Z13" s="36" t="s">
        <v>82</v>
      </c>
      <c r="AA13" s="36"/>
      <c r="AB13" s="46">
        <f>SUM(AB4:AB12)</f>
        <v>786</v>
      </c>
    </row>
    <row r="14" spans="1:35" x14ac:dyDescent="0.25">
      <c r="A14" s="3">
        <v>57</v>
      </c>
      <c r="B14" s="3">
        <v>57</v>
      </c>
      <c r="C14" s="27">
        <v>58</v>
      </c>
      <c r="D14" s="27">
        <v>58</v>
      </c>
      <c r="E14" s="3">
        <v>52</v>
      </c>
      <c r="F14" s="3">
        <v>52</v>
      </c>
      <c r="G14" s="3">
        <v>52</v>
      </c>
      <c r="H14" s="3">
        <v>52</v>
      </c>
      <c r="I14" s="3">
        <v>50</v>
      </c>
      <c r="J14" s="3">
        <v>50</v>
      </c>
      <c r="K14" s="17" t="s">
        <v>7</v>
      </c>
      <c r="L14" s="17" t="s">
        <v>7</v>
      </c>
      <c r="M14" s="17" t="s">
        <v>7</v>
      </c>
      <c r="N14" s="3" t="s">
        <v>7</v>
      </c>
      <c r="O14" s="3" t="s">
        <v>7</v>
      </c>
      <c r="P14" s="3">
        <v>58</v>
      </c>
      <c r="Q14" s="3">
        <v>58</v>
      </c>
      <c r="R14" s="3" t="s">
        <v>7</v>
      </c>
      <c r="S14" s="3">
        <v>56</v>
      </c>
      <c r="T14" s="3">
        <v>56</v>
      </c>
      <c r="U14" s="3">
        <v>69</v>
      </c>
      <c r="V14" s="4" t="s">
        <v>3</v>
      </c>
      <c r="W14" s="4" t="s">
        <v>4</v>
      </c>
      <c r="X14">
        <f t="shared" si="2"/>
        <v>130</v>
      </c>
      <c r="Y14" s="36">
        <f>COUNTIF($A$2:$U$114,"&lt;="&amp;X14)-SUM($Y$4:Y13)</f>
        <v>118</v>
      </c>
      <c r="Z14" s="36" t="s">
        <v>18</v>
      </c>
    </row>
    <row r="15" spans="1:35" x14ac:dyDescent="0.25">
      <c r="A15" s="5">
        <v>83</v>
      </c>
      <c r="B15" s="5">
        <v>83</v>
      </c>
      <c r="C15" s="15">
        <v>99</v>
      </c>
      <c r="D15" s="15">
        <v>99</v>
      </c>
      <c r="E15" s="5">
        <v>97</v>
      </c>
      <c r="F15" s="5">
        <v>102</v>
      </c>
      <c r="G15" s="5">
        <v>102</v>
      </c>
      <c r="H15" s="5">
        <v>97</v>
      </c>
      <c r="I15" s="5">
        <v>97</v>
      </c>
      <c r="J15" s="5">
        <v>97</v>
      </c>
      <c r="K15" s="5">
        <v>101</v>
      </c>
      <c r="L15" s="5">
        <v>101</v>
      </c>
      <c r="M15" s="5">
        <v>101</v>
      </c>
      <c r="N15" s="3" t="s">
        <v>7</v>
      </c>
      <c r="O15" s="3" t="s">
        <v>7</v>
      </c>
      <c r="P15" s="5">
        <v>100</v>
      </c>
      <c r="Q15" s="5">
        <v>100</v>
      </c>
      <c r="R15" s="3" t="s">
        <v>7</v>
      </c>
      <c r="S15" s="5">
        <v>100</v>
      </c>
      <c r="T15" s="5">
        <v>100</v>
      </c>
      <c r="U15" s="5">
        <v>97</v>
      </c>
      <c r="V15" s="6" t="s">
        <v>3</v>
      </c>
      <c r="W15" s="6" t="s">
        <v>4</v>
      </c>
      <c r="X15">
        <f t="shared" si="2"/>
        <v>140</v>
      </c>
      <c r="Y15" s="36">
        <f>COUNTIF($A$2:$U$114,"&lt;="&amp;X15)-SUM($Y$4:Y14)</f>
        <v>0</v>
      </c>
      <c r="Z15" s="36" t="s">
        <v>13</v>
      </c>
      <c r="AA15">
        <f>SUM(Y4:Y14)</f>
        <v>2174</v>
      </c>
      <c r="AB15" t="s">
        <v>84</v>
      </c>
    </row>
    <row r="16" spans="1:35" x14ac:dyDescent="0.25">
      <c r="A16" s="3">
        <v>124</v>
      </c>
      <c r="B16" s="3">
        <v>124</v>
      </c>
      <c r="C16" s="27">
        <v>126</v>
      </c>
      <c r="D16" s="27">
        <v>126</v>
      </c>
      <c r="E16" s="3">
        <v>130</v>
      </c>
      <c r="F16" s="3">
        <v>126</v>
      </c>
      <c r="G16" s="3">
        <v>126</v>
      </c>
      <c r="H16" s="3">
        <v>130</v>
      </c>
      <c r="I16" s="3">
        <v>129</v>
      </c>
      <c r="J16" s="3">
        <v>129</v>
      </c>
      <c r="K16" s="3">
        <v>125</v>
      </c>
      <c r="L16" s="3">
        <v>125</v>
      </c>
      <c r="M16" s="3">
        <v>125</v>
      </c>
      <c r="N16" s="3" t="s">
        <v>7</v>
      </c>
      <c r="O16" s="3" t="s">
        <v>7</v>
      </c>
      <c r="P16" s="3">
        <v>127</v>
      </c>
      <c r="Q16" s="3">
        <v>127</v>
      </c>
      <c r="R16" s="3" t="s">
        <v>7</v>
      </c>
      <c r="S16" s="3">
        <v>123</v>
      </c>
      <c r="T16" s="3">
        <v>123</v>
      </c>
      <c r="U16" s="3">
        <v>125</v>
      </c>
      <c r="V16" s="4" t="s">
        <v>3</v>
      </c>
      <c r="W16" s="4" t="s">
        <v>4</v>
      </c>
      <c r="X16">
        <f t="shared" si="2"/>
        <v>150</v>
      </c>
      <c r="Y16" s="36">
        <f>COUNTIF($A$2:$U$114,"&lt;="&amp;X16)-SUM($Y$4:Y15)</f>
        <v>0</v>
      </c>
      <c r="Z16" s="36" t="s">
        <v>13</v>
      </c>
    </row>
    <row r="17" spans="1:26" x14ac:dyDescent="0.25">
      <c r="A17" s="10" t="s">
        <v>7</v>
      </c>
      <c r="B17" s="10" t="s">
        <v>7</v>
      </c>
      <c r="C17" s="14">
        <v>115</v>
      </c>
      <c r="D17" s="15">
        <v>115</v>
      </c>
      <c r="E17" s="10" t="s">
        <v>7</v>
      </c>
      <c r="F17" s="10" t="s">
        <v>7</v>
      </c>
      <c r="G17" s="10" t="s">
        <v>7</v>
      </c>
      <c r="H17" s="10" t="s">
        <v>7</v>
      </c>
      <c r="I17" s="5">
        <v>117</v>
      </c>
      <c r="J17" s="5">
        <v>117</v>
      </c>
      <c r="K17" s="5">
        <v>110</v>
      </c>
      <c r="L17" s="5">
        <v>110</v>
      </c>
      <c r="M17" s="5">
        <v>110</v>
      </c>
      <c r="N17" s="3" t="s">
        <v>7</v>
      </c>
      <c r="O17" s="3" t="s">
        <v>7</v>
      </c>
      <c r="P17" s="5">
        <v>114</v>
      </c>
      <c r="Q17" s="5">
        <v>114</v>
      </c>
      <c r="R17" s="3" t="s">
        <v>7</v>
      </c>
      <c r="S17" s="5">
        <v>115</v>
      </c>
      <c r="T17" s="5">
        <v>115</v>
      </c>
      <c r="U17" s="5">
        <v>114</v>
      </c>
      <c r="V17" s="6" t="s">
        <v>3</v>
      </c>
      <c r="W17" s="6" t="s">
        <v>4</v>
      </c>
      <c r="X17">
        <f t="shared" si="2"/>
        <v>160</v>
      </c>
      <c r="Y17" s="36">
        <f>COUNTIF($A$2:$U$114,"&lt;="&amp;X17)-SUM($Y$4:Y16)</f>
        <v>0</v>
      </c>
      <c r="Z17" s="36" t="s">
        <v>13</v>
      </c>
    </row>
    <row r="18" spans="1:26" x14ac:dyDescent="0.25">
      <c r="A18" s="3">
        <v>87</v>
      </c>
      <c r="B18" s="3">
        <v>87</v>
      </c>
      <c r="C18" s="9">
        <v>92</v>
      </c>
      <c r="D18" s="7">
        <v>92</v>
      </c>
      <c r="E18" s="3">
        <v>87</v>
      </c>
      <c r="F18" s="3">
        <v>87</v>
      </c>
      <c r="G18" s="3">
        <v>87</v>
      </c>
      <c r="H18" s="3">
        <v>87</v>
      </c>
      <c r="I18" s="3">
        <v>92</v>
      </c>
      <c r="J18" s="3">
        <v>92</v>
      </c>
      <c r="K18" s="3">
        <v>85</v>
      </c>
      <c r="L18" s="3">
        <v>85</v>
      </c>
      <c r="M18" s="3">
        <v>85</v>
      </c>
      <c r="N18" s="3">
        <v>90</v>
      </c>
      <c r="O18" s="3">
        <v>90</v>
      </c>
      <c r="P18" s="3">
        <v>94</v>
      </c>
      <c r="Q18" s="3">
        <v>94</v>
      </c>
      <c r="R18" s="3">
        <v>90</v>
      </c>
      <c r="S18" s="3">
        <v>95</v>
      </c>
      <c r="T18" s="3">
        <v>95</v>
      </c>
      <c r="U18" s="3">
        <v>84</v>
      </c>
      <c r="V18" s="4" t="s">
        <v>3</v>
      </c>
      <c r="W18" s="4" t="s">
        <v>4</v>
      </c>
      <c r="X18">
        <f t="shared" si="2"/>
        <v>170</v>
      </c>
      <c r="Y18" s="36">
        <f>COUNTIF($A$2:$U$114,"&lt;="&amp;X18)-SUM($Y$4:Y17)</f>
        <v>0</v>
      </c>
      <c r="Z18" s="36" t="s">
        <v>13</v>
      </c>
    </row>
    <row r="19" spans="1:26" x14ac:dyDescent="0.25">
      <c r="A19" s="5">
        <v>51</v>
      </c>
      <c r="B19" s="5">
        <v>51</v>
      </c>
      <c r="C19" s="14">
        <v>50</v>
      </c>
      <c r="D19" s="15">
        <v>50</v>
      </c>
      <c r="E19" s="5">
        <v>45</v>
      </c>
      <c r="F19" s="5">
        <v>43</v>
      </c>
      <c r="G19" s="5">
        <v>43</v>
      </c>
      <c r="H19" s="5">
        <v>45</v>
      </c>
      <c r="I19" s="5">
        <v>44</v>
      </c>
      <c r="J19" s="5">
        <v>44</v>
      </c>
      <c r="K19" s="5">
        <v>45</v>
      </c>
      <c r="L19" s="5">
        <v>45</v>
      </c>
      <c r="M19" s="5">
        <v>45</v>
      </c>
      <c r="N19" s="5">
        <v>48</v>
      </c>
      <c r="O19" s="5">
        <v>48</v>
      </c>
      <c r="P19" s="10" t="s">
        <v>7</v>
      </c>
      <c r="Q19" s="10" t="s">
        <v>7</v>
      </c>
      <c r="R19" s="5">
        <v>48</v>
      </c>
      <c r="S19" s="5">
        <v>46</v>
      </c>
      <c r="T19" s="5">
        <v>46</v>
      </c>
      <c r="U19" s="5">
        <v>53</v>
      </c>
      <c r="V19" s="6" t="s">
        <v>3</v>
      </c>
      <c r="W19" s="6" t="s">
        <v>4</v>
      </c>
      <c r="X19">
        <f t="shared" si="2"/>
        <v>180</v>
      </c>
      <c r="Y19" s="36">
        <f>COUNTIF($A$2:$U$114,"&lt;="&amp;X19)-SUM($Y$4:Y18)</f>
        <v>0</v>
      </c>
      <c r="Z19" s="36" t="s">
        <v>13</v>
      </c>
    </row>
    <row r="20" spans="1:26" x14ac:dyDescent="0.25">
      <c r="X20">
        <f t="shared" si="2"/>
        <v>190</v>
      </c>
      <c r="Y20" s="36">
        <f>COUNTIF($A$2:$U$114,"&lt;="&amp;X20)-SUM($Y$4:Y19)</f>
        <v>0</v>
      </c>
      <c r="Z20" s="36" t="s">
        <v>13</v>
      </c>
    </row>
    <row r="21" spans="1:26" x14ac:dyDescent="0.25">
      <c r="A21" s="5">
        <v>37</v>
      </c>
      <c r="B21" s="5">
        <v>37</v>
      </c>
      <c r="C21" s="6">
        <v>50</v>
      </c>
      <c r="D21" s="5">
        <v>50</v>
      </c>
      <c r="E21" s="6">
        <v>41</v>
      </c>
      <c r="F21" s="6">
        <v>38</v>
      </c>
      <c r="G21" s="6">
        <v>38</v>
      </c>
      <c r="H21" s="6">
        <v>41</v>
      </c>
      <c r="I21" s="6">
        <v>41</v>
      </c>
      <c r="J21" s="6">
        <v>41</v>
      </c>
      <c r="K21" s="6">
        <v>39</v>
      </c>
      <c r="L21" s="6">
        <v>39</v>
      </c>
      <c r="M21" s="6">
        <v>39</v>
      </c>
      <c r="N21" s="6">
        <v>45</v>
      </c>
      <c r="O21" s="6">
        <v>45</v>
      </c>
      <c r="P21" s="6">
        <v>38</v>
      </c>
      <c r="Q21" s="6">
        <v>38</v>
      </c>
      <c r="R21" s="6">
        <v>45</v>
      </c>
      <c r="S21" s="6">
        <v>41</v>
      </c>
      <c r="T21" s="6">
        <v>41</v>
      </c>
      <c r="U21" s="6">
        <v>37</v>
      </c>
      <c r="V21" s="6" t="s">
        <v>3</v>
      </c>
      <c r="W21" s="6" t="s">
        <v>2</v>
      </c>
      <c r="X21">
        <f t="shared" si="2"/>
        <v>200</v>
      </c>
      <c r="Y21" s="36">
        <f>COUNTIF($A$2:$U$114,"&lt;="&amp;X21)-SUM($Y$4:Y20)</f>
        <v>0</v>
      </c>
      <c r="Z21" s="36" t="s">
        <v>13</v>
      </c>
    </row>
    <row r="22" spans="1:26" x14ac:dyDescent="0.25">
      <c r="A22" s="7">
        <v>51</v>
      </c>
      <c r="B22" s="7">
        <v>51</v>
      </c>
      <c r="C22" s="9">
        <v>53</v>
      </c>
      <c r="D22" s="7">
        <v>53</v>
      </c>
      <c r="E22" s="9">
        <v>50</v>
      </c>
      <c r="F22" s="9">
        <v>52</v>
      </c>
      <c r="G22" s="9">
        <v>52</v>
      </c>
      <c r="H22" s="9">
        <v>50</v>
      </c>
      <c r="I22" s="9">
        <v>56</v>
      </c>
      <c r="J22" s="9">
        <v>56</v>
      </c>
      <c r="K22" s="9">
        <v>50</v>
      </c>
      <c r="L22" s="9">
        <v>50</v>
      </c>
      <c r="M22" s="9">
        <v>50</v>
      </c>
      <c r="N22" s="9">
        <v>55</v>
      </c>
      <c r="O22" s="9">
        <v>55</v>
      </c>
      <c r="P22" s="9">
        <v>49</v>
      </c>
      <c r="Q22" s="9">
        <v>49</v>
      </c>
      <c r="R22" s="9">
        <v>55</v>
      </c>
      <c r="S22" s="9">
        <v>52</v>
      </c>
      <c r="T22" s="9">
        <v>52</v>
      </c>
      <c r="U22" s="9">
        <v>50</v>
      </c>
      <c r="V22" s="4" t="s">
        <v>3</v>
      </c>
      <c r="W22" s="9" t="s">
        <v>2</v>
      </c>
      <c r="X22">
        <f t="shared" si="2"/>
        <v>210</v>
      </c>
      <c r="Y22" s="36">
        <f>COUNTIF($A$2:$U$114,"&lt;="&amp;X22)-SUM($Y$4:Y21)</f>
        <v>0</v>
      </c>
      <c r="Z22" s="36" t="s">
        <v>13</v>
      </c>
    </row>
    <row r="23" spans="1:26" x14ac:dyDescent="0.25">
      <c r="A23" s="5">
        <v>40</v>
      </c>
      <c r="B23" s="5">
        <v>40</v>
      </c>
      <c r="C23" s="6">
        <v>40</v>
      </c>
      <c r="D23" s="5">
        <v>40</v>
      </c>
      <c r="E23" s="6">
        <v>35</v>
      </c>
      <c r="F23" s="6">
        <v>34</v>
      </c>
      <c r="G23" s="6">
        <v>34</v>
      </c>
      <c r="H23" s="6">
        <v>35</v>
      </c>
      <c r="I23" s="6">
        <v>41</v>
      </c>
      <c r="J23" s="6">
        <v>41</v>
      </c>
      <c r="K23" s="6">
        <v>41</v>
      </c>
      <c r="L23" s="6">
        <v>41</v>
      </c>
      <c r="M23" s="6">
        <v>41</v>
      </c>
      <c r="N23" s="6">
        <v>47</v>
      </c>
      <c r="O23" s="6">
        <v>47</v>
      </c>
      <c r="P23" s="6">
        <v>41</v>
      </c>
      <c r="Q23" s="6">
        <v>41</v>
      </c>
      <c r="R23" s="6">
        <v>47</v>
      </c>
      <c r="S23" s="6">
        <v>43</v>
      </c>
      <c r="T23" s="6">
        <v>43</v>
      </c>
      <c r="U23" s="6">
        <v>45</v>
      </c>
      <c r="V23" s="6" t="s">
        <v>3</v>
      </c>
      <c r="W23" s="6" t="s">
        <v>2</v>
      </c>
      <c r="X23">
        <f t="shared" si="2"/>
        <v>220</v>
      </c>
      <c r="Y23" s="36">
        <f>COUNTIF($A$2:$U$114,"&lt;="&amp;X23)-SUM($Y$4:Y22)</f>
        <v>0</v>
      </c>
      <c r="Z23" s="36" t="s">
        <v>13</v>
      </c>
    </row>
    <row r="24" spans="1:26" x14ac:dyDescent="0.25">
      <c r="A24" s="7">
        <v>66</v>
      </c>
      <c r="B24" s="7">
        <v>66</v>
      </c>
      <c r="C24" s="9">
        <v>68</v>
      </c>
      <c r="D24" s="7">
        <v>68</v>
      </c>
      <c r="E24" s="9">
        <v>67</v>
      </c>
      <c r="F24" s="9">
        <v>69</v>
      </c>
      <c r="G24" s="9">
        <v>69</v>
      </c>
      <c r="H24" s="9">
        <v>67</v>
      </c>
      <c r="I24" s="9">
        <v>66</v>
      </c>
      <c r="J24" s="9">
        <v>66</v>
      </c>
      <c r="K24" s="9">
        <v>67</v>
      </c>
      <c r="L24" s="9">
        <v>67</v>
      </c>
      <c r="M24" s="9">
        <v>67</v>
      </c>
      <c r="N24" s="9">
        <v>71</v>
      </c>
      <c r="O24" s="9">
        <v>71</v>
      </c>
      <c r="P24" s="9">
        <v>65</v>
      </c>
      <c r="Q24" s="9">
        <v>65</v>
      </c>
      <c r="R24" s="9">
        <v>71</v>
      </c>
      <c r="S24" s="9">
        <v>67</v>
      </c>
      <c r="T24" s="9">
        <v>67</v>
      </c>
      <c r="U24" s="9">
        <v>72</v>
      </c>
      <c r="V24" s="4" t="s">
        <v>3</v>
      </c>
      <c r="W24" s="9" t="s">
        <v>2</v>
      </c>
      <c r="X24">
        <f t="shared" si="2"/>
        <v>230</v>
      </c>
      <c r="Y24" s="36">
        <f>COUNTIF($A$2:$U$114,"&lt;="&amp;X24)-SUM($Y$4:Y23)</f>
        <v>0</v>
      </c>
      <c r="Z24" s="36" t="s">
        <v>13</v>
      </c>
    </row>
    <row r="25" spans="1:26" x14ac:dyDescent="0.25">
      <c r="A25" s="5">
        <v>87</v>
      </c>
      <c r="B25" s="5">
        <v>87</v>
      </c>
      <c r="C25" s="6">
        <v>87</v>
      </c>
      <c r="D25" s="5">
        <v>87</v>
      </c>
      <c r="E25" s="6">
        <v>84</v>
      </c>
      <c r="F25" s="6">
        <v>86</v>
      </c>
      <c r="G25" s="6">
        <v>86</v>
      </c>
      <c r="H25" s="6">
        <v>84</v>
      </c>
      <c r="I25" s="6">
        <v>86</v>
      </c>
      <c r="J25" s="6">
        <v>86</v>
      </c>
      <c r="K25" s="6">
        <v>89</v>
      </c>
      <c r="L25" s="6">
        <v>89</v>
      </c>
      <c r="M25" s="6">
        <v>89</v>
      </c>
      <c r="N25" s="6">
        <v>86</v>
      </c>
      <c r="O25" s="6">
        <v>86</v>
      </c>
      <c r="P25" s="6">
        <v>88</v>
      </c>
      <c r="Q25" s="6">
        <v>88</v>
      </c>
      <c r="R25" s="6">
        <v>86</v>
      </c>
      <c r="S25" s="6">
        <v>89</v>
      </c>
      <c r="T25" s="6">
        <v>89</v>
      </c>
      <c r="U25" s="6">
        <v>92</v>
      </c>
      <c r="V25" s="6" t="s">
        <v>3</v>
      </c>
      <c r="W25" s="6" t="s">
        <v>2</v>
      </c>
      <c r="X25">
        <f>X24+$X$2</f>
        <v>240</v>
      </c>
      <c r="Y25" s="36">
        <f>COUNTIF($A$2:$U$114,"&lt;="&amp;X25)-SUM($Y$4:Y24)</f>
        <v>0</v>
      </c>
      <c r="Z25" s="36" t="s">
        <v>13</v>
      </c>
    </row>
    <row r="26" spans="1:26" x14ac:dyDescent="0.25">
      <c r="A26" s="7">
        <v>31</v>
      </c>
      <c r="B26" s="7">
        <v>31</v>
      </c>
      <c r="C26" s="9">
        <v>31</v>
      </c>
      <c r="D26" s="7">
        <v>31</v>
      </c>
      <c r="E26" s="9">
        <v>27</v>
      </c>
      <c r="F26" s="9">
        <v>30</v>
      </c>
      <c r="G26" s="9">
        <v>30</v>
      </c>
      <c r="H26" s="9">
        <v>27</v>
      </c>
      <c r="I26" s="9">
        <v>33</v>
      </c>
      <c r="J26" s="9">
        <v>33</v>
      </c>
      <c r="K26" s="9">
        <v>30</v>
      </c>
      <c r="L26" s="9">
        <v>30</v>
      </c>
      <c r="M26" s="9">
        <v>30</v>
      </c>
      <c r="N26" s="9">
        <v>29</v>
      </c>
      <c r="O26" s="9">
        <v>29</v>
      </c>
      <c r="P26" s="9">
        <v>28</v>
      </c>
      <c r="Q26" s="9">
        <v>28</v>
      </c>
      <c r="R26" s="9">
        <v>29</v>
      </c>
      <c r="S26" s="9">
        <v>27</v>
      </c>
      <c r="T26" s="9">
        <v>27</v>
      </c>
      <c r="U26" s="9">
        <v>28</v>
      </c>
      <c r="V26" s="4" t="s">
        <v>3</v>
      </c>
      <c r="W26" s="9" t="s">
        <v>2</v>
      </c>
      <c r="Y26" s="36"/>
    </row>
    <row r="27" spans="1:26" x14ac:dyDescent="0.25">
      <c r="A27" s="5">
        <v>51</v>
      </c>
      <c r="B27" s="5">
        <v>51</v>
      </c>
      <c r="C27" s="6">
        <v>53</v>
      </c>
      <c r="D27" s="5">
        <v>53</v>
      </c>
      <c r="E27" s="6">
        <v>49</v>
      </c>
      <c r="F27" s="6">
        <v>47</v>
      </c>
      <c r="G27" s="6">
        <v>47</v>
      </c>
      <c r="H27" s="6">
        <v>49</v>
      </c>
      <c r="I27" s="6">
        <v>49</v>
      </c>
      <c r="J27" s="6">
        <v>49</v>
      </c>
      <c r="K27" s="6">
        <v>49</v>
      </c>
      <c r="L27" s="6">
        <v>49</v>
      </c>
      <c r="M27" s="6">
        <v>49</v>
      </c>
      <c r="N27" s="6">
        <v>50</v>
      </c>
      <c r="O27" s="6">
        <v>50</v>
      </c>
      <c r="P27" s="6">
        <v>50</v>
      </c>
      <c r="Q27" s="6">
        <v>50</v>
      </c>
      <c r="R27" s="6">
        <v>50</v>
      </c>
      <c r="S27" s="6">
        <v>52</v>
      </c>
      <c r="T27" s="6">
        <v>52</v>
      </c>
      <c r="U27" s="6">
        <v>50</v>
      </c>
      <c r="V27" s="6" t="s">
        <v>3</v>
      </c>
      <c r="W27" s="6" t="s">
        <v>2</v>
      </c>
      <c r="Y27" s="36"/>
    </row>
    <row r="28" spans="1:26" x14ac:dyDescent="0.25">
      <c r="A28" s="7">
        <v>48</v>
      </c>
      <c r="B28" s="7">
        <v>48</v>
      </c>
      <c r="C28" s="9">
        <v>46</v>
      </c>
      <c r="D28" s="7">
        <v>46</v>
      </c>
      <c r="E28" s="9">
        <v>48</v>
      </c>
      <c r="F28" s="9">
        <v>49</v>
      </c>
      <c r="G28" s="9">
        <v>49</v>
      </c>
      <c r="H28" s="9">
        <v>48</v>
      </c>
      <c r="I28" s="9">
        <v>45</v>
      </c>
      <c r="J28" s="9">
        <v>45</v>
      </c>
      <c r="K28" s="9">
        <v>50</v>
      </c>
      <c r="L28" s="9">
        <v>50</v>
      </c>
      <c r="M28" s="9">
        <v>50</v>
      </c>
      <c r="N28" s="9">
        <v>50</v>
      </c>
      <c r="O28" s="9">
        <v>50</v>
      </c>
      <c r="P28" s="9">
        <v>49</v>
      </c>
      <c r="Q28" s="9">
        <v>49</v>
      </c>
      <c r="R28" s="9">
        <v>50</v>
      </c>
      <c r="S28" s="9">
        <v>48</v>
      </c>
      <c r="T28" s="9">
        <v>48</v>
      </c>
      <c r="U28" s="9">
        <v>44</v>
      </c>
      <c r="V28" s="4" t="s">
        <v>3</v>
      </c>
      <c r="W28" s="9" t="s">
        <v>2</v>
      </c>
      <c r="Y28" s="36"/>
    </row>
    <row r="29" spans="1:26" x14ac:dyDescent="0.25">
      <c r="A29" s="5">
        <v>85</v>
      </c>
      <c r="B29" s="5">
        <v>85</v>
      </c>
      <c r="C29" s="6">
        <v>72</v>
      </c>
      <c r="D29" s="5">
        <v>72</v>
      </c>
      <c r="E29" s="6">
        <v>89</v>
      </c>
      <c r="F29" s="6">
        <v>86</v>
      </c>
      <c r="G29" s="6">
        <v>86</v>
      </c>
      <c r="H29" s="6">
        <v>89</v>
      </c>
      <c r="I29" s="6">
        <v>77</v>
      </c>
      <c r="J29" s="6">
        <v>77</v>
      </c>
      <c r="K29" s="6">
        <v>84</v>
      </c>
      <c r="L29" s="6">
        <v>84</v>
      </c>
      <c r="M29" s="6">
        <v>84</v>
      </c>
      <c r="N29" s="6">
        <v>82</v>
      </c>
      <c r="O29" s="6">
        <v>82</v>
      </c>
      <c r="P29" s="6">
        <v>83</v>
      </c>
      <c r="Q29" s="6">
        <v>83</v>
      </c>
      <c r="R29" s="6">
        <v>82</v>
      </c>
      <c r="S29" s="6">
        <v>83</v>
      </c>
      <c r="T29" s="6">
        <v>83</v>
      </c>
      <c r="U29" s="6">
        <v>83</v>
      </c>
      <c r="V29" s="6" t="s">
        <v>3</v>
      </c>
      <c r="W29" s="6" t="s">
        <v>2</v>
      </c>
      <c r="Y29" s="36"/>
    </row>
    <row r="30" spans="1:26" x14ac:dyDescent="0.25">
      <c r="A30" s="7">
        <v>42</v>
      </c>
      <c r="B30" s="7">
        <v>42</v>
      </c>
      <c r="C30" s="9">
        <v>38</v>
      </c>
      <c r="D30" s="7">
        <v>38</v>
      </c>
      <c r="E30" s="9">
        <v>46</v>
      </c>
      <c r="F30" s="9">
        <v>49</v>
      </c>
      <c r="G30" s="9">
        <v>49</v>
      </c>
      <c r="H30" s="9">
        <v>46</v>
      </c>
      <c r="I30" s="9">
        <v>44</v>
      </c>
      <c r="J30" s="9">
        <v>44</v>
      </c>
      <c r="K30" s="9">
        <v>47</v>
      </c>
      <c r="L30" s="9">
        <v>47</v>
      </c>
      <c r="M30" s="9">
        <v>47</v>
      </c>
      <c r="N30" s="9">
        <v>40</v>
      </c>
      <c r="O30" s="9">
        <v>40</v>
      </c>
      <c r="P30" s="9">
        <v>43</v>
      </c>
      <c r="Q30" s="9">
        <v>43</v>
      </c>
      <c r="R30" s="9">
        <v>40</v>
      </c>
      <c r="S30" s="9">
        <v>48</v>
      </c>
      <c r="T30" s="9">
        <v>48</v>
      </c>
      <c r="U30" s="9">
        <v>48</v>
      </c>
      <c r="V30" s="4" t="s">
        <v>3</v>
      </c>
      <c r="W30" s="9" t="s">
        <v>2</v>
      </c>
      <c r="Y30" s="36"/>
    </row>
    <row r="31" spans="1:26" x14ac:dyDescent="0.25">
      <c r="A31" s="5">
        <v>69</v>
      </c>
      <c r="B31" s="5">
        <v>69</v>
      </c>
      <c r="C31" s="6">
        <v>67</v>
      </c>
      <c r="D31" s="5">
        <v>67</v>
      </c>
      <c r="E31" s="6">
        <v>63</v>
      </c>
      <c r="F31" s="6">
        <v>65</v>
      </c>
      <c r="G31" s="6">
        <v>65</v>
      </c>
      <c r="H31" s="6">
        <v>63</v>
      </c>
      <c r="I31" s="6">
        <v>68</v>
      </c>
      <c r="J31" s="6">
        <v>68</v>
      </c>
      <c r="K31" s="6">
        <v>62</v>
      </c>
      <c r="L31" s="6">
        <v>62</v>
      </c>
      <c r="M31" s="6">
        <v>62</v>
      </c>
      <c r="N31" s="6">
        <v>62</v>
      </c>
      <c r="O31" s="6">
        <v>62</v>
      </c>
      <c r="P31" s="6">
        <v>61</v>
      </c>
      <c r="Q31" s="6">
        <v>61</v>
      </c>
      <c r="R31" s="6">
        <v>62</v>
      </c>
      <c r="S31" s="6">
        <v>59</v>
      </c>
      <c r="T31" s="6">
        <v>59</v>
      </c>
      <c r="U31" s="6">
        <v>57</v>
      </c>
      <c r="V31" s="6" t="s">
        <v>3</v>
      </c>
      <c r="W31" s="6" t="s">
        <v>2</v>
      </c>
      <c r="Y31" s="36"/>
    </row>
    <row r="32" spans="1:26" x14ac:dyDescent="0.25">
      <c r="A32" s="7">
        <v>72</v>
      </c>
      <c r="B32" s="7">
        <v>72</v>
      </c>
      <c r="C32" s="9">
        <v>75</v>
      </c>
      <c r="D32" s="7">
        <v>75</v>
      </c>
      <c r="E32" s="9">
        <v>86</v>
      </c>
      <c r="F32" s="9">
        <v>85</v>
      </c>
      <c r="G32" s="9">
        <v>85</v>
      </c>
      <c r="H32" s="9">
        <v>86</v>
      </c>
      <c r="I32" s="9">
        <v>82</v>
      </c>
      <c r="J32" s="9">
        <v>82</v>
      </c>
      <c r="K32" s="9">
        <v>82</v>
      </c>
      <c r="L32" s="9">
        <v>82</v>
      </c>
      <c r="M32" s="9">
        <v>82</v>
      </c>
      <c r="N32" s="9">
        <v>90</v>
      </c>
      <c r="O32" s="9">
        <v>90</v>
      </c>
      <c r="P32" s="9">
        <v>88</v>
      </c>
      <c r="Q32" s="9">
        <v>88</v>
      </c>
      <c r="R32" s="9">
        <v>90</v>
      </c>
      <c r="S32" s="9">
        <v>84</v>
      </c>
      <c r="T32" s="9">
        <v>84</v>
      </c>
      <c r="U32" s="9">
        <v>80</v>
      </c>
      <c r="V32" s="4" t="s">
        <v>3</v>
      </c>
      <c r="W32" s="9" t="s">
        <v>2</v>
      </c>
      <c r="Y32" s="36"/>
    </row>
    <row r="33" spans="1:25" x14ac:dyDescent="0.25">
      <c r="A33" s="5">
        <v>57</v>
      </c>
      <c r="B33" s="5">
        <v>57</v>
      </c>
      <c r="C33" s="6">
        <v>59</v>
      </c>
      <c r="D33" s="5">
        <v>59</v>
      </c>
      <c r="E33" s="6">
        <v>54</v>
      </c>
      <c r="F33" s="6">
        <v>56</v>
      </c>
      <c r="G33" s="6">
        <v>56</v>
      </c>
      <c r="H33" s="6">
        <v>54</v>
      </c>
      <c r="I33" s="15">
        <v>55</v>
      </c>
      <c r="J33" s="15">
        <v>55</v>
      </c>
      <c r="K33" s="6">
        <v>61</v>
      </c>
      <c r="L33" s="6">
        <v>61</v>
      </c>
      <c r="M33" s="6">
        <v>61</v>
      </c>
      <c r="N33" s="6">
        <v>55</v>
      </c>
      <c r="O33" s="6">
        <v>55</v>
      </c>
      <c r="P33" s="6">
        <v>57</v>
      </c>
      <c r="Q33" s="6">
        <v>57</v>
      </c>
      <c r="R33" s="6">
        <v>55</v>
      </c>
      <c r="S33" s="6">
        <v>56</v>
      </c>
      <c r="T33" s="6">
        <v>56</v>
      </c>
      <c r="U33" s="6">
        <v>66</v>
      </c>
      <c r="V33" s="6" t="s">
        <v>3</v>
      </c>
      <c r="W33" s="6" t="s">
        <v>2</v>
      </c>
      <c r="Y33" s="36"/>
    </row>
    <row r="34" spans="1:25" x14ac:dyDescent="0.25">
      <c r="A34" s="7">
        <v>99</v>
      </c>
      <c r="B34" s="7">
        <v>99</v>
      </c>
      <c r="C34" s="9">
        <v>94</v>
      </c>
      <c r="D34" s="7">
        <v>94</v>
      </c>
      <c r="E34" s="9">
        <v>100</v>
      </c>
      <c r="F34" s="9">
        <v>94</v>
      </c>
      <c r="G34" s="9">
        <v>94</v>
      </c>
      <c r="H34" s="9">
        <v>100</v>
      </c>
      <c r="I34" s="9">
        <v>97</v>
      </c>
      <c r="J34" s="9">
        <v>97</v>
      </c>
      <c r="K34" s="9">
        <v>105</v>
      </c>
      <c r="L34" s="9">
        <v>105</v>
      </c>
      <c r="M34" s="9">
        <v>105</v>
      </c>
      <c r="N34" s="9">
        <v>96</v>
      </c>
      <c r="O34" s="9">
        <v>96</v>
      </c>
      <c r="P34" s="9">
        <v>99</v>
      </c>
      <c r="Q34" s="9">
        <v>99</v>
      </c>
      <c r="R34" s="9">
        <v>96</v>
      </c>
      <c r="S34" s="9">
        <v>95</v>
      </c>
      <c r="T34" s="9">
        <v>95</v>
      </c>
      <c r="U34" s="9">
        <v>98</v>
      </c>
      <c r="V34" s="4" t="s">
        <v>3</v>
      </c>
      <c r="W34" s="9" t="s">
        <v>2</v>
      </c>
      <c r="Y34" s="36"/>
    </row>
    <row r="35" spans="1:25" x14ac:dyDescent="0.25">
      <c r="A35" s="5">
        <v>125</v>
      </c>
      <c r="B35" s="5">
        <v>125</v>
      </c>
      <c r="C35" s="6">
        <v>125</v>
      </c>
      <c r="D35" s="5">
        <v>125</v>
      </c>
      <c r="E35" s="6">
        <v>127</v>
      </c>
      <c r="F35" s="6">
        <v>112</v>
      </c>
      <c r="G35" s="6">
        <v>112</v>
      </c>
      <c r="H35" s="6">
        <v>127</v>
      </c>
      <c r="I35" s="6">
        <v>127</v>
      </c>
      <c r="J35" s="6">
        <v>127</v>
      </c>
      <c r="K35" s="6">
        <v>124</v>
      </c>
      <c r="L35" s="6">
        <v>124</v>
      </c>
      <c r="M35" s="6">
        <v>124</v>
      </c>
      <c r="N35" s="6">
        <v>125</v>
      </c>
      <c r="O35" s="6">
        <v>125</v>
      </c>
      <c r="P35" s="6">
        <v>117</v>
      </c>
      <c r="Q35" s="6">
        <v>117</v>
      </c>
      <c r="R35" s="6">
        <v>125</v>
      </c>
      <c r="S35" s="6">
        <v>123</v>
      </c>
      <c r="T35" s="6">
        <v>123</v>
      </c>
      <c r="U35" s="6">
        <v>125</v>
      </c>
      <c r="V35" s="6" t="s">
        <v>3</v>
      </c>
      <c r="W35" s="6" t="s">
        <v>2</v>
      </c>
      <c r="Y35" s="36"/>
    </row>
    <row r="36" spans="1:25" x14ac:dyDescent="0.25">
      <c r="A36" s="7">
        <v>114</v>
      </c>
      <c r="B36" s="7">
        <v>114</v>
      </c>
      <c r="C36" s="9">
        <v>113</v>
      </c>
      <c r="D36" s="7">
        <v>113</v>
      </c>
      <c r="E36" s="9">
        <v>115</v>
      </c>
      <c r="F36" s="9">
        <v>111</v>
      </c>
      <c r="G36" s="9">
        <v>111</v>
      </c>
      <c r="H36" s="9">
        <v>115</v>
      </c>
      <c r="I36" s="9">
        <v>116</v>
      </c>
      <c r="J36" s="9">
        <v>116</v>
      </c>
      <c r="K36" s="9">
        <v>114</v>
      </c>
      <c r="L36" s="9">
        <v>114</v>
      </c>
      <c r="M36" s="9">
        <v>114</v>
      </c>
      <c r="N36" s="9">
        <v>120</v>
      </c>
      <c r="O36" s="9">
        <v>120</v>
      </c>
      <c r="P36" s="9">
        <v>113</v>
      </c>
      <c r="Q36" s="9">
        <v>113</v>
      </c>
      <c r="R36" s="9">
        <v>120</v>
      </c>
      <c r="S36" s="9">
        <v>116</v>
      </c>
      <c r="T36" s="9">
        <v>116</v>
      </c>
      <c r="U36" s="9">
        <v>110</v>
      </c>
      <c r="V36" s="4" t="s">
        <v>3</v>
      </c>
      <c r="W36" s="9" t="s">
        <v>2</v>
      </c>
      <c r="Y36" s="36"/>
    </row>
    <row r="37" spans="1:25" x14ac:dyDescent="0.25">
      <c r="A37" s="5">
        <v>84</v>
      </c>
      <c r="B37" s="5">
        <v>84</v>
      </c>
      <c r="C37" s="6">
        <v>87</v>
      </c>
      <c r="D37" s="5">
        <v>87</v>
      </c>
      <c r="E37" s="6">
        <v>92</v>
      </c>
      <c r="F37" s="6">
        <v>85</v>
      </c>
      <c r="G37" s="6">
        <v>85</v>
      </c>
      <c r="H37" s="6">
        <v>92</v>
      </c>
      <c r="I37" s="6">
        <v>84</v>
      </c>
      <c r="J37" s="6">
        <v>84</v>
      </c>
      <c r="K37" s="6">
        <v>87</v>
      </c>
      <c r="L37" s="6">
        <v>87</v>
      </c>
      <c r="M37" s="6">
        <v>87</v>
      </c>
      <c r="N37" s="6">
        <v>96</v>
      </c>
      <c r="O37" s="6">
        <v>96</v>
      </c>
      <c r="P37" s="6">
        <v>93</v>
      </c>
      <c r="Q37" s="6">
        <v>93</v>
      </c>
      <c r="R37" s="6">
        <v>96</v>
      </c>
      <c r="S37" s="6">
        <v>97</v>
      </c>
      <c r="T37" s="6">
        <v>97</v>
      </c>
      <c r="U37" s="6">
        <v>90</v>
      </c>
      <c r="V37" s="6" t="s">
        <v>3</v>
      </c>
      <c r="W37" s="6" t="s">
        <v>2</v>
      </c>
      <c r="Y37" s="36"/>
    </row>
    <row r="38" spans="1:25" x14ac:dyDescent="0.25">
      <c r="A38" s="7">
        <v>46</v>
      </c>
      <c r="B38" s="7">
        <v>46</v>
      </c>
      <c r="C38" s="7">
        <v>45</v>
      </c>
      <c r="D38" s="7">
        <v>45</v>
      </c>
      <c r="E38" s="9">
        <v>44</v>
      </c>
      <c r="F38" s="9">
        <v>47</v>
      </c>
      <c r="G38" s="9">
        <v>47</v>
      </c>
      <c r="H38" s="9">
        <v>44</v>
      </c>
      <c r="I38" s="9">
        <v>50</v>
      </c>
      <c r="J38" s="9">
        <v>50</v>
      </c>
      <c r="K38" s="9">
        <v>44</v>
      </c>
      <c r="L38" s="9">
        <v>44</v>
      </c>
      <c r="M38" s="9">
        <v>44</v>
      </c>
      <c r="N38" s="9">
        <v>47</v>
      </c>
      <c r="O38" s="9">
        <v>47</v>
      </c>
      <c r="P38" s="9">
        <v>44</v>
      </c>
      <c r="Q38" s="9">
        <v>44</v>
      </c>
      <c r="R38" s="9">
        <v>47</v>
      </c>
      <c r="S38" s="9">
        <v>55</v>
      </c>
      <c r="T38" s="9">
        <v>55</v>
      </c>
      <c r="U38" s="9">
        <v>45</v>
      </c>
      <c r="V38" s="4" t="s">
        <v>3</v>
      </c>
      <c r="W38" s="9" t="s">
        <v>2</v>
      </c>
      <c r="Y38" s="36"/>
    </row>
    <row r="40" spans="1:25" x14ac:dyDescent="0.25">
      <c r="A40" s="21">
        <v>41</v>
      </c>
      <c r="B40" s="21">
        <v>41</v>
      </c>
      <c r="C40" s="3">
        <v>37</v>
      </c>
      <c r="D40" s="3">
        <v>37</v>
      </c>
      <c r="E40" s="3">
        <v>36</v>
      </c>
      <c r="F40" s="3">
        <v>39</v>
      </c>
      <c r="G40" s="3">
        <v>39</v>
      </c>
      <c r="H40" s="3">
        <v>36</v>
      </c>
      <c r="I40" s="3">
        <v>37</v>
      </c>
      <c r="J40" s="3">
        <v>37</v>
      </c>
      <c r="K40" s="3">
        <v>38</v>
      </c>
      <c r="L40" s="3">
        <v>38</v>
      </c>
      <c r="M40" s="3">
        <v>38</v>
      </c>
      <c r="N40" s="3">
        <v>39</v>
      </c>
      <c r="O40" s="3">
        <v>39</v>
      </c>
      <c r="P40" s="3">
        <v>37</v>
      </c>
      <c r="Q40" s="3">
        <v>37</v>
      </c>
      <c r="R40" s="3">
        <v>39</v>
      </c>
      <c r="S40" s="3">
        <v>55</v>
      </c>
      <c r="T40" s="3">
        <v>55</v>
      </c>
      <c r="U40" s="3">
        <v>35</v>
      </c>
      <c r="V40" s="3" t="s">
        <v>5</v>
      </c>
      <c r="W40" s="4" t="s">
        <v>4</v>
      </c>
    </row>
    <row r="41" spans="1:25" x14ac:dyDescent="0.25">
      <c r="A41" s="15">
        <v>52</v>
      </c>
      <c r="B41" s="15">
        <v>52</v>
      </c>
      <c r="C41" s="15">
        <v>51</v>
      </c>
      <c r="D41" s="15">
        <v>51</v>
      </c>
      <c r="E41" s="15">
        <v>48</v>
      </c>
      <c r="F41" s="15">
        <v>48</v>
      </c>
      <c r="G41" s="15">
        <v>48</v>
      </c>
      <c r="H41" s="15">
        <v>48</v>
      </c>
      <c r="I41" s="15">
        <v>50</v>
      </c>
      <c r="J41" s="15">
        <v>50</v>
      </c>
      <c r="K41" s="15">
        <v>52</v>
      </c>
      <c r="L41" s="15">
        <v>52</v>
      </c>
      <c r="M41" s="15">
        <v>52</v>
      </c>
      <c r="N41" s="15">
        <v>57</v>
      </c>
      <c r="O41" s="15">
        <v>57</v>
      </c>
      <c r="P41" s="15">
        <v>53</v>
      </c>
      <c r="Q41" s="15">
        <v>53</v>
      </c>
      <c r="R41" s="15">
        <v>57</v>
      </c>
      <c r="S41" s="15">
        <v>33</v>
      </c>
      <c r="T41" s="15">
        <v>33</v>
      </c>
      <c r="U41" s="15">
        <v>51</v>
      </c>
      <c r="V41" s="15" t="s">
        <v>5</v>
      </c>
      <c r="W41" s="14" t="s">
        <v>4</v>
      </c>
    </row>
    <row r="42" spans="1:25" x14ac:dyDescent="0.25">
      <c r="A42" s="21">
        <v>40</v>
      </c>
      <c r="B42" s="21">
        <v>40</v>
      </c>
      <c r="C42" s="3">
        <v>39</v>
      </c>
      <c r="D42" s="3">
        <v>39</v>
      </c>
      <c r="E42" s="3">
        <v>40</v>
      </c>
      <c r="F42" s="3">
        <v>36</v>
      </c>
      <c r="G42" s="3">
        <v>36</v>
      </c>
      <c r="H42" s="3">
        <v>40</v>
      </c>
      <c r="I42" s="3">
        <v>39</v>
      </c>
      <c r="J42" s="3">
        <v>39</v>
      </c>
      <c r="K42" s="3">
        <v>40</v>
      </c>
      <c r="L42" s="3">
        <v>40</v>
      </c>
      <c r="M42" s="3">
        <v>40</v>
      </c>
      <c r="N42" s="3">
        <v>44</v>
      </c>
      <c r="O42" s="3">
        <v>44</v>
      </c>
      <c r="P42" s="3">
        <v>48</v>
      </c>
      <c r="Q42" s="3">
        <v>48</v>
      </c>
      <c r="R42" s="3">
        <v>44</v>
      </c>
      <c r="S42" s="3">
        <v>43</v>
      </c>
      <c r="T42" s="3">
        <v>43</v>
      </c>
      <c r="U42" s="3">
        <v>35</v>
      </c>
      <c r="V42" s="3" t="s">
        <v>5</v>
      </c>
      <c r="W42" s="4" t="s">
        <v>4</v>
      </c>
    </row>
    <row r="43" spans="1:25" x14ac:dyDescent="0.25">
      <c r="A43" s="15">
        <v>64</v>
      </c>
      <c r="B43" s="15">
        <v>64</v>
      </c>
      <c r="C43" s="15">
        <v>64</v>
      </c>
      <c r="D43" s="15">
        <v>64</v>
      </c>
      <c r="E43" s="15">
        <v>66</v>
      </c>
      <c r="F43" s="15">
        <v>70</v>
      </c>
      <c r="G43" s="15">
        <v>70</v>
      </c>
      <c r="H43" s="15">
        <v>66</v>
      </c>
      <c r="I43" s="15">
        <v>71</v>
      </c>
      <c r="J43" s="15">
        <v>71</v>
      </c>
      <c r="K43" s="15">
        <v>67</v>
      </c>
      <c r="L43" s="15">
        <v>67</v>
      </c>
      <c r="M43" s="15">
        <v>67</v>
      </c>
      <c r="N43" s="15">
        <v>77</v>
      </c>
      <c r="O43" s="15">
        <v>77</v>
      </c>
      <c r="P43" s="15">
        <v>72</v>
      </c>
      <c r="Q43" s="15">
        <v>72</v>
      </c>
      <c r="R43" s="15">
        <v>77</v>
      </c>
      <c r="S43" s="15">
        <v>76</v>
      </c>
      <c r="T43" s="15">
        <v>76</v>
      </c>
      <c r="U43" s="15">
        <v>68</v>
      </c>
      <c r="V43" s="15" t="s">
        <v>5</v>
      </c>
      <c r="W43" s="14" t="s">
        <v>4</v>
      </c>
    </row>
    <row r="44" spans="1:25" x14ac:dyDescent="0.25">
      <c r="A44" s="21">
        <v>86</v>
      </c>
      <c r="B44" s="21">
        <v>86</v>
      </c>
      <c r="C44" s="3">
        <v>90</v>
      </c>
      <c r="D44" s="3">
        <v>90</v>
      </c>
      <c r="E44" s="3">
        <v>87</v>
      </c>
      <c r="F44" s="3">
        <v>88</v>
      </c>
      <c r="G44" s="3">
        <v>88</v>
      </c>
      <c r="H44" s="3">
        <v>87</v>
      </c>
      <c r="I44" s="3">
        <v>90</v>
      </c>
      <c r="J44" s="3">
        <v>90</v>
      </c>
      <c r="K44" s="3">
        <v>88</v>
      </c>
      <c r="L44" s="3">
        <v>88</v>
      </c>
      <c r="M44" s="3">
        <v>88</v>
      </c>
      <c r="N44" s="3">
        <v>91</v>
      </c>
      <c r="O44" s="3">
        <v>91</v>
      </c>
      <c r="P44" s="3">
        <v>90</v>
      </c>
      <c r="Q44" s="3">
        <v>90</v>
      </c>
      <c r="R44" s="3">
        <v>91</v>
      </c>
      <c r="S44" s="3">
        <v>95</v>
      </c>
      <c r="T44" s="3">
        <v>95</v>
      </c>
      <c r="U44" s="3">
        <v>88</v>
      </c>
      <c r="V44" s="3" t="s">
        <v>5</v>
      </c>
      <c r="W44" s="4" t="s">
        <v>4</v>
      </c>
    </row>
    <row r="45" spans="1:25" x14ac:dyDescent="0.25">
      <c r="A45" s="17" t="s">
        <v>7</v>
      </c>
      <c r="B45" s="17" t="s">
        <v>7</v>
      </c>
      <c r="C45" s="15">
        <v>29</v>
      </c>
      <c r="D45" s="15">
        <v>29</v>
      </c>
      <c r="E45" s="15">
        <v>29</v>
      </c>
      <c r="F45" s="15">
        <v>30</v>
      </c>
      <c r="G45" s="15">
        <v>30</v>
      </c>
      <c r="H45" s="15">
        <v>29</v>
      </c>
      <c r="I45" s="15">
        <v>30</v>
      </c>
      <c r="J45" s="15">
        <v>30</v>
      </c>
      <c r="K45" s="15">
        <v>33</v>
      </c>
      <c r="L45" s="15">
        <v>33</v>
      </c>
      <c r="M45" s="15">
        <v>33</v>
      </c>
      <c r="N45" s="15">
        <v>38</v>
      </c>
      <c r="O45" s="15">
        <v>38</v>
      </c>
      <c r="P45" s="15">
        <v>31</v>
      </c>
      <c r="Q45" s="15">
        <v>31</v>
      </c>
      <c r="R45" s="15">
        <v>38</v>
      </c>
      <c r="S45" s="15">
        <v>28</v>
      </c>
      <c r="T45" s="15">
        <v>28</v>
      </c>
      <c r="U45" s="15">
        <v>32</v>
      </c>
      <c r="V45" s="15" t="s">
        <v>5</v>
      </c>
      <c r="W45" s="14" t="s">
        <v>4</v>
      </c>
    </row>
    <row r="46" spans="1:25" x14ac:dyDescent="0.25">
      <c r="A46" s="26">
        <v>48</v>
      </c>
      <c r="B46" s="21">
        <v>48</v>
      </c>
      <c r="C46" s="3">
        <v>47</v>
      </c>
      <c r="D46" s="3">
        <v>47</v>
      </c>
      <c r="E46" s="3">
        <v>47</v>
      </c>
      <c r="F46" s="3">
        <v>52</v>
      </c>
      <c r="G46" s="3">
        <v>52</v>
      </c>
      <c r="H46" s="3">
        <v>47</v>
      </c>
      <c r="I46" s="3">
        <v>49</v>
      </c>
      <c r="J46" s="3">
        <v>49</v>
      </c>
      <c r="K46" s="3">
        <v>52</v>
      </c>
      <c r="L46" s="3">
        <v>52</v>
      </c>
      <c r="M46" s="3">
        <v>52</v>
      </c>
      <c r="N46" s="3">
        <v>54</v>
      </c>
      <c r="O46" s="3">
        <v>54</v>
      </c>
      <c r="P46" s="3">
        <v>54</v>
      </c>
      <c r="Q46" s="3">
        <v>54</v>
      </c>
      <c r="R46" s="3">
        <v>54</v>
      </c>
      <c r="S46" s="3">
        <v>48</v>
      </c>
      <c r="T46" s="3">
        <v>48</v>
      </c>
      <c r="U46" s="3">
        <v>48</v>
      </c>
      <c r="V46" s="3" t="s">
        <v>5</v>
      </c>
      <c r="W46" s="4" t="s">
        <v>4</v>
      </c>
    </row>
    <row r="47" spans="1:25" x14ac:dyDescent="0.25">
      <c r="A47" s="10" t="s">
        <v>7</v>
      </c>
      <c r="B47" s="10" t="s">
        <v>7</v>
      </c>
      <c r="C47" s="15">
        <v>48</v>
      </c>
      <c r="D47" s="15">
        <v>48</v>
      </c>
      <c r="E47" s="15">
        <v>48</v>
      </c>
      <c r="F47" s="15">
        <v>50</v>
      </c>
      <c r="G47" s="15">
        <v>50</v>
      </c>
      <c r="H47" s="15">
        <v>48</v>
      </c>
      <c r="I47" s="15">
        <v>50</v>
      </c>
      <c r="J47" s="15">
        <v>50</v>
      </c>
      <c r="K47" s="15">
        <v>52</v>
      </c>
      <c r="L47" s="15">
        <v>52</v>
      </c>
      <c r="M47" s="15">
        <v>52</v>
      </c>
      <c r="N47" s="15">
        <v>51</v>
      </c>
      <c r="O47" s="15">
        <v>51</v>
      </c>
      <c r="P47" s="15">
        <v>52</v>
      </c>
      <c r="Q47" s="15">
        <v>52</v>
      </c>
      <c r="R47" s="15">
        <v>51</v>
      </c>
      <c r="S47" s="15">
        <v>46</v>
      </c>
      <c r="T47" s="15">
        <v>46</v>
      </c>
      <c r="U47" s="15">
        <v>50</v>
      </c>
      <c r="V47" s="15" t="s">
        <v>5</v>
      </c>
      <c r="W47" s="14" t="s">
        <v>4</v>
      </c>
    </row>
    <row r="48" spans="1:25" x14ac:dyDescent="0.25">
      <c r="A48" s="17" t="s">
        <v>7</v>
      </c>
      <c r="B48" s="17" t="s">
        <v>7</v>
      </c>
      <c r="C48" s="3">
        <v>82</v>
      </c>
      <c r="D48" s="3">
        <v>82</v>
      </c>
      <c r="E48" s="3">
        <v>83</v>
      </c>
      <c r="F48" s="3">
        <v>78</v>
      </c>
      <c r="G48" s="3">
        <v>78</v>
      </c>
      <c r="H48" s="3">
        <v>83</v>
      </c>
      <c r="I48" s="3">
        <v>84</v>
      </c>
      <c r="J48" s="3">
        <v>84</v>
      </c>
      <c r="K48" s="3">
        <v>81</v>
      </c>
      <c r="L48" s="3">
        <v>81</v>
      </c>
      <c r="M48" s="3">
        <v>81</v>
      </c>
      <c r="N48" s="3">
        <v>80</v>
      </c>
      <c r="O48" s="3">
        <v>80</v>
      </c>
      <c r="P48" s="3">
        <v>81</v>
      </c>
      <c r="Q48" s="3">
        <v>81</v>
      </c>
      <c r="R48" s="3">
        <v>80</v>
      </c>
      <c r="S48" s="3">
        <v>79</v>
      </c>
      <c r="T48" s="3">
        <v>79</v>
      </c>
      <c r="U48" s="3">
        <v>80</v>
      </c>
      <c r="V48" s="3" t="s">
        <v>5</v>
      </c>
      <c r="W48" s="4" t="s">
        <v>4</v>
      </c>
    </row>
    <row r="49" spans="1:23" x14ac:dyDescent="0.25">
      <c r="A49" s="10" t="s">
        <v>7</v>
      </c>
      <c r="B49" s="10" t="s">
        <v>7</v>
      </c>
      <c r="C49" s="15">
        <v>45</v>
      </c>
      <c r="D49" s="15">
        <v>45</v>
      </c>
      <c r="E49" s="15">
        <v>43</v>
      </c>
      <c r="F49" s="15">
        <v>45</v>
      </c>
      <c r="G49" s="15">
        <v>45</v>
      </c>
      <c r="H49" s="15">
        <v>43</v>
      </c>
      <c r="I49" s="15">
        <v>45</v>
      </c>
      <c r="J49" s="15">
        <v>45</v>
      </c>
      <c r="K49" s="15">
        <v>46</v>
      </c>
      <c r="L49" s="15">
        <v>46</v>
      </c>
      <c r="M49" s="15">
        <v>46</v>
      </c>
      <c r="N49" s="15">
        <v>43</v>
      </c>
      <c r="O49" s="15">
        <v>43</v>
      </c>
      <c r="P49" s="15">
        <v>42</v>
      </c>
      <c r="Q49" s="15">
        <v>42</v>
      </c>
      <c r="R49" s="15">
        <v>43</v>
      </c>
      <c r="S49" s="15">
        <v>43</v>
      </c>
      <c r="T49" s="15">
        <v>43</v>
      </c>
      <c r="U49" s="15">
        <v>44</v>
      </c>
      <c r="V49" s="15" t="s">
        <v>5</v>
      </c>
      <c r="W49" s="14" t="s">
        <v>4</v>
      </c>
    </row>
    <row r="50" spans="1:23" x14ac:dyDescent="0.25">
      <c r="A50" s="21">
        <v>69</v>
      </c>
      <c r="B50" s="21">
        <v>69</v>
      </c>
      <c r="C50" s="3">
        <v>70</v>
      </c>
      <c r="D50" s="3">
        <v>70</v>
      </c>
      <c r="E50" s="3">
        <v>62</v>
      </c>
      <c r="F50" s="3">
        <v>62</v>
      </c>
      <c r="G50" s="3">
        <v>62</v>
      </c>
      <c r="H50" s="3">
        <v>62</v>
      </c>
      <c r="I50" s="3">
        <v>69</v>
      </c>
      <c r="J50" s="3">
        <v>69</v>
      </c>
      <c r="K50" s="3">
        <v>65</v>
      </c>
      <c r="L50" s="3">
        <v>65</v>
      </c>
      <c r="M50" s="3">
        <v>65</v>
      </c>
      <c r="N50" s="3">
        <v>69</v>
      </c>
      <c r="O50" s="3">
        <v>69</v>
      </c>
      <c r="P50" s="3">
        <v>63</v>
      </c>
      <c r="Q50" s="3">
        <v>63</v>
      </c>
      <c r="R50" s="3">
        <v>69</v>
      </c>
      <c r="S50" s="3">
        <v>76</v>
      </c>
      <c r="T50" s="3">
        <v>76</v>
      </c>
      <c r="U50" s="3">
        <v>64</v>
      </c>
      <c r="V50" s="3" t="s">
        <v>5</v>
      </c>
      <c r="W50" s="4" t="s">
        <v>4</v>
      </c>
    </row>
    <row r="51" spans="1:23" x14ac:dyDescent="0.25">
      <c r="A51" s="15">
        <v>82</v>
      </c>
      <c r="B51" s="15">
        <v>82</v>
      </c>
      <c r="C51" s="15">
        <v>84</v>
      </c>
      <c r="D51" s="15">
        <v>84</v>
      </c>
      <c r="E51" s="15">
        <v>81</v>
      </c>
      <c r="F51" s="15">
        <v>66</v>
      </c>
      <c r="G51" s="15">
        <v>66</v>
      </c>
      <c r="H51" s="15">
        <v>81</v>
      </c>
      <c r="I51" s="15">
        <v>84</v>
      </c>
      <c r="J51" s="15">
        <v>84</v>
      </c>
      <c r="K51" s="15">
        <v>85</v>
      </c>
      <c r="L51" s="15">
        <v>85</v>
      </c>
      <c r="M51" s="15">
        <v>85</v>
      </c>
      <c r="N51" s="15">
        <v>79</v>
      </c>
      <c r="O51" s="15">
        <v>79</v>
      </c>
      <c r="P51" s="15">
        <v>82</v>
      </c>
      <c r="Q51" s="15">
        <v>82</v>
      </c>
      <c r="R51" s="15">
        <v>79</v>
      </c>
      <c r="S51" s="15">
        <v>67</v>
      </c>
      <c r="T51" s="15">
        <v>67</v>
      </c>
      <c r="U51" s="15">
        <v>87</v>
      </c>
      <c r="V51" s="15" t="s">
        <v>5</v>
      </c>
      <c r="W51" s="14" t="s">
        <v>4</v>
      </c>
    </row>
    <row r="52" spans="1:23" x14ac:dyDescent="0.25">
      <c r="A52" s="21">
        <v>58</v>
      </c>
      <c r="B52" s="21">
        <v>58</v>
      </c>
      <c r="C52" s="3">
        <v>59</v>
      </c>
      <c r="D52" s="3">
        <v>59</v>
      </c>
      <c r="E52" s="3">
        <v>58</v>
      </c>
      <c r="F52" s="3">
        <v>53</v>
      </c>
      <c r="G52" s="3">
        <v>53</v>
      </c>
      <c r="H52" s="3">
        <v>58</v>
      </c>
      <c r="I52" s="17" t="s">
        <v>7</v>
      </c>
      <c r="J52" s="17" t="s">
        <v>7</v>
      </c>
      <c r="K52" s="3">
        <v>54</v>
      </c>
      <c r="L52" s="3">
        <v>54</v>
      </c>
      <c r="M52" s="3">
        <v>54</v>
      </c>
      <c r="N52" s="3">
        <v>58</v>
      </c>
      <c r="O52" s="3">
        <v>58</v>
      </c>
      <c r="P52" s="3">
        <v>54</v>
      </c>
      <c r="Q52" s="3">
        <v>54</v>
      </c>
      <c r="R52" s="3">
        <v>58</v>
      </c>
      <c r="S52" s="3">
        <v>69</v>
      </c>
      <c r="T52" s="3">
        <v>69</v>
      </c>
      <c r="U52" s="3">
        <v>57</v>
      </c>
      <c r="V52" s="3" t="s">
        <v>5</v>
      </c>
      <c r="W52" s="4" t="s">
        <v>4</v>
      </c>
    </row>
    <row r="53" spans="1:23" x14ac:dyDescent="0.25">
      <c r="A53" s="15">
        <v>99</v>
      </c>
      <c r="B53" s="15">
        <v>99</v>
      </c>
      <c r="C53" s="15">
        <v>92</v>
      </c>
      <c r="D53" s="15">
        <v>92</v>
      </c>
      <c r="E53" s="15">
        <v>97</v>
      </c>
      <c r="F53" s="15">
        <v>100</v>
      </c>
      <c r="G53" s="15">
        <v>100</v>
      </c>
      <c r="H53" s="15">
        <v>97</v>
      </c>
      <c r="I53" s="15">
        <v>98</v>
      </c>
      <c r="J53" s="15">
        <v>98</v>
      </c>
      <c r="K53" s="15">
        <v>98</v>
      </c>
      <c r="L53" s="15">
        <v>98</v>
      </c>
      <c r="M53" s="15">
        <v>98</v>
      </c>
      <c r="N53" s="15">
        <v>106</v>
      </c>
      <c r="O53" s="15">
        <v>106</v>
      </c>
      <c r="P53" s="15">
        <v>104</v>
      </c>
      <c r="Q53" s="15">
        <v>104</v>
      </c>
      <c r="R53" s="15">
        <v>106</v>
      </c>
      <c r="S53" s="15">
        <v>99</v>
      </c>
      <c r="T53" s="15">
        <v>99</v>
      </c>
      <c r="U53" s="15">
        <v>101</v>
      </c>
      <c r="V53" s="15" t="s">
        <v>5</v>
      </c>
      <c r="W53" s="14" t="s">
        <v>4</v>
      </c>
    </row>
    <row r="54" spans="1:23" x14ac:dyDescent="0.25">
      <c r="A54" s="21">
        <v>126</v>
      </c>
      <c r="B54" s="21">
        <v>126</v>
      </c>
      <c r="C54" s="3">
        <v>127</v>
      </c>
      <c r="D54" s="3">
        <v>127</v>
      </c>
      <c r="E54" s="3">
        <v>125</v>
      </c>
      <c r="F54" s="3">
        <v>129</v>
      </c>
      <c r="G54" s="3">
        <v>129</v>
      </c>
      <c r="H54" s="3">
        <v>125</v>
      </c>
      <c r="I54" s="3">
        <v>123</v>
      </c>
      <c r="J54" s="3">
        <v>123</v>
      </c>
      <c r="K54" s="3">
        <v>128</v>
      </c>
      <c r="L54" s="3">
        <v>128</v>
      </c>
      <c r="M54" s="3">
        <v>128</v>
      </c>
      <c r="N54" s="3">
        <v>128</v>
      </c>
      <c r="O54" s="3">
        <v>128</v>
      </c>
      <c r="P54" s="3">
        <v>123</v>
      </c>
      <c r="Q54" s="3">
        <v>123</v>
      </c>
      <c r="R54" s="3">
        <v>128</v>
      </c>
      <c r="S54" s="3">
        <v>125</v>
      </c>
      <c r="T54" s="3">
        <v>125</v>
      </c>
      <c r="U54" s="3">
        <v>124</v>
      </c>
      <c r="V54" s="3" t="s">
        <v>5</v>
      </c>
      <c r="W54" s="4" t="s">
        <v>4</v>
      </c>
    </row>
    <row r="55" spans="1:23" x14ac:dyDescent="0.25">
      <c r="A55" s="14">
        <v>115</v>
      </c>
      <c r="B55" s="15">
        <v>115</v>
      </c>
      <c r="C55" s="10" t="s">
        <v>7</v>
      </c>
      <c r="D55" s="10" t="s">
        <v>7</v>
      </c>
      <c r="E55" s="10" t="s">
        <v>7</v>
      </c>
      <c r="F55" s="10" t="s">
        <v>7</v>
      </c>
      <c r="G55" s="10" t="s">
        <v>7</v>
      </c>
      <c r="H55" s="10" t="s">
        <v>7</v>
      </c>
      <c r="I55" s="15">
        <v>110</v>
      </c>
      <c r="J55" s="15">
        <v>110</v>
      </c>
      <c r="K55" s="15">
        <v>117</v>
      </c>
      <c r="L55" s="15">
        <v>117</v>
      </c>
      <c r="M55" s="15">
        <v>117</v>
      </c>
      <c r="N55" s="15">
        <v>117</v>
      </c>
      <c r="O55" s="15">
        <v>117</v>
      </c>
      <c r="P55" s="15">
        <v>113</v>
      </c>
      <c r="Q55" s="15">
        <v>113</v>
      </c>
      <c r="R55" s="15">
        <v>117</v>
      </c>
      <c r="S55" s="15">
        <v>113</v>
      </c>
      <c r="T55" s="15">
        <v>113</v>
      </c>
      <c r="U55" s="15">
        <v>116</v>
      </c>
      <c r="V55" s="15" t="s">
        <v>5</v>
      </c>
      <c r="W55" s="14" t="s">
        <v>4</v>
      </c>
    </row>
    <row r="56" spans="1:23" x14ac:dyDescent="0.25">
      <c r="A56" s="4">
        <v>92</v>
      </c>
      <c r="B56" s="3">
        <v>92</v>
      </c>
      <c r="C56" s="3">
        <v>89</v>
      </c>
      <c r="D56" s="3">
        <v>89</v>
      </c>
      <c r="E56" s="3">
        <v>87</v>
      </c>
      <c r="F56" s="3">
        <v>88</v>
      </c>
      <c r="G56" s="3">
        <v>88</v>
      </c>
      <c r="H56" s="3">
        <v>87</v>
      </c>
      <c r="I56" s="3">
        <v>86</v>
      </c>
      <c r="J56" s="3">
        <v>86</v>
      </c>
      <c r="K56" s="3">
        <v>92</v>
      </c>
      <c r="L56" s="3">
        <v>92</v>
      </c>
      <c r="M56" s="3">
        <v>92</v>
      </c>
      <c r="N56" s="3">
        <v>93</v>
      </c>
      <c r="O56" s="3">
        <v>93</v>
      </c>
      <c r="P56" s="3">
        <v>90</v>
      </c>
      <c r="Q56" s="3">
        <v>90</v>
      </c>
      <c r="R56" s="3">
        <v>93</v>
      </c>
      <c r="S56" s="3">
        <v>84</v>
      </c>
      <c r="T56" s="3">
        <v>84</v>
      </c>
      <c r="U56" s="3">
        <v>92</v>
      </c>
      <c r="V56" s="3" t="s">
        <v>5</v>
      </c>
      <c r="W56" s="4" t="s">
        <v>4</v>
      </c>
    </row>
    <row r="57" spans="1:23" x14ac:dyDescent="0.25">
      <c r="A57" s="14">
        <v>29</v>
      </c>
      <c r="B57" s="15">
        <v>29</v>
      </c>
      <c r="C57" s="15">
        <v>49</v>
      </c>
      <c r="D57" s="15">
        <v>49</v>
      </c>
      <c r="E57" s="15">
        <v>42</v>
      </c>
      <c r="F57" s="15">
        <v>46</v>
      </c>
      <c r="G57" s="15">
        <v>46</v>
      </c>
      <c r="H57" s="15">
        <v>42</v>
      </c>
      <c r="I57" s="15">
        <v>38</v>
      </c>
      <c r="J57" s="15">
        <v>38</v>
      </c>
      <c r="K57" s="15">
        <v>47</v>
      </c>
      <c r="L57" s="15">
        <v>47</v>
      </c>
      <c r="M57" s="15">
        <v>47</v>
      </c>
      <c r="N57" s="10" t="s">
        <v>7</v>
      </c>
      <c r="O57" s="10" t="s">
        <v>7</v>
      </c>
      <c r="P57" s="15">
        <v>49</v>
      </c>
      <c r="Q57" s="15">
        <v>49</v>
      </c>
      <c r="R57" s="10" t="s">
        <v>7</v>
      </c>
      <c r="S57" s="15">
        <v>51</v>
      </c>
      <c r="T57" s="15">
        <v>51</v>
      </c>
      <c r="U57" s="15">
        <v>46</v>
      </c>
      <c r="V57" s="15" t="s">
        <v>5</v>
      </c>
      <c r="W57" s="14" t="s">
        <v>4</v>
      </c>
    </row>
    <row r="59" spans="1:23" x14ac:dyDescent="0.25">
      <c r="A59" s="6">
        <v>50</v>
      </c>
      <c r="B59" s="5">
        <v>50</v>
      </c>
      <c r="C59" s="5">
        <v>36</v>
      </c>
      <c r="D59" s="5">
        <v>36</v>
      </c>
      <c r="E59" s="5">
        <v>39</v>
      </c>
      <c r="F59" s="5">
        <v>40</v>
      </c>
      <c r="G59" s="5">
        <v>40</v>
      </c>
      <c r="H59" s="5">
        <v>39</v>
      </c>
      <c r="I59" s="5">
        <v>48</v>
      </c>
      <c r="J59" s="5">
        <v>48</v>
      </c>
      <c r="K59" s="5">
        <v>42</v>
      </c>
      <c r="L59" s="5">
        <v>42</v>
      </c>
      <c r="M59" s="5">
        <v>42</v>
      </c>
      <c r="N59" s="5">
        <v>38</v>
      </c>
      <c r="O59" s="5">
        <v>38</v>
      </c>
      <c r="P59" s="5">
        <v>46</v>
      </c>
      <c r="Q59" s="5">
        <v>46</v>
      </c>
      <c r="R59" s="5">
        <v>38</v>
      </c>
      <c r="S59" s="5">
        <v>38</v>
      </c>
      <c r="T59" s="5">
        <v>38</v>
      </c>
      <c r="U59" s="5">
        <v>41</v>
      </c>
      <c r="V59" s="5" t="s">
        <v>5</v>
      </c>
      <c r="W59" s="6" t="s">
        <v>2</v>
      </c>
    </row>
    <row r="60" spans="1:23" x14ac:dyDescent="0.25">
      <c r="A60" s="4">
        <v>53</v>
      </c>
      <c r="B60" s="3">
        <v>53</v>
      </c>
      <c r="C60" s="3">
        <v>50</v>
      </c>
      <c r="D60" s="3">
        <v>50</v>
      </c>
      <c r="E60" s="3">
        <v>52</v>
      </c>
      <c r="F60" s="3">
        <v>49</v>
      </c>
      <c r="G60" s="3">
        <v>49</v>
      </c>
      <c r="H60" s="3">
        <v>52</v>
      </c>
      <c r="I60" s="3">
        <v>47</v>
      </c>
      <c r="J60" s="3">
        <v>47</v>
      </c>
      <c r="K60" s="3">
        <v>58</v>
      </c>
      <c r="L60" s="3">
        <v>58</v>
      </c>
      <c r="M60" s="3">
        <v>58</v>
      </c>
      <c r="N60" s="3">
        <v>49</v>
      </c>
      <c r="O60" s="3">
        <v>49</v>
      </c>
      <c r="P60" s="3">
        <v>55</v>
      </c>
      <c r="Q60" s="3">
        <v>55</v>
      </c>
      <c r="R60" s="3">
        <v>49</v>
      </c>
      <c r="S60" s="3">
        <v>49</v>
      </c>
      <c r="T60" s="3">
        <v>49</v>
      </c>
      <c r="U60" s="3">
        <v>52</v>
      </c>
      <c r="V60" s="3" t="s">
        <v>5</v>
      </c>
      <c r="W60" s="9" t="s">
        <v>2</v>
      </c>
    </row>
    <row r="61" spans="1:23" x14ac:dyDescent="0.25">
      <c r="A61" s="6">
        <v>40</v>
      </c>
      <c r="B61" s="5">
        <v>40</v>
      </c>
      <c r="C61" s="5">
        <v>41</v>
      </c>
      <c r="D61" s="5">
        <v>41</v>
      </c>
      <c r="E61" s="5">
        <v>34</v>
      </c>
      <c r="F61" s="5">
        <v>35</v>
      </c>
      <c r="G61" s="5">
        <v>35</v>
      </c>
      <c r="H61" s="5">
        <v>34</v>
      </c>
      <c r="I61" s="5">
        <v>42</v>
      </c>
      <c r="J61" s="5">
        <v>42</v>
      </c>
      <c r="K61" s="5">
        <v>43</v>
      </c>
      <c r="L61" s="5">
        <v>43</v>
      </c>
      <c r="M61" s="5">
        <v>43</v>
      </c>
      <c r="N61" s="5">
        <v>38</v>
      </c>
      <c r="O61" s="5">
        <v>38</v>
      </c>
      <c r="P61" s="5">
        <v>48</v>
      </c>
      <c r="Q61" s="5">
        <v>48</v>
      </c>
      <c r="R61" s="5">
        <v>38</v>
      </c>
      <c r="S61" s="5">
        <v>46</v>
      </c>
      <c r="T61" s="5">
        <v>46</v>
      </c>
      <c r="U61" s="5">
        <v>44</v>
      </c>
      <c r="V61" s="5" t="s">
        <v>5</v>
      </c>
      <c r="W61" s="6" t="s">
        <v>2</v>
      </c>
    </row>
    <row r="62" spans="1:23" x14ac:dyDescent="0.25">
      <c r="A62" s="4">
        <v>68</v>
      </c>
      <c r="B62" s="3">
        <v>68</v>
      </c>
      <c r="C62" s="3">
        <v>67</v>
      </c>
      <c r="D62" s="3">
        <v>67</v>
      </c>
      <c r="E62" s="3">
        <v>65</v>
      </c>
      <c r="F62" s="3">
        <v>67</v>
      </c>
      <c r="G62" s="3">
        <v>67</v>
      </c>
      <c r="H62" s="3">
        <v>65</v>
      </c>
      <c r="I62" s="3">
        <v>64</v>
      </c>
      <c r="J62" s="3">
        <v>64</v>
      </c>
      <c r="K62" s="3">
        <v>67</v>
      </c>
      <c r="L62" s="3">
        <v>67</v>
      </c>
      <c r="M62" s="3">
        <v>67</v>
      </c>
      <c r="N62" s="3">
        <v>66</v>
      </c>
      <c r="O62" s="3">
        <v>66</v>
      </c>
      <c r="P62" s="3">
        <v>71</v>
      </c>
      <c r="Q62" s="3">
        <v>71</v>
      </c>
      <c r="R62" s="3">
        <v>66</v>
      </c>
      <c r="S62" s="3">
        <v>72</v>
      </c>
      <c r="T62" s="3">
        <v>72</v>
      </c>
      <c r="U62" s="3">
        <v>70</v>
      </c>
      <c r="V62" s="3" t="s">
        <v>5</v>
      </c>
      <c r="W62" s="9" t="s">
        <v>2</v>
      </c>
    </row>
    <row r="63" spans="1:23" x14ac:dyDescent="0.25">
      <c r="A63" s="6">
        <v>87</v>
      </c>
      <c r="B63" s="5">
        <v>87</v>
      </c>
      <c r="C63" s="5">
        <v>87</v>
      </c>
      <c r="D63" s="5">
        <v>87</v>
      </c>
      <c r="E63" s="5">
        <v>86</v>
      </c>
      <c r="F63" s="5">
        <v>82</v>
      </c>
      <c r="G63" s="5">
        <v>82</v>
      </c>
      <c r="H63" s="5">
        <v>86</v>
      </c>
      <c r="I63" s="5">
        <v>80</v>
      </c>
      <c r="J63" s="5">
        <v>80</v>
      </c>
      <c r="K63" s="5">
        <v>89</v>
      </c>
      <c r="L63" s="5">
        <v>89</v>
      </c>
      <c r="M63" s="5">
        <v>89</v>
      </c>
      <c r="N63" s="5">
        <v>88</v>
      </c>
      <c r="O63" s="5">
        <v>88</v>
      </c>
      <c r="P63" s="5">
        <v>87</v>
      </c>
      <c r="Q63" s="5">
        <v>87</v>
      </c>
      <c r="R63" s="5">
        <v>88</v>
      </c>
      <c r="S63" s="5">
        <v>92</v>
      </c>
      <c r="T63" s="5">
        <v>92</v>
      </c>
      <c r="U63" s="5">
        <v>89</v>
      </c>
      <c r="V63" s="5" t="s">
        <v>5</v>
      </c>
      <c r="W63" s="6" t="s">
        <v>2</v>
      </c>
    </row>
    <row r="64" spans="1:23" x14ac:dyDescent="0.25">
      <c r="A64" s="4">
        <v>31</v>
      </c>
      <c r="B64" s="3">
        <v>31</v>
      </c>
      <c r="C64" s="3">
        <v>31</v>
      </c>
      <c r="D64" s="3">
        <v>31</v>
      </c>
      <c r="E64" s="3">
        <v>28</v>
      </c>
      <c r="F64" s="3">
        <v>29</v>
      </c>
      <c r="G64" s="3">
        <v>29</v>
      </c>
      <c r="H64" s="3">
        <v>28</v>
      </c>
      <c r="I64" s="3">
        <v>30</v>
      </c>
      <c r="J64" s="3">
        <v>30</v>
      </c>
      <c r="K64" s="3">
        <v>34</v>
      </c>
      <c r="L64" s="3">
        <v>34</v>
      </c>
      <c r="M64" s="3">
        <v>34</v>
      </c>
      <c r="N64" s="3">
        <v>30</v>
      </c>
      <c r="O64" s="3">
        <v>30</v>
      </c>
      <c r="P64" s="3">
        <v>38</v>
      </c>
      <c r="Q64" s="3">
        <v>38</v>
      </c>
      <c r="R64" s="3">
        <v>30</v>
      </c>
      <c r="S64" s="3">
        <v>29</v>
      </c>
      <c r="T64" s="3">
        <v>29</v>
      </c>
      <c r="U64" s="3">
        <v>30</v>
      </c>
      <c r="V64" s="3" t="s">
        <v>5</v>
      </c>
      <c r="W64" s="9" t="s">
        <v>2</v>
      </c>
    </row>
    <row r="65" spans="1:23" x14ac:dyDescent="0.25">
      <c r="A65" s="6">
        <v>53</v>
      </c>
      <c r="B65" s="5">
        <v>53</v>
      </c>
      <c r="C65" s="5">
        <v>51</v>
      </c>
      <c r="D65" s="5">
        <v>51</v>
      </c>
      <c r="E65" s="5">
        <v>47</v>
      </c>
      <c r="F65" s="5">
        <v>50</v>
      </c>
      <c r="G65" s="5">
        <v>50</v>
      </c>
      <c r="H65" s="5">
        <v>47</v>
      </c>
      <c r="I65" s="5">
        <v>52</v>
      </c>
      <c r="J65" s="5">
        <v>52</v>
      </c>
      <c r="K65" s="5">
        <v>49</v>
      </c>
      <c r="L65" s="5">
        <v>49</v>
      </c>
      <c r="M65" s="5">
        <v>49</v>
      </c>
      <c r="N65" s="5">
        <v>50</v>
      </c>
      <c r="O65" s="5">
        <v>50</v>
      </c>
      <c r="P65" s="5">
        <v>52</v>
      </c>
      <c r="Q65" s="5">
        <v>52</v>
      </c>
      <c r="R65" s="5">
        <v>50</v>
      </c>
      <c r="S65" s="5">
        <v>51</v>
      </c>
      <c r="T65" s="5">
        <v>51</v>
      </c>
      <c r="U65" s="5">
        <v>51</v>
      </c>
      <c r="V65" s="5" t="s">
        <v>5</v>
      </c>
      <c r="W65" s="6" t="s">
        <v>2</v>
      </c>
    </row>
    <row r="66" spans="1:23" x14ac:dyDescent="0.25">
      <c r="A66" s="4">
        <v>46</v>
      </c>
      <c r="B66" s="3">
        <v>46</v>
      </c>
      <c r="C66" s="3">
        <v>47</v>
      </c>
      <c r="D66" s="3">
        <v>47</v>
      </c>
      <c r="E66" s="3">
        <v>49</v>
      </c>
      <c r="F66" s="3">
        <v>47</v>
      </c>
      <c r="G66" s="3">
        <v>47</v>
      </c>
      <c r="H66" s="3">
        <v>49</v>
      </c>
      <c r="I66" s="3">
        <v>54</v>
      </c>
      <c r="J66" s="3">
        <v>54</v>
      </c>
      <c r="K66" s="3">
        <v>47</v>
      </c>
      <c r="L66" s="3">
        <v>47</v>
      </c>
      <c r="M66" s="3">
        <v>47</v>
      </c>
      <c r="N66" s="3">
        <v>49</v>
      </c>
      <c r="O66" s="3">
        <v>49</v>
      </c>
      <c r="P66" s="3">
        <v>52</v>
      </c>
      <c r="Q66" s="3">
        <v>52</v>
      </c>
      <c r="R66" s="3">
        <v>49</v>
      </c>
      <c r="S66" s="3">
        <v>46</v>
      </c>
      <c r="T66" s="3">
        <v>46</v>
      </c>
      <c r="U66" s="3">
        <v>47</v>
      </c>
      <c r="V66" s="3" t="s">
        <v>5</v>
      </c>
      <c r="W66" s="9" t="s">
        <v>2</v>
      </c>
    </row>
    <row r="67" spans="1:23" x14ac:dyDescent="0.25">
      <c r="A67" s="6">
        <v>72</v>
      </c>
      <c r="B67" s="5">
        <v>72</v>
      </c>
      <c r="C67" s="5">
        <v>83</v>
      </c>
      <c r="D67" s="5">
        <v>83</v>
      </c>
      <c r="E67" s="5">
        <v>85</v>
      </c>
      <c r="F67" s="5">
        <v>87</v>
      </c>
      <c r="G67" s="5">
        <v>87</v>
      </c>
      <c r="H67" s="5">
        <v>85</v>
      </c>
      <c r="I67" s="5">
        <v>80</v>
      </c>
      <c r="J67" s="5">
        <v>80</v>
      </c>
      <c r="K67" s="5">
        <v>76</v>
      </c>
      <c r="L67" s="5">
        <v>76</v>
      </c>
      <c r="M67" s="5">
        <v>76</v>
      </c>
      <c r="N67" s="5">
        <v>83</v>
      </c>
      <c r="O67" s="5">
        <v>83</v>
      </c>
      <c r="P67" s="5">
        <v>81</v>
      </c>
      <c r="Q67" s="5">
        <v>81</v>
      </c>
      <c r="R67" s="5">
        <v>83</v>
      </c>
      <c r="S67" s="5">
        <v>80</v>
      </c>
      <c r="T67" s="5">
        <v>80</v>
      </c>
      <c r="U67" s="5">
        <v>83</v>
      </c>
      <c r="V67" s="5" t="s">
        <v>5</v>
      </c>
      <c r="W67" s="6" t="s">
        <v>2</v>
      </c>
    </row>
    <row r="68" spans="1:23" x14ac:dyDescent="0.25">
      <c r="A68" s="4">
        <v>38</v>
      </c>
      <c r="B68" s="3">
        <v>38</v>
      </c>
      <c r="C68" s="3">
        <v>44</v>
      </c>
      <c r="D68" s="3">
        <v>44</v>
      </c>
      <c r="E68" s="3">
        <v>47</v>
      </c>
      <c r="F68" s="3">
        <v>48</v>
      </c>
      <c r="G68" s="3">
        <v>48</v>
      </c>
      <c r="H68" s="3">
        <v>47</v>
      </c>
      <c r="I68" s="3">
        <v>43</v>
      </c>
      <c r="J68" s="3">
        <v>43</v>
      </c>
      <c r="K68" s="3">
        <v>42</v>
      </c>
      <c r="L68" s="3">
        <v>42</v>
      </c>
      <c r="M68" s="3">
        <v>42</v>
      </c>
      <c r="N68" s="3">
        <v>41</v>
      </c>
      <c r="O68" s="3">
        <v>41</v>
      </c>
      <c r="P68" s="3">
        <v>41</v>
      </c>
      <c r="Q68" s="3">
        <v>41</v>
      </c>
      <c r="R68" s="3">
        <v>41</v>
      </c>
      <c r="S68" s="3">
        <v>46</v>
      </c>
      <c r="T68" s="3">
        <v>46</v>
      </c>
      <c r="U68" s="3">
        <v>48</v>
      </c>
      <c r="V68" s="3" t="s">
        <v>5</v>
      </c>
      <c r="W68" s="9" t="s">
        <v>2</v>
      </c>
    </row>
    <row r="69" spans="1:23" x14ac:dyDescent="0.25">
      <c r="A69" s="24">
        <v>67</v>
      </c>
      <c r="B69" s="25">
        <v>67</v>
      </c>
      <c r="C69" s="5">
        <v>67</v>
      </c>
      <c r="D69" s="5">
        <v>67</v>
      </c>
      <c r="E69" s="5">
        <v>64</v>
      </c>
      <c r="F69" s="5">
        <v>67</v>
      </c>
      <c r="G69" s="5">
        <v>67</v>
      </c>
      <c r="H69" s="5">
        <v>64</v>
      </c>
      <c r="I69" s="5">
        <v>57</v>
      </c>
      <c r="J69" s="5">
        <v>57</v>
      </c>
      <c r="K69" s="5">
        <v>64</v>
      </c>
      <c r="L69" s="5">
        <v>64</v>
      </c>
      <c r="M69" s="5">
        <v>64</v>
      </c>
      <c r="N69" s="5">
        <v>63</v>
      </c>
      <c r="O69" s="5">
        <v>63</v>
      </c>
      <c r="P69" s="5">
        <v>66</v>
      </c>
      <c r="Q69" s="5">
        <v>66</v>
      </c>
      <c r="R69" s="5">
        <v>63</v>
      </c>
      <c r="S69" s="5">
        <v>63</v>
      </c>
      <c r="T69" s="5">
        <v>63</v>
      </c>
      <c r="U69" s="5">
        <v>64</v>
      </c>
      <c r="V69" s="5" t="s">
        <v>5</v>
      </c>
      <c r="W69" s="6" t="s">
        <v>2</v>
      </c>
    </row>
    <row r="70" spans="1:23" x14ac:dyDescent="0.25">
      <c r="A70" s="4">
        <v>75</v>
      </c>
      <c r="B70" s="3">
        <v>75</v>
      </c>
      <c r="C70" s="3">
        <v>74</v>
      </c>
      <c r="D70" s="3">
        <v>74</v>
      </c>
      <c r="E70" s="3">
        <v>79</v>
      </c>
      <c r="F70" s="3">
        <v>84</v>
      </c>
      <c r="G70" s="3">
        <v>84</v>
      </c>
      <c r="H70" s="3">
        <v>79</v>
      </c>
      <c r="I70" s="3">
        <v>85</v>
      </c>
      <c r="J70" s="3">
        <v>85</v>
      </c>
      <c r="K70" s="3">
        <v>82</v>
      </c>
      <c r="L70" s="3">
        <v>82</v>
      </c>
      <c r="M70" s="3">
        <v>82</v>
      </c>
      <c r="N70" s="3">
        <v>84</v>
      </c>
      <c r="O70" s="3">
        <v>84</v>
      </c>
      <c r="P70" s="3">
        <v>87</v>
      </c>
      <c r="Q70" s="3">
        <v>87</v>
      </c>
      <c r="R70" s="3">
        <v>84</v>
      </c>
      <c r="S70" s="3">
        <v>80</v>
      </c>
      <c r="T70" s="3">
        <v>80</v>
      </c>
      <c r="U70" s="3">
        <v>82</v>
      </c>
      <c r="V70" s="3" t="s">
        <v>5</v>
      </c>
      <c r="W70" s="9" t="s">
        <v>2</v>
      </c>
    </row>
    <row r="71" spans="1:23" x14ac:dyDescent="0.25">
      <c r="A71" s="6">
        <v>59</v>
      </c>
      <c r="B71" s="5">
        <v>59</v>
      </c>
      <c r="C71" s="5">
        <v>59</v>
      </c>
      <c r="D71" s="5">
        <v>59</v>
      </c>
      <c r="E71" s="5">
        <v>58</v>
      </c>
      <c r="F71" s="5">
        <v>57</v>
      </c>
      <c r="G71" s="5">
        <v>57</v>
      </c>
      <c r="H71" s="5">
        <v>58</v>
      </c>
      <c r="I71" s="5">
        <v>54</v>
      </c>
      <c r="J71" s="5">
        <v>54</v>
      </c>
      <c r="K71" s="5">
        <v>56</v>
      </c>
      <c r="L71" s="5">
        <v>56</v>
      </c>
      <c r="M71" s="5">
        <v>56</v>
      </c>
      <c r="N71" s="5">
        <v>58</v>
      </c>
      <c r="O71" s="5">
        <v>58</v>
      </c>
      <c r="P71" s="5">
        <v>54</v>
      </c>
      <c r="Q71" s="5">
        <v>54</v>
      </c>
      <c r="R71" s="5">
        <v>58</v>
      </c>
      <c r="S71" s="5">
        <v>63</v>
      </c>
      <c r="T71" s="5">
        <v>63</v>
      </c>
      <c r="U71" s="5">
        <v>56</v>
      </c>
      <c r="V71" s="5" t="s">
        <v>5</v>
      </c>
      <c r="W71" s="6" t="s">
        <v>2</v>
      </c>
    </row>
    <row r="72" spans="1:23" x14ac:dyDescent="0.25">
      <c r="A72" s="4">
        <v>94</v>
      </c>
      <c r="B72" s="3">
        <v>94</v>
      </c>
      <c r="C72" s="3">
        <v>92</v>
      </c>
      <c r="D72" s="3">
        <v>92</v>
      </c>
      <c r="E72" s="3">
        <v>96</v>
      </c>
      <c r="F72" s="3">
        <v>99</v>
      </c>
      <c r="G72" s="3">
        <v>99</v>
      </c>
      <c r="H72" s="3">
        <v>96</v>
      </c>
      <c r="I72" s="3">
        <v>99</v>
      </c>
      <c r="J72" s="3">
        <v>99</v>
      </c>
      <c r="K72" s="3">
        <v>101</v>
      </c>
      <c r="L72" s="3">
        <v>101</v>
      </c>
      <c r="M72" s="3">
        <v>101</v>
      </c>
      <c r="N72" s="3">
        <v>107</v>
      </c>
      <c r="O72" s="3">
        <v>107</v>
      </c>
      <c r="P72" s="3">
        <v>100</v>
      </c>
      <c r="Q72" s="3">
        <v>100</v>
      </c>
      <c r="R72" s="3">
        <v>107</v>
      </c>
      <c r="S72" s="3">
        <v>102</v>
      </c>
      <c r="T72" s="3">
        <v>102</v>
      </c>
      <c r="U72" s="3">
        <v>97</v>
      </c>
      <c r="V72" s="3" t="s">
        <v>5</v>
      </c>
      <c r="W72" s="9" t="s">
        <v>2</v>
      </c>
    </row>
    <row r="73" spans="1:23" x14ac:dyDescent="0.25">
      <c r="A73" s="6">
        <v>125</v>
      </c>
      <c r="B73" s="5">
        <v>125</v>
      </c>
      <c r="C73" s="5">
        <v>123</v>
      </c>
      <c r="D73" s="5">
        <v>123</v>
      </c>
      <c r="E73" s="5">
        <v>113</v>
      </c>
      <c r="F73" s="5">
        <v>126</v>
      </c>
      <c r="G73" s="5">
        <v>126</v>
      </c>
      <c r="H73" s="5">
        <v>113</v>
      </c>
      <c r="I73" s="5">
        <v>124</v>
      </c>
      <c r="J73" s="5">
        <v>124</v>
      </c>
      <c r="K73" s="5">
        <v>126</v>
      </c>
      <c r="L73" s="5">
        <v>126</v>
      </c>
      <c r="M73" s="5">
        <v>126</v>
      </c>
      <c r="N73" s="5">
        <v>123</v>
      </c>
      <c r="O73" s="5">
        <v>123</v>
      </c>
      <c r="P73" s="5">
        <v>123</v>
      </c>
      <c r="Q73" s="5">
        <v>123</v>
      </c>
      <c r="R73" s="5">
        <v>123</v>
      </c>
      <c r="S73" s="5">
        <v>123</v>
      </c>
      <c r="T73" s="5">
        <v>123</v>
      </c>
      <c r="U73" s="5">
        <v>126</v>
      </c>
      <c r="V73" s="5" t="s">
        <v>5</v>
      </c>
      <c r="W73" s="6" t="s">
        <v>2</v>
      </c>
    </row>
    <row r="74" spans="1:23" x14ac:dyDescent="0.25">
      <c r="A74" s="4">
        <v>113</v>
      </c>
      <c r="B74" s="3">
        <v>113</v>
      </c>
      <c r="C74" s="3">
        <v>114</v>
      </c>
      <c r="D74" s="3">
        <v>114</v>
      </c>
      <c r="E74" s="3">
        <v>119</v>
      </c>
      <c r="F74" s="3">
        <v>117</v>
      </c>
      <c r="G74" s="3">
        <v>117</v>
      </c>
      <c r="H74" s="3">
        <v>119</v>
      </c>
      <c r="I74" s="3">
        <v>119</v>
      </c>
      <c r="J74" s="3">
        <v>119</v>
      </c>
      <c r="K74" s="3">
        <v>114</v>
      </c>
      <c r="L74" s="3">
        <v>114</v>
      </c>
      <c r="M74" s="3">
        <v>114</v>
      </c>
      <c r="N74" s="3">
        <v>114</v>
      </c>
      <c r="O74" s="3">
        <v>114</v>
      </c>
      <c r="P74" s="3">
        <v>118</v>
      </c>
      <c r="Q74" s="3">
        <v>118</v>
      </c>
      <c r="R74" s="3">
        <v>114</v>
      </c>
      <c r="S74" s="3">
        <v>112</v>
      </c>
      <c r="T74" s="3">
        <v>112</v>
      </c>
      <c r="U74" s="3">
        <v>116</v>
      </c>
      <c r="V74" s="3" t="s">
        <v>5</v>
      </c>
      <c r="W74" s="9" t="s">
        <v>2</v>
      </c>
    </row>
    <row r="75" spans="1:23" x14ac:dyDescent="0.25">
      <c r="A75" s="6">
        <v>87</v>
      </c>
      <c r="B75" s="5">
        <v>87</v>
      </c>
      <c r="C75" s="5">
        <v>87</v>
      </c>
      <c r="D75" s="5">
        <v>87</v>
      </c>
      <c r="E75" s="5">
        <v>90</v>
      </c>
      <c r="F75" s="5">
        <v>91</v>
      </c>
      <c r="G75" s="5">
        <v>91</v>
      </c>
      <c r="H75" s="5">
        <v>90</v>
      </c>
      <c r="I75" s="5">
        <v>92</v>
      </c>
      <c r="J75" s="5">
        <v>92</v>
      </c>
      <c r="K75" s="5">
        <v>83</v>
      </c>
      <c r="L75" s="5">
        <v>83</v>
      </c>
      <c r="M75" s="5">
        <v>83</v>
      </c>
      <c r="N75" s="5">
        <v>92</v>
      </c>
      <c r="O75" s="5">
        <v>92</v>
      </c>
      <c r="P75" s="5">
        <v>94</v>
      </c>
      <c r="Q75" s="5">
        <v>94</v>
      </c>
      <c r="R75" s="5">
        <v>92</v>
      </c>
      <c r="S75" s="5">
        <v>89</v>
      </c>
      <c r="T75" s="5">
        <v>89</v>
      </c>
      <c r="U75" s="5">
        <v>97</v>
      </c>
      <c r="V75" s="5" t="s">
        <v>5</v>
      </c>
      <c r="W75" s="6" t="s">
        <v>2</v>
      </c>
    </row>
    <row r="76" spans="1:23" x14ac:dyDescent="0.25">
      <c r="A76" s="3">
        <v>45</v>
      </c>
      <c r="B76" s="3">
        <v>45</v>
      </c>
      <c r="C76" s="3">
        <v>44</v>
      </c>
      <c r="D76" s="3">
        <v>44</v>
      </c>
      <c r="E76" s="3">
        <v>46</v>
      </c>
      <c r="F76" s="3">
        <v>43</v>
      </c>
      <c r="G76" s="3">
        <v>43</v>
      </c>
      <c r="H76" s="3">
        <v>46</v>
      </c>
      <c r="I76" s="3">
        <v>44</v>
      </c>
      <c r="J76" s="3">
        <v>44</v>
      </c>
      <c r="K76" s="3">
        <v>50</v>
      </c>
      <c r="L76" s="3">
        <v>50</v>
      </c>
      <c r="M76" s="3">
        <v>50</v>
      </c>
      <c r="N76" s="3">
        <v>48</v>
      </c>
      <c r="O76" s="3">
        <v>48</v>
      </c>
      <c r="P76" s="3">
        <v>50</v>
      </c>
      <c r="Q76" s="3">
        <v>50</v>
      </c>
      <c r="R76" s="3">
        <v>48</v>
      </c>
      <c r="S76" s="3">
        <v>45</v>
      </c>
      <c r="T76" s="3">
        <v>45</v>
      </c>
      <c r="U76" s="3">
        <v>37</v>
      </c>
      <c r="V76" s="3" t="s">
        <v>5</v>
      </c>
      <c r="W76" s="9" t="s">
        <v>2</v>
      </c>
    </row>
    <row r="78" spans="1:23" x14ac:dyDescent="0.25">
      <c r="A78" s="5">
        <v>35</v>
      </c>
      <c r="B78" s="5">
        <v>35</v>
      </c>
      <c r="C78" s="5">
        <v>35</v>
      </c>
      <c r="D78" s="5">
        <v>35</v>
      </c>
      <c r="E78" s="6">
        <v>37</v>
      </c>
      <c r="F78" s="6">
        <v>37</v>
      </c>
      <c r="G78" s="6">
        <v>37</v>
      </c>
      <c r="H78" s="6">
        <v>37</v>
      </c>
      <c r="I78" s="6">
        <v>36</v>
      </c>
      <c r="J78" s="6">
        <v>36</v>
      </c>
      <c r="K78" s="6">
        <v>36</v>
      </c>
      <c r="L78" s="6">
        <v>36</v>
      </c>
      <c r="M78" s="6">
        <v>36</v>
      </c>
      <c r="N78" s="6">
        <v>38</v>
      </c>
      <c r="O78" s="6">
        <v>38</v>
      </c>
      <c r="P78" s="6">
        <v>38</v>
      </c>
      <c r="Q78" s="6">
        <v>38</v>
      </c>
      <c r="R78" s="6">
        <v>38</v>
      </c>
      <c r="S78" s="6">
        <v>38</v>
      </c>
      <c r="T78" s="6">
        <v>38</v>
      </c>
      <c r="U78" s="6">
        <v>38</v>
      </c>
      <c r="V78" s="5" t="s">
        <v>6</v>
      </c>
      <c r="W78" s="6" t="s">
        <v>4</v>
      </c>
    </row>
    <row r="79" spans="1:23" x14ac:dyDescent="0.25">
      <c r="A79" s="7">
        <v>48</v>
      </c>
      <c r="B79" s="7">
        <v>48</v>
      </c>
      <c r="C79" s="7">
        <v>48</v>
      </c>
      <c r="D79" s="7">
        <v>48</v>
      </c>
      <c r="E79" s="9">
        <v>50</v>
      </c>
      <c r="F79" s="9">
        <v>50</v>
      </c>
      <c r="G79" s="9">
        <v>50</v>
      </c>
      <c r="H79" s="9">
        <v>50</v>
      </c>
      <c r="I79" s="9">
        <v>52</v>
      </c>
      <c r="J79" s="9">
        <v>52</v>
      </c>
      <c r="K79" s="9">
        <v>52</v>
      </c>
      <c r="L79" s="9">
        <v>52</v>
      </c>
      <c r="M79" s="9">
        <v>52</v>
      </c>
      <c r="N79" s="9">
        <v>52</v>
      </c>
      <c r="O79" s="9">
        <v>52</v>
      </c>
      <c r="P79" s="9">
        <v>52</v>
      </c>
      <c r="Q79" s="9">
        <v>52</v>
      </c>
      <c r="R79" s="9">
        <v>52</v>
      </c>
      <c r="S79" s="9">
        <v>54</v>
      </c>
      <c r="T79" s="9">
        <v>54</v>
      </c>
      <c r="U79" s="9">
        <v>54</v>
      </c>
      <c r="V79" s="3" t="s">
        <v>6</v>
      </c>
      <c r="W79" s="4" t="s">
        <v>4</v>
      </c>
    </row>
    <row r="80" spans="1:23" x14ac:dyDescent="0.25">
      <c r="A80" s="5">
        <v>36</v>
      </c>
      <c r="B80" s="5">
        <v>36</v>
      </c>
      <c r="C80" s="5">
        <v>36</v>
      </c>
      <c r="D80" s="5">
        <v>36</v>
      </c>
      <c r="E80" s="6">
        <v>37</v>
      </c>
      <c r="F80" s="6">
        <v>37</v>
      </c>
      <c r="G80" s="6">
        <v>37</v>
      </c>
      <c r="H80" s="6">
        <v>37</v>
      </c>
      <c r="I80" s="6">
        <v>45</v>
      </c>
      <c r="J80" s="6">
        <v>45</v>
      </c>
      <c r="K80" s="6">
        <v>45</v>
      </c>
      <c r="L80" s="6">
        <v>45</v>
      </c>
      <c r="M80" s="6">
        <v>45</v>
      </c>
      <c r="N80" s="6">
        <v>40</v>
      </c>
      <c r="O80" s="6">
        <v>40</v>
      </c>
      <c r="P80" s="6">
        <v>40</v>
      </c>
      <c r="Q80" s="6">
        <v>40</v>
      </c>
      <c r="R80" s="6">
        <v>40</v>
      </c>
      <c r="S80" s="6">
        <v>42</v>
      </c>
      <c r="T80" s="6">
        <v>42</v>
      </c>
      <c r="U80" s="6">
        <v>42</v>
      </c>
      <c r="V80" s="5" t="s">
        <v>6</v>
      </c>
      <c r="W80" s="6" t="s">
        <v>4</v>
      </c>
    </row>
    <row r="81" spans="1:23" x14ac:dyDescent="0.25">
      <c r="A81" s="7">
        <v>73</v>
      </c>
      <c r="B81" s="7">
        <v>73</v>
      </c>
      <c r="C81" s="7">
        <v>73</v>
      </c>
      <c r="D81" s="7">
        <v>73</v>
      </c>
      <c r="E81" s="9">
        <v>68</v>
      </c>
      <c r="F81" s="9">
        <v>68</v>
      </c>
      <c r="G81" s="9">
        <v>68</v>
      </c>
      <c r="H81" s="9">
        <v>68</v>
      </c>
      <c r="I81" s="9">
        <v>69</v>
      </c>
      <c r="J81" s="9">
        <v>69</v>
      </c>
      <c r="K81" s="9">
        <v>69</v>
      </c>
      <c r="L81" s="9">
        <v>69</v>
      </c>
      <c r="M81" s="9">
        <v>69</v>
      </c>
      <c r="N81" s="9">
        <v>66</v>
      </c>
      <c r="O81" s="9">
        <v>66</v>
      </c>
      <c r="P81" s="9">
        <v>66</v>
      </c>
      <c r="Q81" s="9">
        <v>66</v>
      </c>
      <c r="R81" s="9">
        <v>66</v>
      </c>
      <c r="S81" s="9">
        <v>69</v>
      </c>
      <c r="T81" s="9">
        <v>69</v>
      </c>
      <c r="U81" s="9">
        <v>69</v>
      </c>
      <c r="V81" s="3" t="s">
        <v>6</v>
      </c>
      <c r="W81" s="4" t="s">
        <v>4</v>
      </c>
    </row>
    <row r="82" spans="1:23" x14ac:dyDescent="0.25">
      <c r="A82" s="5">
        <v>82</v>
      </c>
      <c r="B82" s="5">
        <v>82</v>
      </c>
      <c r="C82" s="5">
        <v>82</v>
      </c>
      <c r="D82" s="5">
        <v>82</v>
      </c>
      <c r="E82" s="6">
        <v>90</v>
      </c>
      <c r="F82" s="6">
        <v>90</v>
      </c>
      <c r="G82" s="6">
        <v>90</v>
      </c>
      <c r="H82" s="6">
        <v>90</v>
      </c>
      <c r="I82" s="6">
        <v>92</v>
      </c>
      <c r="J82" s="6">
        <v>92</v>
      </c>
      <c r="K82" s="6">
        <v>92</v>
      </c>
      <c r="L82" s="6">
        <v>92</v>
      </c>
      <c r="M82" s="6">
        <v>92</v>
      </c>
      <c r="N82" s="6">
        <v>89</v>
      </c>
      <c r="O82" s="6">
        <v>89</v>
      </c>
      <c r="P82" s="6">
        <v>89</v>
      </c>
      <c r="Q82" s="6">
        <v>89</v>
      </c>
      <c r="R82" s="6">
        <v>89</v>
      </c>
      <c r="S82" s="6">
        <v>93</v>
      </c>
      <c r="T82" s="6">
        <v>93</v>
      </c>
      <c r="U82" s="6">
        <v>93</v>
      </c>
      <c r="V82" s="5" t="s">
        <v>6</v>
      </c>
      <c r="W82" s="6" t="s">
        <v>4</v>
      </c>
    </row>
    <row r="83" spans="1:23" x14ac:dyDescent="0.25">
      <c r="A83" s="7">
        <v>29</v>
      </c>
      <c r="B83" s="7">
        <v>29</v>
      </c>
      <c r="C83" s="7">
        <v>29</v>
      </c>
      <c r="D83" s="7">
        <v>29</v>
      </c>
      <c r="E83" s="9">
        <v>30</v>
      </c>
      <c r="F83" s="9">
        <v>30</v>
      </c>
      <c r="G83" s="9">
        <v>30</v>
      </c>
      <c r="H83" s="9">
        <v>30</v>
      </c>
      <c r="I83" s="9">
        <v>32</v>
      </c>
      <c r="J83" s="9">
        <v>32</v>
      </c>
      <c r="K83" s="9">
        <v>32</v>
      </c>
      <c r="L83" s="9">
        <v>32</v>
      </c>
      <c r="M83" s="9">
        <v>32</v>
      </c>
      <c r="N83" s="9">
        <v>31</v>
      </c>
      <c r="O83" s="9">
        <v>31</v>
      </c>
      <c r="P83" s="9">
        <v>31</v>
      </c>
      <c r="Q83" s="9">
        <v>31</v>
      </c>
      <c r="R83" s="9">
        <v>31</v>
      </c>
      <c r="S83" s="9">
        <v>30</v>
      </c>
      <c r="T83" s="9">
        <v>30</v>
      </c>
      <c r="U83" s="9">
        <v>30</v>
      </c>
      <c r="V83" s="3" t="s">
        <v>6</v>
      </c>
      <c r="W83" s="4" t="s">
        <v>4</v>
      </c>
    </row>
    <row r="84" spans="1:23" x14ac:dyDescent="0.25">
      <c r="A84" s="5">
        <v>47</v>
      </c>
      <c r="B84" s="5">
        <v>47</v>
      </c>
      <c r="C84" s="5">
        <v>47</v>
      </c>
      <c r="D84" s="5">
        <v>47</v>
      </c>
      <c r="E84" s="6">
        <v>48</v>
      </c>
      <c r="F84" s="6">
        <v>48</v>
      </c>
      <c r="G84" s="6">
        <v>48</v>
      </c>
      <c r="H84" s="6">
        <v>48</v>
      </c>
      <c r="I84" s="6">
        <v>52</v>
      </c>
      <c r="J84" s="6">
        <v>52</v>
      </c>
      <c r="K84" s="6">
        <v>52</v>
      </c>
      <c r="L84" s="6">
        <v>52</v>
      </c>
      <c r="M84" s="6">
        <v>52</v>
      </c>
      <c r="N84" s="6">
        <v>52</v>
      </c>
      <c r="O84" s="6">
        <v>52</v>
      </c>
      <c r="P84" s="6">
        <v>52</v>
      </c>
      <c r="Q84" s="6">
        <v>52</v>
      </c>
      <c r="R84" s="6">
        <v>52</v>
      </c>
      <c r="S84" s="6">
        <v>58</v>
      </c>
      <c r="T84" s="6">
        <v>58</v>
      </c>
      <c r="U84" s="6">
        <v>58</v>
      </c>
      <c r="V84" s="5" t="s">
        <v>6</v>
      </c>
      <c r="W84" s="6" t="s">
        <v>4</v>
      </c>
    </row>
    <row r="85" spans="1:23" x14ac:dyDescent="0.25">
      <c r="A85" s="7">
        <v>50</v>
      </c>
      <c r="B85" s="7">
        <v>50</v>
      </c>
      <c r="C85" s="7">
        <v>50</v>
      </c>
      <c r="D85" s="7">
        <v>50</v>
      </c>
      <c r="E85" s="9">
        <v>50</v>
      </c>
      <c r="F85" s="9">
        <v>50</v>
      </c>
      <c r="G85" s="9">
        <v>50</v>
      </c>
      <c r="H85" s="9">
        <v>50</v>
      </c>
      <c r="I85" s="9">
        <v>51</v>
      </c>
      <c r="J85" s="9">
        <v>51</v>
      </c>
      <c r="K85" s="9">
        <v>51</v>
      </c>
      <c r="L85" s="9">
        <v>51</v>
      </c>
      <c r="M85" s="9">
        <v>51</v>
      </c>
      <c r="N85" s="9">
        <v>52</v>
      </c>
      <c r="O85" s="9">
        <v>52</v>
      </c>
      <c r="P85" s="9">
        <v>52</v>
      </c>
      <c r="Q85" s="9">
        <v>52</v>
      </c>
      <c r="R85" s="9">
        <v>52</v>
      </c>
      <c r="S85" s="9">
        <v>48</v>
      </c>
      <c r="T85" s="9">
        <v>48</v>
      </c>
      <c r="U85" s="9">
        <v>48</v>
      </c>
      <c r="V85" s="3" t="s">
        <v>6</v>
      </c>
      <c r="W85" s="4" t="s">
        <v>4</v>
      </c>
    </row>
    <row r="86" spans="1:23" x14ac:dyDescent="0.25">
      <c r="A86" s="5">
        <v>82</v>
      </c>
      <c r="B86" s="5">
        <v>82</v>
      </c>
      <c r="C86" s="5">
        <v>82</v>
      </c>
      <c r="D86" s="5">
        <v>82</v>
      </c>
      <c r="E86" s="6">
        <v>93</v>
      </c>
      <c r="F86" s="6">
        <v>93</v>
      </c>
      <c r="G86" s="6">
        <v>93</v>
      </c>
      <c r="H86" s="6">
        <v>93</v>
      </c>
      <c r="I86" s="6">
        <v>86</v>
      </c>
      <c r="J86" s="6">
        <v>86</v>
      </c>
      <c r="K86" s="6">
        <v>86</v>
      </c>
      <c r="L86" s="6">
        <v>86</v>
      </c>
      <c r="M86" s="6">
        <v>86</v>
      </c>
      <c r="N86" s="6">
        <v>83</v>
      </c>
      <c r="O86" s="6">
        <v>83</v>
      </c>
      <c r="P86" s="6">
        <v>83</v>
      </c>
      <c r="Q86" s="6">
        <v>83</v>
      </c>
      <c r="R86" s="6">
        <v>83</v>
      </c>
      <c r="S86" s="6">
        <v>82</v>
      </c>
      <c r="T86" s="6">
        <v>82</v>
      </c>
      <c r="U86" s="6">
        <v>82</v>
      </c>
      <c r="V86" s="5" t="s">
        <v>6</v>
      </c>
      <c r="W86" s="6" t="s">
        <v>4</v>
      </c>
    </row>
    <row r="87" spans="1:23" x14ac:dyDescent="0.25">
      <c r="A87" s="7">
        <v>42</v>
      </c>
      <c r="B87" s="7">
        <v>42</v>
      </c>
      <c r="C87" s="7">
        <v>42</v>
      </c>
      <c r="D87" s="7">
        <v>42</v>
      </c>
      <c r="E87" s="9">
        <v>43</v>
      </c>
      <c r="F87" s="9">
        <v>43</v>
      </c>
      <c r="G87" s="9">
        <v>43</v>
      </c>
      <c r="H87" s="9">
        <v>43</v>
      </c>
      <c r="I87" s="9">
        <v>33</v>
      </c>
      <c r="J87" s="9">
        <v>33</v>
      </c>
      <c r="K87" s="9">
        <v>33</v>
      </c>
      <c r="L87" s="9">
        <v>33</v>
      </c>
      <c r="M87" s="9">
        <v>33</v>
      </c>
      <c r="N87" s="9">
        <v>46</v>
      </c>
      <c r="O87" s="9">
        <v>46</v>
      </c>
      <c r="P87" s="9">
        <v>46</v>
      </c>
      <c r="Q87" s="9">
        <v>46</v>
      </c>
      <c r="R87" s="9">
        <v>46</v>
      </c>
      <c r="S87" s="9">
        <v>38</v>
      </c>
      <c r="T87" s="9">
        <v>38</v>
      </c>
      <c r="U87" s="9">
        <v>38</v>
      </c>
      <c r="V87" s="3" t="s">
        <v>6</v>
      </c>
      <c r="W87" s="4" t="s">
        <v>4</v>
      </c>
    </row>
    <row r="88" spans="1:23" x14ac:dyDescent="0.25">
      <c r="A88" s="5">
        <v>59</v>
      </c>
      <c r="B88" s="5">
        <v>59</v>
      </c>
      <c r="C88" s="5">
        <v>59</v>
      </c>
      <c r="D88" s="5">
        <v>59</v>
      </c>
      <c r="E88" s="6">
        <v>70</v>
      </c>
      <c r="F88" s="6">
        <v>70</v>
      </c>
      <c r="G88" s="6">
        <v>70</v>
      </c>
      <c r="H88" s="6">
        <v>70</v>
      </c>
      <c r="I88" s="6">
        <v>51</v>
      </c>
      <c r="J88" s="6">
        <v>51</v>
      </c>
      <c r="K88" s="6">
        <v>51</v>
      </c>
      <c r="L88" s="6">
        <v>51</v>
      </c>
      <c r="M88" s="6">
        <v>51</v>
      </c>
      <c r="N88" s="6">
        <v>62</v>
      </c>
      <c r="O88" s="6">
        <v>62</v>
      </c>
      <c r="P88" s="6">
        <v>62</v>
      </c>
      <c r="Q88" s="6">
        <v>62</v>
      </c>
      <c r="R88" s="6">
        <v>62</v>
      </c>
      <c r="S88" s="6">
        <v>62</v>
      </c>
      <c r="T88" s="6">
        <v>62</v>
      </c>
      <c r="U88" s="6">
        <v>62</v>
      </c>
      <c r="V88" s="5" t="s">
        <v>6</v>
      </c>
      <c r="W88" s="6" t="s">
        <v>4</v>
      </c>
    </row>
    <row r="89" spans="1:23" x14ac:dyDescent="0.25">
      <c r="A89" s="7">
        <v>81</v>
      </c>
      <c r="B89" s="7">
        <v>81</v>
      </c>
      <c r="C89" s="7">
        <v>81</v>
      </c>
      <c r="D89" s="7">
        <v>81</v>
      </c>
      <c r="E89" s="9">
        <v>79</v>
      </c>
      <c r="F89" s="9">
        <v>79</v>
      </c>
      <c r="G89" s="9">
        <v>79</v>
      </c>
      <c r="H89" s="9">
        <v>79</v>
      </c>
      <c r="I89" s="9">
        <v>82</v>
      </c>
      <c r="J89" s="9">
        <v>82</v>
      </c>
      <c r="K89" s="9">
        <v>82</v>
      </c>
      <c r="L89" s="9">
        <v>82</v>
      </c>
      <c r="M89" s="9">
        <v>82</v>
      </c>
      <c r="N89" s="9">
        <v>86</v>
      </c>
      <c r="O89" s="9">
        <v>86</v>
      </c>
      <c r="P89" s="9">
        <v>86</v>
      </c>
      <c r="Q89" s="9">
        <v>86</v>
      </c>
      <c r="R89" s="9">
        <v>86</v>
      </c>
      <c r="S89" s="9">
        <v>80</v>
      </c>
      <c r="T89" s="9">
        <v>80</v>
      </c>
      <c r="U89" s="9">
        <v>80</v>
      </c>
      <c r="V89" s="3" t="s">
        <v>6</v>
      </c>
      <c r="W89" s="4" t="s">
        <v>4</v>
      </c>
    </row>
    <row r="90" spans="1:23" x14ac:dyDescent="0.25">
      <c r="A90" s="5">
        <v>57</v>
      </c>
      <c r="B90" s="5">
        <v>57</v>
      </c>
      <c r="C90" s="5">
        <v>57</v>
      </c>
      <c r="D90" s="5">
        <v>57</v>
      </c>
      <c r="E90" s="6">
        <v>64</v>
      </c>
      <c r="F90" s="6">
        <v>64</v>
      </c>
      <c r="G90" s="6">
        <v>64</v>
      </c>
      <c r="H90" s="6">
        <v>64</v>
      </c>
      <c r="I90" s="6">
        <v>55</v>
      </c>
      <c r="J90" s="6">
        <v>55</v>
      </c>
      <c r="K90" s="6">
        <v>55</v>
      </c>
      <c r="L90" s="6">
        <v>55</v>
      </c>
      <c r="M90" s="6">
        <v>55</v>
      </c>
      <c r="N90" s="6">
        <v>52</v>
      </c>
      <c r="O90" s="6">
        <v>52</v>
      </c>
      <c r="P90" s="6">
        <v>52</v>
      </c>
      <c r="Q90" s="6">
        <v>52</v>
      </c>
      <c r="R90" s="6">
        <v>52</v>
      </c>
      <c r="S90" s="6">
        <v>60</v>
      </c>
      <c r="T90" s="6">
        <v>60</v>
      </c>
      <c r="U90" s="6">
        <v>60</v>
      </c>
      <c r="V90" s="5" t="s">
        <v>6</v>
      </c>
      <c r="W90" s="6" t="s">
        <v>4</v>
      </c>
    </row>
    <row r="91" spans="1:23" x14ac:dyDescent="0.25">
      <c r="A91" s="7">
        <v>105</v>
      </c>
      <c r="B91" s="7">
        <v>105</v>
      </c>
      <c r="C91" s="7">
        <v>105</v>
      </c>
      <c r="D91" s="7">
        <v>105</v>
      </c>
      <c r="E91" s="9">
        <v>106</v>
      </c>
      <c r="F91" s="9">
        <v>106</v>
      </c>
      <c r="G91" s="9">
        <v>106</v>
      </c>
      <c r="H91" s="9">
        <v>106</v>
      </c>
      <c r="I91" s="9">
        <v>102</v>
      </c>
      <c r="J91" s="9">
        <v>102</v>
      </c>
      <c r="K91" s="9">
        <v>102</v>
      </c>
      <c r="L91" s="9">
        <v>102</v>
      </c>
      <c r="M91" s="9">
        <v>102</v>
      </c>
      <c r="N91" s="9">
        <v>98</v>
      </c>
      <c r="O91" s="9">
        <v>98</v>
      </c>
      <c r="P91" s="9">
        <v>98</v>
      </c>
      <c r="Q91" s="9">
        <v>98</v>
      </c>
      <c r="R91" s="9">
        <v>98</v>
      </c>
      <c r="S91" s="9">
        <v>101</v>
      </c>
      <c r="T91" s="9">
        <v>101</v>
      </c>
      <c r="U91" s="9">
        <v>101</v>
      </c>
      <c r="V91" s="3" t="s">
        <v>6</v>
      </c>
      <c r="W91" s="4" t="s">
        <v>4</v>
      </c>
    </row>
    <row r="92" spans="1:23" x14ac:dyDescent="0.25">
      <c r="A92" s="5">
        <v>124</v>
      </c>
      <c r="B92" s="5">
        <v>124</v>
      </c>
      <c r="C92" s="5">
        <v>124</v>
      </c>
      <c r="D92" s="5">
        <v>124</v>
      </c>
      <c r="E92" s="15">
        <v>128</v>
      </c>
      <c r="F92" s="15">
        <v>128</v>
      </c>
      <c r="G92" s="15">
        <v>128</v>
      </c>
      <c r="H92" s="15">
        <v>128</v>
      </c>
      <c r="I92" s="6">
        <v>122</v>
      </c>
      <c r="J92" s="6">
        <v>122</v>
      </c>
      <c r="K92" s="6">
        <v>122</v>
      </c>
      <c r="L92" s="6">
        <v>122</v>
      </c>
      <c r="M92" s="6">
        <v>122</v>
      </c>
      <c r="N92" s="6">
        <v>129</v>
      </c>
      <c r="O92" s="6">
        <v>129</v>
      </c>
      <c r="P92" s="6">
        <v>129</v>
      </c>
      <c r="Q92" s="6">
        <v>129</v>
      </c>
      <c r="R92" s="6">
        <v>129</v>
      </c>
      <c r="S92" s="6">
        <v>124</v>
      </c>
      <c r="T92" s="6">
        <v>124</v>
      </c>
      <c r="U92" s="6">
        <v>124</v>
      </c>
      <c r="V92" s="5" t="s">
        <v>6</v>
      </c>
      <c r="W92" s="6" t="s">
        <v>4</v>
      </c>
    </row>
    <row r="93" spans="1:23" x14ac:dyDescent="0.25">
      <c r="A93" s="11" t="s">
        <v>7</v>
      </c>
      <c r="B93" s="11" t="s">
        <v>7</v>
      </c>
      <c r="C93" s="11" t="s">
        <v>7</v>
      </c>
      <c r="D93" s="11" t="s">
        <v>7</v>
      </c>
      <c r="E93" s="11" t="s">
        <v>7</v>
      </c>
      <c r="F93" s="11" t="s">
        <v>7</v>
      </c>
      <c r="G93" s="11" t="s">
        <v>7</v>
      </c>
      <c r="H93" s="11" t="s">
        <v>7</v>
      </c>
      <c r="I93" s="9">
        <v>112</v>
      </c>
      <c r="J93" s="9">
        <v>112</v>
      </c>
      <c r="K93" s="9">
        <v>112</v>
      </c>
      <c r="L93" s="9">
        <v>112</v>
      </c>
      <c r="M93" s="9">
        <v>112</v>
      </c>
      <c r="N93" s="9">
        <v>117</v>
      </c>
      <c r="O93" s="9">
        <v>117</v>
      </c>
      <c r="P93" s="9">
        <v>117</v>
      </c>
      <c r="Q93" s="9">
        <v>117</v>
      </c>
      <c r="R93" s="9">
        <v>117</v>
      </c>
      <c r="S93" s="9">
        <v>112</v>
      </c>
      <c r="T93" s="9">
        <v>112</v>
      </c>
      <c r="U93" s="9">
        <v>112</v>
      </c>
      <c r="V93" s="3" t="s">
        <v>6</v>
      </c>
      <c r="W93" s="4" t="s">
        <v>4</v>
      </c>
    </row>
    <row r="94" spans="1:23" x14ac:dyDescent="0.25">
      <c r="A94" s="5">
        <v>86</v>
      </c>
      <c r="B94" s="5">
        <v>86</v>
      </c>
      <c r="C94" s="5">
        <v>86</v>
      </c>
      <c r="D94" s="5">
        <v>86</v>
      </c>
      <c r="E94" s="6">
        <v>82</v>
      </c>
      <c r="F94" s="6">
        <v>82</v>
      </c>
      <c r="G94" s="6">
        <v>82</v>
      </c>
      <c r="H94" s="6">
        <v>82</v>
      </c>
      <c r="I94" s="6">
        <v>95</v>
      </c>
      <c r="J94" s="6">
        <v>95</v>
      </c>
      <c r="K94" s="6">
        <v>95</v>
      </c>
      <c r="L94" s="6">
        <v>95</v>
      </c>
      <c r="M94" s="6">
        <v>95</v>
      </c>
      <c r="N94" s="6">
        <v>92</v>
      </c>
      <c r="O94" s="6">
        <v>92</v>
      </c>
      <c r="P94" s="6">
        <v>92</v>
      </c>
      <c r="Q94" s="6">
        <v>92</v>
      </c>
      <c r="R94" s="6">
        <v>92</v>
      </c>
      <c r="S94" s="6">
        <v>95</v>
      </c>
      <c r="T94" s="6">
        <v>95</v>
      </c>
      <c r="U94" s="6">
        <v>95</v>
      </c>
      <c r="V94" s="5" t="s">
        <v>6</v>
      </c>
      <c r="W94" s="6" t="s">
        <v>4</v>
      </c>
    </row>
    <row r="95" spans="1:23" x14ac:dyDescent="0.25">
      <c r="A95" s="7">
        <v>45</v>
      </c>
      <c r="B95" s="7">
        <v>45</v>
      </c>
      <c r="C95" s="7">
        <v>45</v>
      </c>
      <c r="D95" s="7">
        <v>45</v>
      </c>
      <c r="E95" s="9">
        <v>52</v>
      </c>
      <c r="F95" s="9">
        <v>52</v>
      </c>
      <c r="G95" s="9">
        <v>52</v>
      </c>
      <c r="H95" s="9">
        <v>52</v>
      </c>
      <c r="I95" s="9">
        <v>53</v>
      </c>
      <c r="J95" s="9">
        <v>53</v>
      </c>
      <c r="K95" s="9">
        <v>53</v>
      </c>
      <c r="L95" s="9">
        <v>53</v>
      </c>
      <c r="M95" s="9">
        <v>53</v>
      </c>
      <c r="N95" s="9">
        <v>46</v>
      </c>
      <c r="O95" s="9">
        <v>46</v>
      </c>
      <c r="P95" s="9">
        <v>46</v>
      </c>
      <c r="Q95" s="9">
        <v>46</v>
      </c>
      <c r="R95" s="9">
        <v>46</v>
      </c>
      <c r="S95" s="9">
        <v>34</v>
      </c>
      <c r="T95" s="9">
        <v>34</v>
      </c>
      <c r="U95" s="9">
        <v>34</v>
      </c>
      <c r="V95" s="3" t="s">
        <v>6</v>
      </c>
      <c r="W95" s="9" t="s">
        <v>4</v>
      </c>
    </row>
    <row r="97" spans="1:23" x14ac:dyDescent="0.25">
      <c r="A97" s="5">
        <v>42</v>
      </c>
      <c r="B97" s="5">
        <v>42</v>
      </c>
      <c r="C97" s="5">
        <v>42</v>
      </c>
      <c r="D97" s="5">
        <v>42</v>
      </c>
      <c r="E97" s="6">
        <v>37</v>
      </c>
      <c r="F97" s="6">
        <v>37</v>
      </c>
      <c r="G97" s="6">
        <v>37</v>
      </c>
      <c r="H97" s="6">
        <v>37</v>
      </c>
      <c r="I97" s="6">
        <v>46</v>
      </c>
      <c r="J97" s="6">
        <v>46</v>
      </c>
      <c r="K97" s="6">
        <v>46</v>
      </c>
      <c r="L97" s="6">
        <v>46</v>
      </c>
      <c r="M97" s="6">
        <v>46</v>
      </c>
      <c r="N97" s="6">
        <v>42</v>
      </c>
      <c r="O97" s="6">
        <v>42</v>
      </c>
      <c r="P97" s="6">
        <v>42</v>
      </c>
      <c r="Q97" s="6">
        <v>42</v>
      </c>
      <c r="R97" s="6">
        <v>42</v>
      </c>
      <c r="S97" s="6">
        <v>39</v>
      </c>
      <c r="T97" s="6">
        <v>39</v>
      </c>
      <c r="U97" s="6">
        <v>39</v>
      </c>
      <c r="V97" s="5" t="s">
        <v>6</v>
      </c>
      <c r="W97" s="6" t="s">
        <v>2</v>
      </c>
    </row>
    <row r="98" spans="1:23" x14ac:dyDescent="0.25">
      <c r="A98" s="7">
        <v>53</v>
      </c>
      <c r="B98" s="7">
        <v>53</v>
      </c>
      <c r="C98" s="7">
        <v>53</v>
      </c>
      <c r="D98" s="7">
        <v>53</v>
      </c>
      <c r="E98" s="9">
        <v>49</v>
      </c>
      <c r="F98" s="9">
        <v>49</v>
      </c>
      <c r="G98" s="9">
        <v>49</v>
      </c>
      <c r="H98" s="9">
        <v>49</v>
      </c>
      <c r="I98" s="9">
        <v>55</v>
      </c>
      <c r="J98" s="9">
        <v>55</v>
      </c>
      <c r="K98" s="9">
        <v>55</v>
      </c>
      <c r="L98" s="9">
        <v>55</v>
      </c>
      <c r="M98" s="9">
        <v>55</v>
      </c>
      <c r="N98" s="9">
        <v>57</v>
      </c>
      <c r="O98" s="9">
        <v>57</v>
      </c>
      <c r="P98" s="9">
        <v>57</v>
      </c>
      <c r="Q98" s="9">
        <v>57</v>
      </c>
      <c r="R98" s="9">
        <v>57</v>
      </c>
      <c r="S98" s="9">
        <v>49</v>
      </c>
      <c r="T98" s="9">
        <v>49</v>
      </c>
      <c r="U98" s="9">
        <v>49</v>
      </c>
      <c r="V98" s="3" t="s">
        <v>6</v>
      </c>
      <c r="W98" s="9" t="s">
        <v>2</v>
      </c>
    </row>
    <row r="99" spans="1:23" x14ac:dyDescent="0.25">
      <c r="A99" s="5">
        <v>35</v>
      </c>
      <c r="B99" s="5">
        <v>35</v>
      </c>
      <c r="C99" s="5">
        <v>35</v>
      </c>
      <c r="D99" s="5">
        <v>35</v>
      </c>
      <c r="E99" s="6">
        <v>37</v>
      </c>
      <c r="F99" s="6">
        <v>37</v>
      </c>
      <c r="G99" s="6">
        <v>37</v>
      </c>
      <c r="H99" s="6">
        <v>37</v>
      </c>
      <c r="I99" s="6">
        <v>46</v>
      </c>
      <c r="J99" s="6">
        <v>46</v>
      </c>
      <c r="K99" s="6">
        <v>46</v>
      </c>
      <c r="L99" s="6">
        <v>46</v>
      </c>
      <c r="M99" s="6">
        <v>46</v>
      </c>
      <c r="N99" s="6">
        <v>42</v>
      </c>
      <c r="O99" s="6">
        <v>42</v>
      </c>
      <c r="P99" s="6">
        <v>42</v>
      </c>
      <c r="Q99" s="6">
        <v>42</v>
      </c>
      <c r="R99" s="6">
        <v>42</v>
      </c>
      <c r="S99" s="6">
        <v>43</v>
      </c>
      <c r="T99" s="6">
        <v>43</v>
      </c>
      <c r="U99" s="6">
        <v>43</v>
      </c>
      <c r="V99" s="5" t="s">
        <v>6</v>
      </c>
      <c r="W99" s="6" t="s">
        <v>2</v>
      </c>
    </row>
    <row r="100" spans="1:23" x14ac:dyDescent="0.25">
      <c r="A100" s="7">
        <v>67</v>
      </c>
      <c r="B100" s="7">
        <v>67</v>
      </c>
      <c r="C100" s="7">
        <v>67</v>
      </c>
      <c r="D100" s="7">
        <v>67</v>
      </c>
      <c r="E100" s="9">
        <v>66</v>
      </c>
      <c r="F100" s="9">
        <v>66</v>
      </c>
      <c r="G100" s="9">
        <v>66</v>
      </c>
      <c r="H100" s="9">
        <v>66</v>
      </c>
      <c r="I100" s="9">
        <v>66</v>
      </c>
      <c r="J100" s="9">
        <v>66</v>
      </c>
      <c r="K100" s="9">
        <v>66</v>
      </c>
      <c r="L100" s="9">
        <v>66</v>
      </c>
      <c r="M100" s="9">
        <v>66</v>
      </c>
      <c r="N100" s="9">
        <v>67</v>
      </c>
      <c r="O100" s="9">
        <v>67</v>
      </c>
      <c r="P100" s="9">
        <v>67</v>
      </c>
      <c r="Q100" s="9">
        <v>67</v>
      </c>
      <c r="R100" s="9">
        <v>67</v>
      </c>
      <c r="S100" s="9">
        <v>65</v>
      </c>
      <c r="T100" s="9">
        <v>65</v>
      </c>
      <c r="U100" s="9">
        <v>65</v>
      </c>
      <c r="V100" s="3" t="s">
        <v>6</v>
      </c>
      <c r="W100" s="9" t="s">
        <v>2</v>
      </c>
    </row>
    <row r="101" spans="1:23" x14ac:dyDescent="0.25">
      <c r="A101" s="5">
        <v>85</v>
      </c>
      <c r="B101" s="5">
        <v>85</v>
      </c>
      <c r="C101" s="5">
        <v>85</v>
      </c>
      <c r="D101" s="5">
        <v>85</v>
      </c>
      <c r="E101" s="6">
        <v>86</v>
      </c>
      <c r="F101" s="6">
        <v>86</v>
      </c>
      <c r="G101" s="6">
        <v>86</v>
      </c>
      <c r="H101" s="6">
        <v>86</v>
      </c>
      <c r="I101" s="6">
        <v>88</v>
      </c>
      <c r="J101" s="6">
        <v>88</v>
      </c>
      <c r="K101" s="6">
        <v>88</v>
      </c>
      <c r="L101" s="6">
        <v>88</v>
      </c>
      <c r="M101" s="6">
        <v>88</v>
      </c>
      <c r="N101" s="6">
        <v>88</v>
      </c>
      <c r="O101" s="6">
        <v>88</v>
      </c>
      <c r="P101" s="6">
        <v>88</v>
      </c>
      <c r="Q101" s="6">
        <v>88</v>
      </c>
      <c r="R101" s="6">
        <v>88</v>
      </c>
      <c r="S101" s="6">
        <v>89</v>
      </c>
      <c r="T101" s="6">
        <v>89</v>
      </c>
      <c r="U101" s="6">
        <v>89</v>
      </c>
      <c r="V101" s="5" t="s">
        <v>6</v>
      </c>
      <c r="W101" s="6" t="s">
        <v>2</v>
      </c>
    </row>
    <row r="102" spans="1:23" x14ac:dyDescent="0.25">
      <c r="A102" s="7">
        <v>33</v>
      </c>
      <c r="B102" s="7">
        <v>33</v>
      </c>
      <c r="C102" s="7">
        <v>33</v>
      </c>
      <c r="D102" s="7">
        <v>33</v>
      </c>
      <c r="E102" s="9">
        <v>31</v>
      </c>
      <c r="F102" s="9">
        <v>31</v>
      </c>
      <c r="G102" s="9">
        <v>31</v>
      </c>
      <c r="H102" s="9">
        <v>31</v>
      </c>
      <c r="I102" s="9">
        <v>30</v>
      </c>
      <c r="J102" s="9">
        <v>30</v>
      </c>
      <c r="K102" s="9">
        <v>30</v>
      </c>
      <c r="L102" s="9">
        <v>30</v>
      </c>
      <c r="M102" s="9">
        <v>30</v>
      </c>
      <c r="N102" s="9">
        <v>34</v>
      </c>
      <c r="O102" s="9">
        <v>34</v>
      </c>
      <c r="P102" s="9">
        <v>34</v>
      </c>
      <c r="Q102" s="9">
        <v>34</v>
      </c>
      <c r="R102" s="9">
        <v>34</v>
      </c>
      <c r="S102" s="9">
        <v>31</v>
      </c>
      <c r="T102" s="9">
        <v>31</v>
      </c>
      <c r="U102" s="9">
        <v>31</v>
      </c>
      <c r="V102" s="3" t="s">
        <v>6</v>
      </c>
      <c r="W102" s="9" t="s">
        <v>2</v>
      </c>
    </row>
    <row r="103" spans="1:23" x14ac:dyDescent="0.25">
      <c r="A103" s="5">
        <v>45</v>
      </c>
      <c r="B103" s="5">
        <v>45</v>
      </c>
      <c r="C103" s="5">
        <v>45</v>
      </c>
      <c r="D103" s="5">
        <v>45</v>
      </c>
      <c r="E103" s="6">
        <v>59</v>
      </c>
      <c r="F103" s="6">
        <v>59</v>
      </c>
      <c r="G103" s="6">
        <v>59</v>
      </c>
      <c r="H103" s="6">
        <v>59</v>
      </c>
      <c r="I103" s="6">
        <v>55</v>
      </c>
      <c r="J103" s="6">
        <v>55</v>
      </c>
      <c r="K103" s="6">
        <v>55</v>
      </c>
      <c r="L103" s="6">
        <v>55</v>
      </c>
      <c r="M103" s="6">
        <v>55</v>
      </c>
      <c r="N103" s="6">
        <v>49</v>
      </c>
      <c r="O103" s="6">
        <v>49</v>
      </c>
      <c r="P103" s="6">
        <v>49</v>
      </c>
      <c r="Q103" s="6">
        <v>49</v>
      </c>
      <c r="R103" s="6">
        <v>49</v>
      </c>
      <c r="S103" s="6">
        <v>51</v>
      </c>
      <c r="T103" s="6">
        <v>51</v>
      </c>
      <c r="U103" s="6">
        <v>51</v>
      </c>
      <c r="V103" s="5" t="s">
        <v>6</v>
      </c>
      <c r="W103" s="6" t="s">
        <v>2</v>
      </c>
    </row>
    <row r="104" spans="1:23" x14ac:dyDescent="0.25">
      <c r="A104" s="7">
        <v>52</v>
      </c>
      <c r="B104" s="7">
        <v>52</v>
      </c>
      <c r="C104" s="7">
        <v>52</v>
      </c>
      <c r="D104" s="7">
        <v>52</v>
      </c>
      <c r="E104" s="9">
        <v>50</v>
      </c>
      <c r="F104" s="9">
        <v>50</v>
      </c>
      <c r="G104" s="9">
        <v>50</v>
      </c>
      <c r="H104" s="9">
        <v>50</v>
      </c>
      <c r="I104" s="9">
        <v>51</v>
      </c>
      <c r="J104" s="9">
        <v>51</v>
      </c>
      <c r="K104" s="9">
        <v>51</v>
      </c>
      <c r="L104" s="9">
        <v>51</v>
      </c>
      <c r="M104" s="9">
        <v>51</v>
      </c>
      <c r="N104" s="9">
        <v>46</v>
      </c>
      <c r="O104" s="9">
        <v>46</v>
      </c>
      <c r="P104" s="9">
        <v>46</v>
      </c>
      <c r="Q104" s="9">
        <v>46</v>
      </c>
      <c r="R104" s="9">
        <v>46</v>
      </c>
      <c r="S104" s="9">
        <v>50</v>
      </c>
      <c r="T104" s="9">
        <v>50</v>
      </c>
      <c r="U104" s="9">
        <v>50</v>
      </c>
      <c r="V104" s="3" t="s">
        <v>6</v>
      </c>
      <c r="W104" s="9" t="s">
        <v>2</v>
      </c>
    </row>
    <row r="105" spans="1:23" x14ac:dyDescent="0.25">
      <c r="A105" s="5">
        <v>89</v>
      </c>
      <c r="B105" s="5">
        <v>89</v>
      </c>
      <c r="C105" s="5">
        <v>89</v>
      </c>
      <c r="D105" s="5">
        <v>89</v>
      </c>
      <c r="E105" s="6">
        <v>86</v>
      </c>
      <c r="F105" s="6">
        <v>86</v>
      </c>
      <c r="G105" s="6">
        <v>86</v>
      </c>
      <c r="H105" s="6">
        <v>86</v>
      </c>
      <c r="I105" s="6">
        <v>85</v>
      </c>
      <c r="J105" s="6">
        <v>85</v>
      </c>
      <c r="K105" s="6">
        <v>85</v>
      </c>
      <c r="L105" s="6">
        <v>85</v>
      </c>
      <c r="M105" s="6">
        <v>85</v>
      </c>
      <c r="N105" s="6">
        <v>76</v>
      </c>
      <c r="O105" s="6">
        <v>76</v>
      </c>
      <c r="P105" s="6">
        <v>76</v>
      </c>
      <c r="Q105" s="6">
        <v>76</v>
      </c>
      <c r="R105" s="6">
        <v>76</v>
      </c>
      <c r="S105" s="6">
        <v>82</v>
      </c>
      <c r="T105" s="6">
        <v>82</v>
      </c>
      <c r="U105" s="6">
        <v>82</v>
      </c>
      <c r="V105" s="5" t="s">
        <v>6</v>
      </c>
      <c r="W105" s="6" t="s">
        <v>2</v>
      </c>
    </row>
    <row r="106" spans="1:23" x14ac:dyDescent="0.25">
      <c r="A106" s="7">
        <v>41</v>
      </c>
      <c r="B106" s="7">
        <v>41</v>
      </c>
      <c r="C106" s="7">
        <v>41</v>
      </c>
      <c r="D106" s="7">
        <v>41</v>
      </c>
      <c r="E106" s="9">
        <v>35</v>
      </c>
      <c r="F106" s="9">
        <v>35</v>
      </c>
      <c r="G106" s="9">
        <v>35</v>
      </c>
      <c r="H106" s="9">
        <v>35</v>
      </c>
      <c r="I106" s="9">
        <v>39</v>
      </c>
      <c r="J106" s="9">
        <v>39</v>
      </c>
      <c r="K106" s="9">
        <v>39</v>
      </c>
      <c r="L106" s="9">
        <v>39</v>
      </c>
      <c r="M106" s="9">
        <v>39</v>
      </c>
      <c r="N106" s="9">
        <v>43</v>
      </c>
      <c r="O106" s="9">
        <v>43</v>
      </c>
      <c r="P106" s="9">
        <v>43</v>
      </c>
      <c r="Q106" s="9">
        <v>43</v>
      </c>
      <c r="R106" s="9">
        <v>43</v>
      </c>
      <c r="S106" s="9">
        <v>44</v>
      </c>
      <c r="T106" s="9">
        <v>44</v>
      </c>
      <c r="U106" s="9">
        <v>44</v>
      </c>
      <c r="V106" s="3" t="s">
        <v>6</v>
      </c>
      <c r="W106" s="9" t="s">
        <v>2</v>
      </c>
    </row>
    <row r="107" spans="1:23" x14ac:dyDescent="0.25">
      <c r="A107" s="5">
        <v>63</v>
      </c>
      <c r="B107" s="5">
        <v>63</v>
      </c>
      <c r="C107" s="5">
        <v>63</v>
      </c>
      <c r="D107" s="5">
        <v>63</v>
      </c>
      <c r="E107" s="6">
        <v>69</v>
      </c>
      <c r="F107" s="6">
        <v>69</v>
      </c>
      <c r="G107" s="6">
        <v>69</v>
      </c>
      <c r="H107" s="6">
        <v>69</v>
      </c>
      <c r="I107" s="6">
        <v>60</v>
      </c>
      <c r="J107" s="6">
        <v>60</v>
      </c>
      <c r="K107" s="6">
        <v>60</v>
      </c>
      <c r="L107" s="6">
        <v>60</v>
      </c>
      <c r="M107" s="6">
        <v>60</v>
      </c>
      <c r="N107" s="6">
        <v>66</v>
      </c>
      <c r="O107" s="6">
        <v>66</v>
      </c>
      <c r="P107" s="6">
        <v>66</v>
      </c>
      <c r="Q107" s="6">
        <v>66</v>
      </c>
      <c r="R107" s="6">
        <v>66</v>
      </c>
      <c r="S107" s="6">
        <v>63</v>
      </c>
      <c r="T107" s="6">
        <v>63</v>
      </c>
      <c r="U107" s="6">
        <v>63</v>
      </c>
      <c r="V107" s="5" t="s">
        <v>6</v>
      </c>
      <c r="W107" s="6" t="s">
        <v>2</v>
      </c>
    </row>
    <row r="108" spans="1:23" x14ac:dyDescent="0.25">
      <c r="A108" s="7">
        <v>76</v>
      </c>
      <c r="B108" s="7">
        <v>76</v>
      </c>
      <c r="C108" s="7">
        <v>76</v>
      </c>
      <c r="D108" s="7">
        <v>76</v>
      </c>
      <c r="E108" s="9">
        <v>68</v>
      </c>
      <c r="F108" s="9">
        <v>68</v>
      </c>
      <c r="G108" s="9">
        <v>68</v>
      </c>
      <c r="H108" s="9">
        <v>68</v>
      </c>
      <c r="I108" s="9">
        <v>86</v>
      </c>
      <c r="J108" s="9">
        <v>86</v>
      </c>
      <c r="K108" s="9">
        <v>86</v>
      </c>
      <c r="L108" s="9">
        <v>86</v>
      </c>
      <c r="M108" s="9">
        <v>86</v>
      </c>
      <c r="N108" s="9">
        <v>82</v>
      </c>
      <c r="O108" s="9">
        <v>82</v>
      </c>
      <c r="P108" s="9">
        <v>82</v>
      </c>
      <c r="Q108" s="9">
        <v>82</v>
      </c>
      <c r="R108" s="9">
        <v>82</v>
      </c>
      <c r="S108" s="9">
        <v>87</v>
      </c>
      <c r="T108" s="9">
        <v>87</v>
      </c>
      <c r="U108" s="9">
        <v>87</v>
      </c>
      <c r="V108" s="3" t="s">
        <v>6</v>
      </c>
      <c r="W108" s="9" t="s">
        <v>2</v>
      </c>
    </row>
    <row r="109" spans="1:23" x14ac:dyDescent="0.25">
      <c r="A109" s="5">
        <v>55</v>
      </c>
      <c r="B109" s="5">
        <v>55</v>
      </c>
      <c r="C109" s="5">
        <v>55</v>
      </c>
      <c r="D109" s="5">
        <v>55</v>
      </c>
      <c r="E109" s="6">
        <v>61</v>
      </c>
      <c r="F109" s="6">
        <v>61</v>
      </c>
      <c r="G109" s="6">
        <v>61</v>
      </c>
      <c r="H109" s="6">
        <v>61</v>
      </c>
      <c r="I109" s="6">
        <v>54</v>
      </c>
      <c r="J109" s="6">
        <v>54</v>
      </c>
      <c r="K109" s="6">
        <v>54</v>
      </c>
      <c r="L109" s="6">
        <v>54</v>
      </c>
      <c r="M109" s="6">
        <v>54</v>
      </c>
      <c r="N109" s="6">
        <v>56</v>
      </c>
      <c r="O109" s="6">
        <v>56</v>
      </c>
      <c r="P109" s="6">
        <v>56</v>
      </c>
      <c r="Q109" s="6">
        <v>56</v>
      </c>
      <c r="R109" s="6">
        <v>56</v>
      </c>
      <c r="S109" s="6">
        <v>61</v>
      </c>
      <c r="T109" s="6">
        <v>61</v>
      </c>
      <c r="U109" s="6">
        <v>61</v>
      </c>
      <c r="V109" s="5" t="s">
        <v>6</v>
      </c>
      <c r="W109" s="6" t="s">
        <v>2</v>
      </c>
    </row>
    <row r="110" spans="1:23" x14ac:dyDescent="0.25">
      <c r="A110" s="7">
        <v>107</v>
      </c>
      <c r="B110" s="7">
        <v>107</v>
      </c>
      <c r="C110" s="7">
        <v>107</v>
      </c>
      <c r="D110" s="7">
        <v>107</v>
      </c>
      <c r="E110" s="9">
        <v>102</v>
      </c>
      <c r="F110" s="9">
        <v>102</v>
      </c>
      <c r="G110" s="9">
        <v>102</v>
      </c>
      <c r="H110" s="9">
        <v>102</v>
      </c>
      <c r="I110" s="9">
        <v>96</v>
      </c>
      <c r="J110" s="9">
        <v>96</v>
      </c>
      <c r="K110" s="9">
        <v>96</v>
      </c>
      <c r="L110" s="9">
        <v>96</v>
      </c>
      <c r="M110" s="9">
        <v>96</v>
      </c>
      <c r="N110" s="9">
        <v>99</v>
      </c>
      <c r="O110" s="9">
        <v>99</v>
      </c>
      <c r="P110" s="9">
        <v>99</v>
      </c>
      <c r="Q110" s="9">
        <v>99</v>
      </c>
      <c r="R110" s="9">
        <v>99</v>
      </c>
      <c r="S110" s="9">
        <v>97</v>
      </c>
      <c r="T110" s="9">
        <v>97</v>
      </c>
      <c r="U110" s="9">
        <v>97</v>
      </c>
      <c r="V110" s="3" t="s">
        <v>6</v>
      </c>
      <c r="W110" s="9" t="s">
        <v>2</v>
      </c>
    </row>
    <row r="111" spans="1:23" x14ac:dyDescent="0.25">
      <c r="A111" s="5">
        <v>118</v>
      </c>
      <c r="B111" s="5">
        <v>118</v>
      </c>
      <c r="C111" s="5">
        <v>118</v>
      </c>
      <c r="D111" s="5">
        <v>118</v>
      </c>
      <c r="E111" s="6">
        <v>123</v>
      </c>
      <c r="F111" s="6">
        <v>123</v>
      </c>
      <c r="G111" s="6">
        <v>123</v>
      </c>
      <c r="H111" s="6">
        <v>123</v>
      </c>
      <c r="I111" s="6">
        <v>128</v>
      </c>
      <c r="J111" s="6">
        <v>128</v>
      </c>
      <c r="K111" s="6">
        <v>128</v>
      </c>
      <c r="L111" s="6">
        <v>128</v>
      </c>
      <c r="M111" s="6">
        <v>128</v>
      </c>
      <c r="N111" s="6">
        <v>126</v>
      </c>
      <c r="O111" s="6">
        <v>126</v>
      </c>
      <c r="P111" s="6">
        <v>126</v>
      </c>
      <c r="Q111" s="6">
        <v>126</v>
      </c>
      <c r="R111" s="6">
        <v>126</v>
      </c>
      <c r="S111" s="6">
        <v>126</v>
      </c>
      <c r="T111" s="6">
        <v>126</v>
      </c>
      <c r="U111" s="6">
        <v>126</v>
      </c>
      <c r="V111" s="5" t="s">
        <v>6</v>
      </c>
      <c r="W111" s="6" t="s">
        <v>2</v>
      </c>
    </row>
    <row r="112" spans="1:23" x14ac:dyDescent="0.25">
      <c r="A112" s="7">
        <v>98</v>
      </c>
      <c r="B112" s="7">
        <v>98</v>
      </c>
      <c r="C112" s="7">
        <v>98</v>
      </c>
      <c r="D112" s="7">
        <v>98</v>
      </c>
      <c r="E112" s="9">
        <v>114</v>
      </c>
      <c r="F112" s="9">
        <v>114</v>
      </c>
      <c r="G112" s="9">
        <v>114</v>
      </c>
      <c r="H112" s="9">
        <v>114</v>
      </c>
      <c r="I112" s="9">
        <v>123</v>
      </c>
      <c r="J112" s="9">
        <v>123</v>
      </c>
      <c r="K112" s="9">
        <v>123</v>
      </c>
      <c r="L112" s="9">
        <v>123</v>
      </c>
      <c r="M112" s="9">
        <v>123</v>
      </c>
      <c r="N112" s="9">
        <v>117</v>
      </c>
      <c r="O112" s="9">
        <v>117</v>
      </c>
      <c r="P112" s="9">
        <v>117</v>
      </c>
      <c r="Q112" s="9">
        <v>117</v>
      </c>
      <c r="R112" s="9">
        <v>117</v>
      </c>
      <c r="S112" s="9">
        <v>114</v>
      </c>
      <c r="T112" s="9">
        <v>114</v>
      </c>
      <c r="U112" s="9">
        <v>114</v>
      </c>
      <c r="V112" s="3" t="s">
        <v>6</v>
      </c>
      <c r="W112" s="9" t="s">
        <v>2</v>
      </c>
    </row>
    <row r="113" spans="1:23" x14ac:dyDescent="0.25">
      <c r="A113" s="5">
        <v>89</v>
      </c>
      <c r="B113" s="5">
        <v>89</v>
      </c>
      <c r="C113" s="5">
        <v>89</v>
      </c>
      <c r="D113" s="5">
        <v>89</v>
      </c>
      <c r="E113" s="6">
        <v>83</v>
      </c>
      <c r="F113" s="6">
        <v>83</v>
      </c>
      <c r="G113" s="6">
        <v>83</v>
      </c>
      <c r="H113" s="6">
        <v>83</v>
      </c>
      <c r="I113" s="6">
        <v>94</v>
      </c>
      <c r="J113" s="6">
        <v>94</v>
      </c>
      <c r="K113" s="6">
        <v>94</v>
      </c>
      <c r="L113" s="6">
        <v>94</v>
      </c>
      <c r="M113" s="6">
        <v>94</v>
      </c>
      <c r="N113" s="6">
        <v>82</v>
      </c>
      <c r="O113" s="6">
        <v>82</v>
      </c>
      <c r="P113" s="6">
        <v>82</v>
      </c>
      <c r="Q113" s="6">
        <v>82</v>
      </c>
      <c r="R113" s="6">
        <v>82</v>
      </c>
      <c r="S113" s="6">
        <v>95</v>
      </c>
      <c r="T113" s="6">
        <v>95</v>
      </c>
      <c r="U113" s="6">
        <v>95</v>
      </c>
      <c r="V113" s="5" t="s">
        <v>6</v>
      </c>
      <c r="W113" s="6" t="s">
        <v>2</v>
      </c>
    </row>
    <row r="114" spans="1:23" x14ac:dyDescent="0.25">
      <c r="A114" s="7">
        <v>48</v>
      </c>
      <c r="B114" s="7">
        <v>48</v>
      </c>
      <c r="C114" s="7">
        <v>48</v>
      </c>
      <c r="D114" s="7">
        <v>48</v>
      </c>
      <c r="E114" s="9">
        <v>42</v>
      </c>
      <c r="F114" s="9">
        <v>42</v>
      </c>
      <c r="G114" s="9">
        <v>42</v>
      </c>
      <c r="H114" s="9">
        <v>42</v>
      </c>
      <c r="I114" s="9">
        <v>50</v>
      </c>
      <c r="J114" s="9">
        <v>50</v>
      </c>
      <c r="K114" s="9">
        <v>50</v>
      </c>
      <c r="L114" s="9">
        <v>50</v>
      </c>
      <c r="M114" s="9">
        <v>50</v>
      </c>
      <c r="N114" s="9">
        <v>53</v>
      </c>
      <c r="O114" s="9">
        <v>53</v>
      </c>
      <c r="P114" s="9">
        <v>53</v>
      </c>
      <c r="Q114" s="9">
        <v>53</v>
      </c>
      <c r="R114" s="9">
        <v>53</v>
      </c>
      <c r="S114" s="9">
        <v>43</v>
      </c>
      <c r="T114" s="9">
        <v>43</v>
      </c>
      <c r="U114" s="9">
        <v>43</v>
      </c>
      <c r="V114" s="3" t="s">
        <v>6</v>
      </c>
      <c r="W114" s="9" t="s">
        <v>2</v>
      </c>
    </row>
  </sheetData>
  <mergeCells count="4">
    <mergeCell ref="X3:Z3"/>
    <mergeCell ref="AA3:AC3"/>
    <mergeCell ref="AD3:AF3"/>
    <mergeCell ref="AG3:AI3"/>
  </mergeCells>
  <phoneticPr fontId="1" type="noConversion"/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977F1-3981-473F-9350-44B41C4030F3}">
  <dimension ref="A1:W116"/>
  <sheetViews>
    <sheetView zoomScale="80" zoomScaleNormal="80" workbookViewId="0">
      <selection activeCell="D5" sqref="D5"/>
    </sheetView>
  </sheetViews>
  <sheetFormatPr defaultRowHeight="15" x14ac:dyDescent="0.25"/>
  <cols>
    <col min="1" max="21" width="7.7109375" customWidth="1"/>
    <col min="22" max="22" width="27.85546875" customWidth="1"/>
    <col min="23" max="23" width="24.7109375" customWidth="1"/>
    <col min="25" max="25" width="9.140625" customWidth="1"/>
  </cols>
  <sheetData>
    <row r="1" spans="1:23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 t="s">
        <v>0</v>
      </c>
      <c r="W1" s="2" t="s">
        <v>1</v>
      </c>
    </row>
    <row r="2" spans="1:23" x14ac:dyDescent="0.25">
      <c r="A2" s="29">
        <f>('odhadnuté rychlosti'!A2-'reálná rychlost'!A2)/'reálná rychlost'!A2</f>
        <v>-0.1891891891891892</v>
      </c>
      <c r="B2" s="29">
        <f>('odhadnuté rychlosti'!B2-'reálná rychlost'!B2)/'reálná rychlost'!B2</f>
        <v>-0.59459459459459463</v>
      </c>
      <c r="C2" s="29">
        <f>('odhadnuté rychlosti'!C2-'reálná rychlost'!C2)/'reálná rychlost'!C2</f>
        <v>-2.4390243902439025E-2</v>
      </c>
      <c r="D2" s="29">
        <f>('odhadnuté rychlosti'!D2-'reálná rychlost'!D2)/'reálná rychlost'!D2</f>
        <v>9.7560975609756101E-2</v>
      </c>
      <c r="E2" s="29">
        <f>('odhadnuté rychlosti'!E2-'reálná rychlost'!E2)/'reálná rychlost'!E2</f>
        <v>5.2631578947368418E-2</v>
      </c>
      <c r="F2" s="29">
        <f>('odhadnuté rychlosti'!F2-'reálná rychlost'!F2)/'reálná rychlost'!F2</f>
        <v>0.5</v>
      </c>
      <c r="G2" s="29">
        <f>('odhadnuté rychlosti'!G2-'reálná rychlost'!G2)/'reálná rychlost'!G2</f>
        <v>0.43333333333333335</v>
      </c>
      <c r="H2" s="29">
        <f>('odhadnuté rychlosti'!H2-'reálná rychlost'!H2)/'reálná rychlost'!H2</f>
        <v>-7.8947368421052627E-2</v>
      </c>
      <c r="I2" s="29">
        <f>('odhadnuté rychlosti'!I2-'reálná rychlost'!I2)/'reálná rychlost'!I2</f>
        <v>5.2631578947368418E-2</v>
      </c>
      <c r="J2" s="29">
        <f>('odhadnuté rychlosti'!J2-'reálná rychlost'!J2)/'reálná rychlost'!J2</f>
        <v>0.31578947368421051</v>
      </c>
      <c r="K2" s="29">
        <f>('odhadnuté rychlosti'!K2-'reálná rychlost'!K2)/'reálná rychlost'!K2</f>
        <v>0.35135135135135137</v>
      </c>
      <c r="L2" s="29">
        <f>('odhadnuté rychlosti'!L2-'reálná rychlost'!L2)/'reálná rychlost'!L2</f>
        <v>8.1081081081081086E-2</v>
      </c>
      <c r="M2" s="29">
        <f>('odhadnuté rychlosti'!M2-'reálná rychlost'!M2)/'reálná rychlost'!M2</f>
        <v>-5.4054054054054057E-2</v>
      </c>
      <c r="N2" s="29" t="s">
        <v>7</v>
      </c>
      <c r="O2" s="29" t="s">
        <v>7</v>
      </c>
      <c r="P2" s="29">
        <f>('odhadnuté rychlosti'!P2-'reálná rychlost'!P2)/'reálná rychlost'!P2</f>
        <v>0.18421052631578946</v>
      </c>
      <c r="Q2" s="29">
        <f>('odhadnuté rychlosti'!Q2-'reálná rychlost'!Q2)/'reálná rychlost'!Q2</f>
        <v>0.18421052631578946</v>
      </c>
      <c r="R2" s="29" t="s">
        <v>7</v>
      </c>
      <c r="S2" s="29">
        <f>('odhadnuté rychlosti'!S2-'reálná rychlost'!S2)/'reálná rychlost'!S2</f>
        <v>0.6470588235294118</v>
      </c>
      <c r="T2" s="29">
        <f>('odhadnuté rychlosti'!T2-'reálná rychlost'!T2)/'reálná rychlost'!T2</f>
        <v>0.11764705882352941</v>
      </c>
      <c r="U2" s="29">
        <f>('odhadnuté rychlosti'!U2-'reálná rychlost'!U2)/'reálná rychlost'!U2</f>
        <v>-0.35185185185185186</v>
      </c>
      <c r="V2" s="4" t="s">
        <v>3</v>
      </c>
      <c r="W2" s="4" t="s">
        <v>4</v>
      </c>
    </row>
    <row r="3" spans="1:23" s="1" customFormat="1" x14ac:dyDescent="0.25">
      <c r="A3" s="29">
        <f>('odhadnuté rychlosti'!A3-'reálná rychlost'!A3)/'reálná rychlost'!A3</f>
        <v>-0.4</v>
      </c>
      <c r="B3" s="29">
        <f>('odhadnuté rychlosti'!B3-'reálná rychlost'!B3)/'reálná rychlost'!B3</f>
        <v>-0.6</v>
      </c>
      <c r="C3" s="29">
        <f>('odhadnuté rychlosti'!C3-'reálná rychlost'!C3)/'reálná rychlost'!C3</f>
        <v>-3.8461538461538464E-2</v>
      </c>
      <c r="D3" s="29">
        <f>('odhadnuté rychlosti'!D3-'reálná rychlost'!D3)/'reálná rychlost'!D3</f>
        <v>-3.8461538461538464E-2</v>
      </c>
      <c r="E3" s="29">
        <f>('odhadnuté rychlosti'!E3-'reálná rychlost'!E3)/'reálná rychlost'!E3</f>
        <v>6.3829787234042548E-2</v>
      </c>
      <c r="F3" s="29">
        <f>('odhadnuté rychlosti'!F3-'reálná rychlost'!F3)/'reálná rychlost'!F3</f>
        <v>0.14583333333333334</v>
      </c>
      <c r="G3" s="29">
        <f>('odhadnuté rychlosti'!G3-'reálná rychlost'!G3)/'reálná rychlost'!G3</f>
        <v>6.25E-2</v>
      </c>
      <c r="H3" s="29">
        <f>('odhadnuté rychlosti'!H3-'reálná rychlost'!H3)/'reálná rychlost'!H3</f>
        <v>-4.2553191489361701E-2</v>
      </c>
      <c r="I3" s="29">
        <f>('odhadnuté rychlosti'!I3-'reálná rychlost'!I3)/'reálná rychlost'!I3</f>
        <v>0.17647058823529413</v>
      </c>
      <c r="J3" s="29">
        <f>('odhadnuté rychlosti'!J3-'reálná rychlost'!J3)/'reálná rychlost'!J3</f>
        <v>-1.9607843137254902E-2</v>
      </c>
      <c r="K3" s="29">
        <f>('odhadnuté rychlosti'!K3-'reálná rychlost'!K3)/'reálná rychlost'!K3</f>
        <v>0.32653061224489793</v>
      </c>
      <c r="L3" s="29">
        <f>('odhadnuté rychlosti'!L3-'reálná rychlost'!L3)/'reálná rychlost'!L3</f>
        <v>0.22448979591836735</v>
      </c>
      <c r="M3" s="29">
        <f>('odhadnuté rychlosti'!M3-'reálná rychlost'!M3)/'reálná rychlost'!M3</f>
        <v>-0.18367346938775511</v>
      </c>
      <c r="N3" s="29" t="s">
        <v>7</v>
      </c>
      <c r="O3" s="29" t="s">
        <v>7</v>
      </c>
      <c r="P3" s="29">
        <f>('odhadnuté rychlosti'!P3-'reálná rychlost'!P3)/'reálná rychlost'!P3</f>
        <v>-1.7857142857142856E-2</v>
      </c>
      <c r="Q3" s="29">
        <f>('odhadnuté rychlosti'!Q3-'reálná rychlost'!Q3)/'reálná rychlost'!Q3</f>
        <v>-1.7857142857142856E-2</v>
      </c>
      <c r="R3" s="29" t="s">
        <v>7</v>
      </c>
      <c r="S3" s="29">
        <f>('odhadnuté rychlosti'!S3-'reálná rychlost'!S3)/'reálná rychlost'!S3</f>
        <v>0.2857142857142857</v>
      </c>
      <c r="T3" s="29">
        <f>('odhadnuté rychlosti'!T3-'reálná rychlost'!T3)/'reálná rychlost'!T3</f>
        <v>-0.30612244897959184</v>
      </c>
      <c r="U3" s="29">
        <f>('odhadnuté rychlosti'!U3-'reálná rychlost'!U3)/'reálná rychlost'!U3</f>
        <v>-0.375</v>
      </c>
      <c r="V3" s="6" t="s">
        <v>3</v>
      </c>
      <c r="W3" s="6" t="s">
        <v>4</v>
      </c>
    </row>
    <row r="4" spans="1:23" x14ac:dyDescent="0.25">
      <c r="A4" s="29">
        <f>('odhadnuté rychlosti'!A4-'reálná rychlost'!A4)/'reálná rychlost'!A4</f>
        <v>-0.25</v>
      </c>
      <c r="B4" s="29">
        <f>('odhadnuté rychlosti'!B4-'reálná rychlost'!B4)/'reálná rychlost'!B4</f>
        <v>-0.25</v>
      </c>
      <c r="C4" s="29">
        <f>('odhadnuté rychlosti'!C4-'reálná rychlost'!C4)/'reálná rychlost'!C4</f>
        <v>0</v>
      </c>
      <c r="D4" s="29">
        <f>('odhadnuté rychlosti'!D4-'reálná rychlost'!D4)/'reálná rychlost'!D4</f>
        <v>0.25</v>
      </c>
      <c r="E4" s="29">
        <f>('odhadnuté rychlosti'!E4-'reálná rychlost'!E4)/'reálná rychlost'!E4</f>
        <v>-5.4054054054054057E-2</v>
      </c>
      <c r="F4" s="29">
        <f>('odhadnuté rychlosti'!F4-'reálná rychlost'!F4)/'reálná rychlost'!F4</f>
        <v>0.35897435897435898</v>
      </c>
      <c r="G4" s="29">
        <f>('odhadnuté rychlosti'!G4-'reálná rychlost'!G4)/'reálná rychlost'!G4</f>
        <v>0.15384615384615385</v>
      </c>
      <c r="H4" s="29">
        <f>('odhadnuté rychlosti'!H4-'reálná rychlost'!H4)/'reálná rychlost'!H4</f>
        <v>-0.1891891891891892</v>
      </c>
      <c r="I4" s="29">
        <f>('odhadnuté rychlosti'!I4-'reálná rychlost'!I4)/'reálná rychlost'!I4</f>
        <v>0.28205128205128205</v>
      </c>
      <c r="J4" s="29">
        <f>('odhadnuté rychlosti'!J4-'reálná rychlost'!J4)/'reálná rychlost'!J4</f>
        <v>0.23076923076923078</v>
      </c>
      <c r="K4" s="29">
        <f>('odhadnuté rychlosti'!K4-'reálná rychlost'!K4)/'reálná rychlost'!K4</f>
        <v>0.18421052631578946</v>
      </c>
      <c r="L4" s="29">
        <f>('odhadnuté rychlosti'!L4-'reálná rychlost'!L4)/'reálná rychlost'!L4</f>
        <v>5.2631578947368418E-2</v>
      </c>
      <c r="M4" s="29">
        <f>('odhadnuté rychlosti'!M4-'reálná rychlost'!M4)/'reálná rychlost'!M4</f>
        <v>-0.21052631578947367</v>
      </c>
      <c r="N4" s="29" t="s">
        <v>7</v>
      </c>
      <c r="O4" s="29" t="s">
        <v>7</v>
      </c>
      <c r="P4" s="29">
        <f>('odhadnuté rychlosti'!P4-'reálná rychlost'!P4)/'reálná rychlost'!P4</f>
        <v>0.36363636363636365</v>
      </c>
      <c r="Q4" s="29">
        <f>('odhadnuté rychlosti'!Q4-'reálná rychlost'!Q4)/'reálná rychlost'!Q4</f>
        <v>0.36363636363636365</v>
      </c>
      <c r="R4" s="29" t="s">
        <v>7</v>
      </c>
      <c r="S4" s="29">
        <f>('odhadnuté rychlosti'!S4-'reálná rychlost'!S4)/'reálná rychlost'!S4</f>
        <v>0.35135135135135137</v>
      </c>
      <c r="T4" s="29">
        <f>('odhadnuté rychlosti'!T4-'reálná rychlost'!T4)/'reálná rychlost'!T4</f>
        <v>-0.29729729729729731</v>
      </c>
      <c r="U4" s="29">
        <f>('odhadnuté rychlosti'!U4-'reálná rychlost'!U4)/'reálná rychlost'!U4</f>
        <v>-0.14634146341463414</v>
      </c>
      <c r="V4" s="4" t="s">
        <v>3</v>
      </c>
      <c r="W4" s="4" t="s">
        <v>4</v>
      </c>
    </row>
    <row r="5" spans="1:23" s="1" customFormat="1" x14ac:dyDescent="0.25">
      <c r="A5" s="29">
        <f>('odhadnuté rychlosti'!A5-'reálná rychlost'!A5)/'reálná rychlost'!A5</f>
        <v>-0.15492957746478872</v>
      </c>
      <c r="B5" s="29">
        <f>('odhadnuté rychlosti'!B5-'reálná rychlost'!B5)/'reálná rychlost'!B5</f>
        <v>-0.29577464788732394</v>
      </c>
      <c r="C5" s="29">
        <f>('odhadnuté rychlosti'!C5-'reálná rychlost'!C5)/'reálná rychlost'!C5</f>
        <v>-6.25E-2</v>
      </c>
      <c r="D5" s="29">
        <f>('odhadnuté rychlosti'!D5-'reálná rychlost'!D5)/'reálná rychlost'!D5</f>
        <v>0.40625</v>
      </c>
      <c r="E5" s="29">
        <f>('odhadnuté rychlosti'!E5-'reálná rychlost'!E5)/'reálná rychlost'!E5</f>
        <v>-5.4054054054054057E-2</v>
      </c>
      <c r="F5" s="29">
        <f>('odhadnuté rychlosti'!F5-'reálná rychlost'!F5)/'reálná rychlost'!F5</f>
        <v>0.21428571428571427</v>
      </c>
      <c r="G5" s="29">
        <f>('odhadnuté rychlosti'!G5-'reálná rychlost'!G5)/'reálná rychlost'!G5</f>
        <v>2.8571428571428571E-2</v>
      </c>
      <c r="H5" s="29">
        <f>('odhadnuté rychlosti'!H5-'reálná rychlost'!H5)/'reálná rychlost'!H5</f>
        <v>-5.4054054054054057E-2</v>
      </c>
      <c r="I5" s="29">
        <f>('odhadnuté rychlosti'!I5-'reálná rychlost'!I5)/'reálná rychlost'!I5</f>
        <v>7.6923076923076927E-2</v>
      </c>
      <c r="J5" s="29">
        <f>('odhadnuté rychlosti'!J5-'reálná rychlost'!J5)/'reálná rychlost'!J5</f>
        <v>7.6923076923076927E-2</v>
      </c>
      <c r="K5" s="29">
        <f>('odhadnuté rychlosti'!K5-'reálná rychlost'!K5)/'reálná rychlost'!K5</f>
        <v>0.1111111111111111</v>
      </c>
      <c r="L5" s="29">
        <f>('odhadnuté rychlosti'!L5-'reálná rychlost'!L5)/'reálná rychlost'!L5</f>
        <v>0.1111111111111111</v>
      </c>
      <c r="M5" s="29">
        <f>('odhadnuté rychlosti'!M5-'reálná rychlost'!M5)/'reálná rychlost'!M5</f>
        <v>-9.7222222222222224E-2</v>
      </c>
      <c r="N5" s="29" t="s">
        <v>7</v>
      </c>
      <c r="O5" s="29" t="s">
        <v>7</v>
      </c>
      <c r="P5" s="29">
        <f>('odhadnuté rychlosti'!P5-'reálná rychlost'!P5)/'reálná rychlost'!P5</f>
        <v>4.1666666666666664E-2</v>
      </c>
      <c r="Q5" s="29">
        <f>('odhadnuté rychlosti'!Q5-'reálná rychlost'!Q5)/'reálná rychlost'!Q5</f>
        <v>0.1111111111111111</v>
      </c>
      <c r="R5" s="29" t="s">
        <v>7</v>
      </c>
      <c r="S5" s="29">
        <f>('odhadnuté rychlosti'!S5-'reálná rychlost'!S5)/'reálná rychlost'!S5</f>
        <v>0.25757575757575757</v>
      </c>
      <c r="T5" s="29">
        <f>('odhadnuté rychlosti'!T5-'reálná rychlost'!T5)/'reálná rychlost'!T5</f>
        <v>-6.0606060606060608E-2</v>
      </c>
      <c r="U5" s="29">
        <f>('odhadnuté rychlosti'!U5-'reálná rychlost'!U5)/'reálná rychlost'!U5</f>
        <v>-0.21052631578947367</v>
      </c>
      <c r="V5" s="6" t="s">
        <v>3</v>
      </c>
      <c r="W5" s="6" t="s">
        <v>4</v>
      </c>
    </row>
    <row r="6" spans="1:23" x14ac:dyDescent="0.25">
      <c r="A6" s="29">
        <f>('odhadnuté rychlosti'!A6-'reálná rychlost'!A6)/'reálná rychlost'!A6</f>
        <v>0</v>
      </c>
      <c r="B6" s="29">
        <f>('odhadnuté rychlosti'!B6-'reálná rychlost'!B6)/'reálná rychlost'!B6</f>
        <v>-0.16666666666666666</v>
      </c>
      <c r="C6" s="29">
        <f>('odhadnuté rychlosti'!C6-'reálná rychlost'!C6)/'reálná rychlost'!C6</f>
        <v>0.16279069767441862</v>
      </c>
      <c r="D6" s="29">
        <f>('odhadnuté rychlosti'!D6-'reálná rychlost'!D6)/'reálná rychlost'!D6</f>
        <v>0.16279069767441862</v>
      </c>
      <c r="E6" s="29">
        <f>('odhadnuté rychlosti'!E6-'reálná rychlost'!E6)/'reálná rychlost'!E6</f>
        <v>-3.4090909090909088E-2</v>
      </c>
      <c r="F6" s="29">
        <f>('odhadnuté rychlosti'!F6-'reálná rychlost'!F6)/'reálná rychlost'!F6</f>
        <v>0.13636363636363635</v>
      </c>
      <c r="G6" s="29">
        <f>('odhadnuté rychlosti'!G6-'reálná rychlost'!G6)/'reálná rychlost'!G6</f>
        <v>0</v>
      </c>
      <c r="H6" s="29">
        <f>('odhadnuté rychlosti'!H6-'reálná rychlost'!H6)/'reálná rychlost'!H6</f>
        <v>-9.0909090909090912E-2</v>
      </c>
      <c r="I6" s="29">
        <f>('odhadnuté rychlosti'!I6-'reálná rychlost'!I6)/'reálná rychlost'!I6</f>
        <v>0.1111111111111111</v>
      </c>
      <c r="J6" s="29">
        <f>('odhadnuté rychlosti'!J6-'reálná rychlost'!J6)/'reálná rychlost'!J6</f>
        <v>2.2222222222222223E-2</v>
      </c>
      <c r="K6" s="29">
        <f>('odhadnuté rychlosti'!K6-'reálná rychlost'!K6)/'reálná rychlost'!K6</f>
        <v>5.5555555555555552E-2</v>
      </c>
      <c r="L6" s="29">
        <f>('odhadnuté rychlosti'!L6-'reálná rychlost'!L6)/'reálná rychlost'!L6</f>
        <v>0</v>
      </c>
      <c r="M6" s="29">
        <f>('odhadnuté rychlosti'!M6-'reálná rychlost'!M6)/'reálná rychlost'!M6</f>
        <v>-0.16666666666666666</v>
      </c>
      <c r="N6" s="29" t="s">
        <v>7</v>
      </c>
      <c r="O6" s="29" t="s">
        <v>7</v>
      </c>
      <c r="P6" s="29">
        <f>('odhadnuté rychlosti'!P6-'reálná rychlost'!P6)/'reálná rychlost'!P6</f>
        <v>-1.098901098901099E-2</v>
      </c>
      <c r="Q6" s="29">
        <f>('odhadnuté rychlosti'!Q6-'reálná rychlost'!Q6)/'reálná rychlost'!Q6</f>
        <v>4.3956043956043959E-2</v>
      </c>
      <c r="R6" s="29" t="s">
        <v>7</v>
      </c>
      <c r="S6" s="29">
        <f>('odhadnuté rychlosti'!S6-'reálná rychlost'!S6)/'reálná rychlost'!S6</f>
        <v>0.15909090909090909</v>
      </c>
      <c r="T6" s="29">
        <f>('odhadnuté rychlosti'!T6-'reálná rychlost'!T6)/'reálná rychlost'!T6</f>
        <v>4.5454545454545456E-2</v>
      </c>
      <c r="U6" s="29">
        <f>('odhadnuté rychlosti'!U6-'reálná rychlost'!U6)/'reálná rychlost'!U6</f>
        <v>-6.25E-2</v>
      </c>
      <c r="V6" s="4" t="s">
        <v>3</v>
      </c>
      <c r="W6" s="4" t="s">
        <v>4</v>
      </c>
    </row>
    <row r="7" spans="1:23" s="1" customFormat="1" x14ac:dyDescent="0.25">
      <c r="A7" s="29">
        <f>('odhadnuté rychlosti'!A7-'reálná rychlost'!A7)/'reálná rychlost'!A7</f>
        <v>0.66666666666666663</v>
      </c>
      <c r="B7" s="29">
        <f>('odhadnuté rychlosti'!B7-'reálná rychlost'!B7)/'reálná rychlost'!B7</f>
        <v>0.1111111111111111</v>
      </c>
      <c r="C7" s="29" t="s">
        <v>7</v>
      </c>
      <c r="D7" s="29" t="s">
        <v>7</v>
      </c>
      <c r="E7" s="29">
        <f>('odhadnuté rychlosti'!E7-'reálná rychlost'!E7)/'reálná rychlost'!E7</f>
        <v>0.16666666666666666</v>
      </c>
      <c r="F7" s="29">
        <f>('odhadnuté rychlosti'!F7-'reálná rychlost'!F7)/'reálná rychlost'!F7</f>
        <v>0.92592592592592593</v>
      </c>
      <c r="G7" s="29">
        <f>('odhadnuté rychlosti'!G7-'reálná rychlost'!G7)/'reálná rychlost'!G7</f>
        <v>0.22222222222222221</v>
      </c>
      <c r="H7" s="29">
        <f>('odhadnuté rychlosti'!H7-'reálná rychlost'!H7)/'reálná rychlost'!H7</f>
        <v>0.16666666666666666</v>
      </c>
      <c r="I7" s="29">
        <f>('odhadnuté rychlosti'!I7-'reálná rychlost'!I7)/'reálná rychlost'!I7</f>
        <v>0.25</v>
      </c>
      <c r="J7" s="29">
        <f>('odhadnuté rychlosti'!J7-'reálná rychlost'!J7)/'reálná rychlost'!J7</f>
        <v>0.42857142857142855</v>
      </c>
      <c r="K7" s="29">
        <f>('odhadnuté rychlosti'!K7-'reálná rychlost'!K7)/'reálná rychlost'!K7</f>
        <v>0.40625</v>
      </c>
      <c r="L7" s="29">
        <f>('odhadnuté rychlosti'!L7-'reálná rychlost'!L7)/'reálná rychlost'!L7</f>
        <v>0.25</v>
      </c>
      <c r="M7" s="29">
        <f>('odhadnuté rychlosti'!M7-'reálná rychlost'!M7)/'reálná rychlost'!M7</f>
        <v>-0.21875</v>
      </c>
      <c r="N7" s="29" t="s">
        <v>7</v>
      </c>
      <c r="O7" s="29" t="s">
        <v>7</v>
      </c>
      <c r="P7" s="29">
        <f>('odhadnuté rychlosti'!P7-'reálná rychlost'!P7)/'reálná rychlost'!P7</f>
        <v>0.875</v>
      </c>
      <c r="Q7" s="29">
        <f>('odhadnuté rychlosti'!Q7-'reálná rychlost'!Q7)/'reálná rychlost'!Q7</f>
        <v>0.40625</v>
      </c>
      <c r="R7" s="29" t="s">
        <v>7</v>
      </c>
      <c r="S7" s="29">
        <f>('odhadnuté rychlosti'!S7-'reálná rychlost'!S7)/'reálná rychlost'!S7</f>
        <v>0.4</v>
      </c>
      <c r="T7" s="29">
        <f>('odhadnuté rychlosti'!T7-'reálná rychlost'!T7)/'reálná rychlost'!T7</f>
        <v>0.33333333333333331</v>
      </c>
      <c r="U7" s="29">
        <f>('odhadnuté rychlosti'!U7-'reálná rychlost'!U7)/'reálná rychlost'!U7</f>
        <v>0</v>
      </c>
      <c r="V7" s="6" t="s">
        <v>3</v>
      </c>
      <c r="W7" s="6" t="s">
        <v>4</v>
      </c>
    </row>
    <row r="8" spans="1:23" x14ac:dyDescent="0.25">
      <c r="A8" s="29">
        <f>('odhadnuté rychlosti'!A8-'reálná rychlost'!A8)/'reálná rychlost'!A8</f>
        <v>4.1666666666666664E-2</v>
      </c>
      <c r="B8" s="29">
        <f>('odhadnuté rychlosti'!B8-'reálná rychlost'!B8)/'reálná rychlost'!B8</f>
        <v>-0.16666666666666666</v>
      </c>
      <c r="C8" s="29">
        <f>('odhadnuté rychlosti'!C8-'reálná rychlost'!C8)/'reálná rychlost'!C8</f>
        <v>0.14583333333333334</v>
      </c>
      <c r="D8" s="29">
        <f>('odhadnuté rychlosti'!D8-'reálná rychlost'!D8)/'reálná rychlost'!D8</f>
        <v>0.14583333333333334</v>
      </c>
      <c r="E8" s="29">
        <f>('odhadnuté rychlosti'!E8-'reálná rychlost'!E8)/'reálná rychlost'!E8</f>
        <v>-3.8461538461538464E-2</v>
      </c>
      <c r="F8" s="29">
        <f>('odhadnuté rychlosti'!F8-'reálná rychlost'!F8)/'reálná rychlost'!F8</f>
        <v>0.38297872340425532</v>
      </c>
      <c r="G8" s="29">
        <f>('odhadnuté rychlosti'!G8-'reálná rychlost'!G8)/'reálná rychlost'!G8</f>
        <v>0.10638297872340426</v>
      </c>
      <c r="H8" s="29">
        <f>('odhadnuté rychlosti'!H8-'reálná rychlost'!H8)/'reálná rychlost'!H8</f>
        <v>-3.8461538461538464E-2</v>
      </c>
      <c r="I8" s="29">
        <f>('odhadnuté rychlosti'!I8-'reálná rychlost'!I8)/'reálná rychlost'!I8</f>
        <v>-0.11764705882352941</v>
      </c>
      <c r="J8" s="29">
        <f>('odhadnuté rychlosti'!J8-'reálná rychlost'!J8)/'reálná rychlost'!J8</f>
        <v>7.8431372549019607E-2</v>
      </c>
      <c r="K8" s="29">
        <f>('odhadnuté rychlosti'!K8-'reálná rychlost'!K8)/'reálná rychlost'!K8</f>
        <v>0</v>
      </c>
      <c r="L8" s="29">
        <f>('odhadnuté rychlosti'!L8-'reálná rychlost'!L8)/'reálná rychlost'!L8</f>
        <v>0</v>
      </c>
      <c r="M8" s="29">
        <f>('odhadnuté rychlosti'!M8-'reálná rychlost'!M8)/'reálná rychlost'!M8</f>
        <v>-0.3</v>
      </c>
      <c r="N8" s="29" t="s">
        <v>7</v>
      </c>
      <c r="O8" s="29" t="s">
        <v>7</v>
      </c>
      <c r="P8" s="29">
        <f>('odhadnuté rychlosti'!P8-'reálná rychlost'!P8)/'reálná rychlost'!P8</f>
        <v>0.41509433962264153</v>
      </c>
      <c r="Q8" s="29">
        <f>('odhadnuté rychlosti'!Q8-'reálná rychlost'!Q8)/'reálná rychlost'!Q8</f>
        <v>0.13207547169811321</v>
      </c>
      <c r="R8" s="29" t="s">
        <v>7</v>
      </c>
      <c r="S8" s="29">
        <f>('odhadnuté rychlosti'!S8-'reálná rychlost'!S8)/'reálná rychlost'!S8</f>
        <v>0.6</v>
      </c>
      <c r="T8" s="29">
        <f>('odhadnuté rychlosti'!T8-'reálná rychlost'!T8)/'reálná rychlost'!T8</f>
        <v>0.31428571428571428</v>
      </c>
      <c r="U8" s="29">
        <f>('odhadnuté rychlosti'!U8-'reálná rychlost'!U8)/'reálná rychlost'!U8</f>
        <v>-0.1</v>
      </c>
      <c r="V8" s="4" t="s">
        <v>3</v>
      </c>
      <c r="W8" s="4" t="s">
        <v>4</v>
      </c>
    </row>
    <row r="9" spans="1:23" s="1" customFormat="1" x14ac:dyDescent="0.25">
      <c r="A9" s="29">
        <f>('odhadnuté rychlosti'!A9-'reálná rychlost'!A9)/'reálná rychlost'!A9</f>
        <v>4.1666666666666664E-2</v>
      </c>
      <c r="B9" s="29">
        <f>('odhadnuté rychlosti'!B9-'reálná rychlost'!B9)/'reálná rychlost'!B9</f>
        <v>-0.16666666666666666</v>
      </c>
      <c r="C9" s="29" t="s">
        <v>7</v>
      </c>
      <c r="D9" s="29" t="s">
        <v>7</v>
      </c>
      <c r="E9" s="29">
        <f>('odhadnuté rychlosti'!E9-'reálná rychlost'!E9)/'reálná rychlost'!E9</f>
        <v>-0.1</v>
      </c>
      <c r="F9" s="29">
        <f>('odhadnuté rychlosti'!F9-'reálná rychlost'!F9)/'reálná rychlost'!F9</f>
        <v>0.38297872340425532</v>
      </c>
      <c r="G9" s="29">
        <f>('odhadnuté rychlosti'!G9-'reálná rychlost'!G9)/'reálná rychlost'!G9</f>
        <v>0.23404255319148937</v>
      </c>
      <c r="H9" s="29">
        <f>('odhadnuté rychlosti'!H9-'reálná rychlost'!H9)/'reálná rychlost'!H9</f>
        <v>0</v>
      </c>
      <c r="I9" s="29">
        <f>('odhadnuté rychlosti'!I9-'reálná rychlost'!I9)/'reálná rychlost'!I9</f>
        <v>-3.8461538461538464E-2</v>
      </c>
      <c r="J9" s="29">
        <f>('odhadnuté rychlosti'!J9-'reálná rychlost'!J9)/'reálná rychlost'!J9</f>
        <v>0.15384615384615385</v>
      </c>
      <c r="K9" s="29">
        <f>('odhadnuté rychlosti'!K9-'reálná rychlost'!K9)/'reálná rychlost'!K9</f>
        <v>0.1</v>
      </c>
      <c r="L9" s="29">
        <f>('odhadnuté rychlosti'!L9-'reálná rychlost'!L9)/'reálná rychlost'!L9</f>
        <v>0</v>
      </c>
      <c r="M9" s="29">
        <f>('odhadnuté rychlosti'!M9-'reálná rychlost'!M9)/'reálná rychlost'!M9</f>
        <v>-0.1</v>
      </c>
      <c r="N9" s="29" t="s">
        <v>7</v>
      </c>
      <c r="O9" s="29" t="s">
        <v>7</v>
      </c>
      <c r="P9" s="29">
        <f>('odhadnuté rychlosti'!P9-'reálná rychlost'!P9)/'reálná rychlost'!P9</f>
        <v>0.32653061224489793</v>
      </c>
      <c r="Q9" s="29">
        <f>('odhadnuté rychlosti'!Q9-'reálná rychlost'!Q9)/'reálná rychlost'!Q9</f>
        <v>2.0408163265306121E-2</v>
      </c>
      <c r="R9" s="29" t="s">
        <v>7</v>
      </c>
      <c r="S9" s="29">
        <f>('odhadnuté rychlosti'!S9-'reálná rychlost'!S9)/'reálná rychlost'!S9</f>
        <v>0.23529411764705882</v>
      </c>
      <c r="T9" s="29">
        <f>('odhadnuté rychlosti'!T9-'reálná rychlost'!T9)/'reálná rychlost'!T9</f>
        <v>7.8431372549019607E-2</v>
      </c>
      <c r="U9" s="29">
        <f>('odhadnuté rychlosti'!U9-'reálná rychlost'!U9)/'reálná rychlost'!U9</f>
        <v>-0.14893617021276595</v>
      </c>
      <c r="V9" s="6" t="s">
        <v>3</v>
      </c>
      <c r="W9" s="6" t="s">
        <v>4</v>
      </c>
    </row>
    <row r="10" spans="1:23" x14ac:dyDescent="0.25">
      <c r="A10" s="29">
        <f>('odhadnuté rychlosti'!A10-'reálná rychlost'!A10)/'reálná rychlost'!A10</f>
        <v>0.11764705882352941</v>
      </c>
      <c r="B10" s="29">
        <f>('odhadnuté rychlosti'!B10-'reálná rychlost'!B10)/'reálná rychlost'!B10</f>
        <v>0</v>
      </c>
      <c r="C10" s="29" t="s">
        <v>7</v>
      </c>
      <c r="D10" s="29" t="s">
        <v>7</v>
      </c>
      <c r="E10" s="29">
        <f>('odhadnuté rychlosti'!E10-'reálná rychlost'!E10)/'reálná rychlost'!E10</f>
        <v>-8.5365853658536592E-2</v>
      </c>
      <c r="F10" s="29">
        <f>('odhadnuté rychlosti'!F10-'reálná rychlost'!F10)/'reálná rychlost'!F10</f>
        <v>0.11764705882352941</v>
      </c>
      <c r="G10" s="29">
        <f>('odhadnuté rychlosti'!G10-'reálná rychlost'!G10)/'reálná rychlost'!G10</f>
        <v>-0.2</v>
      </c>
      <c r="H10" s="29">
        <f>('odhadnuté rychlosti'!H10-'reálná rychlost'!H10)/'reálná rychlost'!H10</f>
        <v>-0.14634146341463414</v>
      </c>
      <c r="I10" s="29">
        <f>('odhadnuté rychlosti'!I10-'reálná rychlost'!I10)/'reálná rychlost'!I10</f>
        <v>-4.7619047619047616E-2</v>
      </c>
      <c r="J10" s="29">
        <f>('odhadnuté rychlosti'!J10-'reálná rychlost'!J10)/'reálná rychlost'!J10</f>
        <v>-4.7619047619047616E-2</v>
      </c>
      <c r="K10" s="29">
        <f>('odhadnuté rychlosti'!K10-'reálná rychlost'!K10)/'reálná rychlost'!K10</f>
        <v>-9.0909090909090912E-2</v>
      </c>
      <c r="L10" s="29">
        <f>('odhadnuté rychlosti'!L10-'reálná rychlost'!L10)/'reálná rychlost'!L10</f>
        <v>-9.0909090909090912E-2</v>
      </c>
      <c r="M10" s="29">
        <f>('odhadnuté rychlosti'!M10-'reálná rychlost'!M10)/'reálná rychlost'!M10</f>
        <v>-9.0909090909090912E-2</v>
      </c>
      <c r="N10" s="29" t="s">
        <v>7</v>
      </c>
      <c r="O10" s="29" t="s">
        <v>7</v>
      </c>
      <c r="P10" s="29">
        <f>('odhadnuté rychlosti'!P10-'reálná rychlost'!P10)/'reálná rychlost'!P10</f>
        <v>2.4096385542168676E-2</v>
      </c>
      <c r="Q10" s="29">
        <f>('odhadnuté rychlosti'!Q10-'reálná rychlost'!Q10)/'reálná rychlost'!Q10</f>
        <v>8.4337349397590355E-2</v>
      </c>
      <c r="R10" s="29" t="s">
        <v>7</v>
      </c>
      <c r="S10" s="29">
        <f>('odhadnuté rychlosti'!S10-'reálná rychlost'!S10)/'reálná rychlost'!S10</f>
        <v>0.15662650602409639</v>
      </c>
      <c r="T10" s="29">
        <f>('odhadnuté rychlosti'!T10-'reálná rychlost'!T10)/'reálná rychlost'!T10</f>
        <v>0.20481927710843373</v>
      </c>
      <c r="U10" s="29">
        <f>('odhadnuté rychlosti'!U10-'reálná rychlost'!U10)/'reálná rychlost'!U10</f>
        <v>-6.6666666666666666E-2</v>
      </c>
      <c r="V10" s="4" t="s">
        <v>3</v>
      </c>
      <c r="W10" s="4" t="s">
        <v>4</v>
      </c>
    </row>
    <row r="11" spans="1:23" s="1" customFormat="1" x14ac:dyDescent="0.25">
      <c r="A11" s="29">
        <f>('odhadnuté rychlosti'!A11-'reálná rychlost'!A11)/'reálná rychlost'!A11</f>
        <v>-2.1739130434782608E-2</v>
      </c>
      <c r="B11" s="29">
        <f>('odhadnuté rychlosti'!B11-'reálná rychlost'!B11)/'reálná rychlost'!B11</f>
        <v>-2.1739130434782608E-2</v>
      </c>
      <c r="C11" s="29" t="s">
        <v>7</v>
      </c>
      <c r="D11" s="29" t="s">
        <v>7</v>
      </c>
      <c r="E11" s="29">
        <f>('odhadnuté rychlosti'!E11-'reálná rychlost'!E11)/'reálná rychlost'!E11</f>
        <v>0</v>
      </c>
      <c r="F11" s="29">
        <f>('odhadnuté rychlosti'!F11-'reálná rychlost'!F11)/'reálná rychlost'!F11</f>
        <v>0.22222222222222221</v>
      </c>
      <c r="G11" s="29">
        <f>('odhadnuté rychlosti'!G11-'reálná rychlost'!G11)/'reálná rychlost'!G11</f>
        <v>6.6666666666666666E-2</v>
      </c>
      <c r="H11" s="29">
        <f>('odhadnuté rychlosti'!H11-'reálná rychlost'!H11)/'reálná rychlost'!H11</f>
        <v>0</v>
      </c>
      <c r="I11" s="29">
        <f>('odhadnuté rychlosti'!I11-'reálná rychlost'!I11)/'reálná rychlost'!I11</f>
        <v>-0.22222222222222221</v>
      </c>
      <c r="J11" s="29">
        <f>('odhadnuté rychlosti'!J11-'reálná rychlost'!J11)/'reálná rychlost'!J11</f>
        <v>0.1111111111111111</v>
      </c>
      <c r="K11" s="29">
        <f>('odhadnuté rychlosti'!K11-'reálná rychlost'!K11)/'reálná rychlost'!K11</f>
        <v>8.6956521739130432E-2</v>
      </c>
      <c r="L11" s="29">
        <f>('odhadnuté rychlosti'!L11-'reálná rychlost'!L11)/'reálná rychlost'!L11</f>
        <v>8.6956521739130432E-2</v>
      </c>
      <c r="M11" s="29">
        <f>('odhadnuté rychlosti'!M11-'reálná rychlost'!M11)/'reálná rychlost'!M11</f>
        <v>-0.13043478260869565</v>
      </c>
      <c r="N11" s="29" t="s">
        <v>7</v>
      </c>
      <c r="O11" s="29" t="s">
        <v>7</v>
      </c>
      <c r="P11" s="29">
        <f>('odhadnuté rychlosti'!P11-'reálná rychlost'!P11)/'reálná rychlost'!P11</f>
        <v>0.25</v>
      </c>
      <c r="Q11" s="29">
        <f>('odhadnuté rychlosti'!Q11-'reálná rychlost'!Q11)/'reálná rychlost'!Q11</f>
        <v>0.36363636363636365</v>
      </c>
      <c r="R11" s="29" t="s">
        <v>7</v>
      </c>
      <c r="S11" s="29">
        <f>('odhadnuté rychlosti'!S11-'reálná rychlost'!S11)/'reálná rychlost'!S11</f>
        <v>0.17777777777777778</v>
      </c>
      <c r="T11" s="29">
        <f>('odhadnuté rychlosti'!T11-'reálná rychlost'!T11)/'reálná rychlost'!T11</f>
        <v>0.1111111111111111</v>
      </c>
      <c r="U11" s="29">
        <f>('odhadnuté rychlosti'!U11-'reálná rychlost'!U11)/'reálná rychlost'!U11</f>
        <v>-0.22222222222222221</v>
      </c>
      <c r="V11" s="6" t="s">
        <v>3</v>
      </c>
      <c r="W11" s="6" t="s">
        <v>4</v>
      </c>
    </row>
    <row r="12" spans="1:23" x14ac:dyDescent="0.25">
      <c r="A12" s="29">
        <f>('odhadnuté rychlosti'!A12-'reálná rychlost'!A12)/'reálná rychlost'!A12</f>
        <v>0.14285714285714285</v>
      </c>
      <c r="B12" s="29">
        <f>('odhadnuté rychlosti'!B12-'reálná rychlost'!B12)/'reálná rychlost'!B12</f>
        <v>0.14285714285714285</v>
      </c>
      <c r="C12" s="29">
        <f>('odhadnuté rychlosti'!C12-'reálná rychlost'!C12)/'reálná rychlost'!C12</f>
        <v>0.15942028985507245</v>
      </c>
      <c r="D12" s="29">
        <f>('odhadnuté rychlosti'!D12-'reálná rychlost'!D12)/'reálná rychlost'!D12</f>
        <v>8.6956521739130432E-2</v>
      </c>
      <c r="E12" s="29">
        <f>('odhadnuté rychlosti'!E12-'reálná rychlost'!E12)/'reálná rychlost'!E12</f>
        <v>3.7735849056603772E-2</v>
      </c>
      <c r="F12" s="29">
        <f>('odhadnuté rychlosti'!F12-'reálná rychlost'!F12)/'reálná rychlost'!F12</f>
        <v>0.35087719298245612</v>
      </c>
      <c r="G12" s="29">
        <f>('odhadnuté rychlosti'!G12-'reálná rychlost'!G12)/'reálná rychlost'!G12</f>
        <v>0.33333333333333331</v>
      </c>
      <c r="H12" s="29">
        <f>('odhadnuté rychlosti'!H12-'reálná rychlost'!H12)/'reálná rychlost'!H12</f>
        <v>3.7735849056603772E-2</v>
      </c>
      <c r="I12" s="29">
        <f>('odhadnuté rychlosti'!I12-'reálná rychlost'!I12)/'reálná rychlost'!I12</f>
        <v>0.2711864406779661</v>
      </c>
      <c r="J12" s="29">
        <f>('odhadnuté rychlosti'!J12-'reálná rychlost'!J12)/'reálná rychlost'!J12</f>
        <v>0.1864406779661017</v>
      </c>
      <c r="K12" s="29">
        <f>('odhadnuté rychlosti'!K12-'reálná rychlost'!K12)/'reálná rychlost'!K12</f>
        <v>7.6923076923076927E-2</v>
      </c>
      <c r="L12" s="29">
        <f>('odhadnuté rychlosti'!L12-'reálná rychlost'!L12)/'reálná rychlost'!L12</f>
        <v>0.15384615384615385</v>
      </c>
      <c r="M12" s="29">
        <f>('odhadnuté rychlosti'!M12-'reálná rychlost'!M12)/'reálná rychlost'!M12</f>
        <v>7.6923076923076927E-2</v>
      </c>
      <c r="N12" s="29" t="s">
        <v>7</v>
      </c>
      <c r="O12" s="29" t="s">
        <v>7</v>
      </c>
      <c r="P12" s="29">
        <f>('odhadnuté rychlosti'!P12-'reálná rychlost'!P12)/'reálná rychlost'!P12</f>
        <v>0.21212121212121213</v>
      </c>
      <c r="Q12" s="29">
        <f>('odhadnuté rychlosti'!Q12-'reálná rychlost'!Q12)/'reálná rychlost'!Q12</f>
        <v>6.0606060606060608E-2</v>
      </c>
      <c r="R12" s="29" t="s">
        <v>7</v>
      </c>
      <c r="S12" s="29">
        <f>('odhadnuté rychlosti'!S12-'reálná rychlost'!S12)/'reálná rychlost'!S12</f>
        <v>0.12698412698412698</v>
      </c>
      <c r="T12" s="29">
        <f>('odhadnuté rychlosti'!T12-'reálná rychlost'!T12)/'reálná rychlost'!T12</f>
        <v>-1.5873015873015872E-2</v>
      </c>
      <c r="U12" s="29">
        <f>('odhadnuté rychlosti'!U12-'reálná rychlost'!U12)/'reálná rychlost'!U12</f>
        <v>-3.8461538461538464E-2</v>
      </c>
      <c r="V12" s="4" t="s">
        <v>3</v>
      </c>
      <c r="W12" s="4" t="s">
        <v>4</v>
      </c>
    </row>
    <row r="13" spans="1:23" s="1" customFormat="1" x14ac:dyDescent="0.25">
      <c r="A13" s="29">
        <f>('odhadnuté rychlosti'!A13-'reálná rychlost'!A13)/'reálná rychlost'!A13</f>
        <v>0.11764705882352941</v>
      </c>
      <c r="B13" s="29">
        <f>('odhadnuté rychlosti'!B13-'reálná rychlost'!B13)/'reálná rychlost'!B13</f>
        <v>0</v>
      </c>
      <c r="C13" s="29">
        <f>('odhadnuté rychlosti'!C13-'reálná rychlost'!C13)/'reálná rychlost'!C13</f>
        <v>0.21951219512195122</v>
      </c>
      <c r="D13" s="29">
        <f>('odhadnuté rychlosti'!D13-'reálná rychlost'!D13)/'reálná rychlost'!D13</f>
        <v>9.7560975609756101E-2</v>
      </c>
      <c r="E13" s="29">
        <f>('odhadnuté rychlosti'!E13-'reálná rychlost'!E13)/'reálná rychlost'!E13</f>
        <v>7.6923076923076927E-2</v>
      </c>
      <c r="F13" s="29">
        <f>('odhadnuté rychlosti'!F13-'reálná rychlost'!F13)/'reálná rychlost'!F13</f>
        <v>4.6511627906976744E-2</v>
      </c>
      <c r="G13" s="29">
        <f>('odhadnuté rychlosti'!G13-'reálná rychlost'!G13)/'reálná rychlost'!G13</f>
        <v>4.6511627906976744E-2</v>
      </c>
      <c r="H13" s="29">
        <f>('odhadnuté rychlosti'!H13-'reálná rychlost'!H13)/'reálná rychlost'!H13</f>
        <v>0.15384615384615385</v>
      </c>
      <c r="I13" s="29">
        <f>('odhadnuté rychlosti'!I13-'reálná rychlost'!I13)/'reálná rychlost'!I13</f>
        <v>-1.1627906976744186E-2</v>
      </c>
      <c r="J13" s="29">
        <f>('odhadnuté rychlosti'!J13-'reálná rychlost'!J13)/'reálná rychlost'!J13</f>
        <v>-6.9767441860465115E-2</v>
      </c>
      <c r="K13" s="29">
        <f>('odhadnuté rychlosti'!K13-'reálná rychlost'!K13)/'reálná rychlost'!K13</f>
        <v>-0.10714285714285714</v>
      </c>
      <c r="L13" s="29">
        <f>('odhadnuté rychlosti'!L13-'reálná rychlost'!L13)/'reálná rychlost'!L13</f>
        <v>-4.7619047619047616E-2</v>
      </c>
      <c r="M13" s="29">
        <f>('odhadnuté rychlosti'!M13-'reálná rychlost'!M13)/'reálná rychlost'!M13</f>
        <v>1.1904761904761904E-2</v>
      </c>
      <c r="N13" s="29" t="s">
        <v>7</v>
      </c>
      <c r="O13" s="29" t="s">
        <v>7</v>
      </c>
      <c r="P13" s="29">
        <f>('odhadnuté rychlosti'!P13-'reálná rychlost'!P13)/'reálná rychlost'!P13</f>
        <v>0.13924050632911392</v>
      </c>
      <c r="Q13" s="29">
        <f>('odhadnuté rychlosti'!Q13-'reálná rychlost'!Q13)/'reálná rychlost'!Q13</f>
        <v>7.5949367088607597E-2</v>
      </c>
      <c r="R13" s="29" t="s">
        <v>7</v>
      </c>
      <c r="S13" s="29">
        <f>('odhadnuté rychlosti'!S13-'reálná rychlost'!S13)/'reálná rychlost'!S13</f>
        <v>4.49438202247191E-2</v>
      </c>
      <c r="T13" s="29">
        <f>('odhadnuté rychlosti'!T13-'reálná rychlost'!T13)/'reálná rychlost'!T13</f>
        <v>1.1235955056179775E-2</v>
      </c>
      <c r="U13" s="29">
        <f>('odhadnuté rychlosti'!U13-'reálná rychlost'!U13)/'reálná rychlost'!U13</f>
        <v>-2.7777777777777776E-2</v>
      </c>
      <c r="V13" s="6" t="s">
        <v>3</v>
      </c>
      <c r="W13" s="6" t="s">
        <v>4</v>
      </c>
    </row>
    <row r="14" spans="1:23" x14ac:dyDescent="0.25">
      <c r="A14" s="29">
        <f>('odhadnuté rychlosti'!A14-'reálná rychlost'!A14)/'reálná rychlost'!A14</f>
        <v>5.2631578947368418E-2</v>
      </c>
      <c r="B14" s="29">
        <f>('odhadnuté rychlosti'!B14-'reálná rychlost'!B14)/'reálná rychlost'!B14</f>
        <v>0.14035087719298245</v>
      </c>
      <c r="C14" s="29">
        <f>('odhadnuté rychlosti'!C14-'reálná rychlost'!C14)/'reálná rychlost'!C14</f>
        <v>3.4482758620689655E-2</v>
      </c>
      <c r="D14" s="29">
        <f>('odhadnuté rychlosti'!D14-'reálná rychlost'!D14)/'reálná rychlost'!D14</f>
        <v>3.4482758620689655E-2</v>
      </c>
      <c r="E14" s="29">
        <f>('odhadnuté rychlosti'!E14-'reálná rychlost'!E14)/'reálná rychlost'!E14</f>
        <v>-3.8461538461538464E-2</v>
      </c>
      <c r="F14" s="29">
        <f>('odhadnuté rychlosti'!F14-'reálná rychlost'!F14)/'reálná rychlost'!F14</f>
        <v>0.38461538461538464</v>
      </c>
      <c r="G14" s="29">
        <f>('odhadnuté rychlosti'!G14-'reálná rychlost'!G14)/'reálná rychlost'!G14</f>
        <v>0.38461538461538464</v>
      </c>
      <c r="H14" s="29">
        <f>('odhadnuté rychlosti'!H14-'reálná rychlost'!H14)/'reálná rychlost'!H14</f>
        <v>5.7692307692307696E-2</v>
      </c>
      <c r="I14" s="29">
        <f>('odhadnuté rychlosti'!I14-'reálná rychlost'!I14)/'reálná rychlost'!I14</f>
        <v>-0.1</v>
      </c>
      <c r="J14" s="29">
        <f>('odhadnuté rychlosti'!J14-'reálná rychlost'!J14)/'reálná rychlost'!J14</f>
        <v>0.1</v>
      </c>
      <c r="K14" s="29" t="s">
        <v>7</v>
      </c>
      <c r="L14" s="29" t="s">
        <v>7</v>
      </c>
      <c r="M14" s="29" t="s">
        <v>7</v>
      </c>
      <c r="N14" s="29" t="s">
        <v>7</v>
      </c>
      <c r="O14" s="29" t="s">
        <v>7</v>
      </c>
      <c r="P14" s="29">
        <f>('odhadnuté rychlosti'!P14-'reálná rychlost'!P14)/'reálná rychlost'!P14</f>
        <v>3.4482758620689655E-2</v>
      </c>
      <c r="Q14" s="29">
        <f>('odhadnuté rychlosti'!Q14-'reálná rychlost'!Q14)/'reálná rychlost'!Q14</f>
        <v>3.4482758620689655E-2</v>
      </c>
      <c r="R14" s="29" t="s">
        <v>7</v>
      </c>
      <c r="S14" s="29">
        <f>('odhadnuté rychlosti'!S14-'reálná rychlost'!S14)/'reálná rychlost'!S14</f>
        <v>8.9285714285714288E-2</v>
      </c>
      <c r="T14" s="29">
        <f>('odhadnuté rychlosti'!T14-'reálná rychlost'!T14)/'reálná rychlost'!T14</f>
        <v>-0.23214285714285715</v>
      </c>
      <c r="U14" s="29">
        <f>('odhadnuté rychlosti'!U14-'reálná rychlost'!U14)/'reálná rychlost'!U14</f>
        <v>-0.20289855072463769</v>
      </c>
      <c r="V14" s="4" t="s">
        <v>3</v>
      </c>
      <c r="W14" s="4" t="s">
        <v>4</v>
      </c>
    </row>
    <row r="15" spans="1:23" s="1" customFormat="1" x14ac:dyDescent="0.25">
      <c r="A15" s="29">
        <f>('odhadnuté rychlosti'!A15-'reálná rychlost'!A15)/'reálná rychlost'!A15</f>
        <v>0.20481927710843373</v>
      </c>
      <c r="B15" s="29">
        <f>('odhadnuté rychlosti'!B15-'reálná rychlost'!B15)/'reálná rychlost'!B15</f>
        <v>0.3253012048192771</v>
      </c>
      <c r="C15" s="29">
        <f>('odhadnuté rychlosti'!C15-'reálná rychlost'!C15)/'reálná rychlost'!C15</f>
        <v>0.1111111111111111</v>
      </c>
      <c r="D15" s="29">
        <f>('odhadnuté rychlosti'!D15-'reálná rychlost'!D15)/'reálná rychlost'!D15</f>
        <v>-9.0909090909090912E-2</v>
      </c>
      <c r="E15" s="29">
        <f>('odhadnuté rychlosti'!E15-'reálná rychlost'!E15)/'reálná rychlost'!E15</f>
        <v>0.18556701030927836</v>
      </c>
      <c r="F15" s="29">
        <f>('odhadnuté rychlosti'!F15-'reálná rychlost'!F15)/'reálná rychlost'!F15</f>
        <v>7.8431372549019607E-2</v>
      </c>
      <c r="G15" s="29">
        <f>('odhadnuté rychlosti'!G15-'reálná rychlost'!G15)/'reálná rychlost'!G15</f>
        <v>0.12745098039215685</v>
      </c>
      <c r="H15" s="29">
        <f>('odhadnuté rychlosti'!H15-'reálná rychlost'!H15)/'reálná rychlost'!H15</f>
        <v>0.28865979381443296</v>
      </c>
      <c r="I15" s="29">
        <f>('odhadnuté rychlosti'!I15-'reálná rychlost'!I15)/'reálná rychlost'!I15</f>
        <v>3.0927835051546393E-2</v>
      </c>
      <c r="J15" s="29">
        <f>('odhadnuté rychlosti'!J15-'reálná rychlost'!J15)/'reálná rychlost'!J15</f>
        <v>0.23711340206185566</v>
      </c>
      <c r="K15" s="29">
        <f>('odhadnuté rychlosti'!K15-'reálná rychlost'!K15)/'reálná rychlost'!K15</f>
        <v>8.9108910891089105E-2</v>
      </c>
      <c r="L15" s="29">
        <f>('odhadnuté rychlosti'!L15-'reálná rychlost'!L15)/'reálná rychlost'!L15</f>
        <v>8.9108910891089105E-2</v>
      </c>
      <c r="M15" s="29">
        <f>('odhadnuté rychlosti'!M15-'reálná rychlost'!M15)/'reálná rychlost'!M15</f>
        <v>-0.10891089108910891</v>
      </c>
      <c r="N15" s="29" t="s">
        <v>7</v>
      </c>
      <c r="O15" s="29" t="s">
        <v>7</v>
      </c>
      <c r="P15" s="29">
        <f>('odhadnuté rychlosti'!P15-'reálná rychlost'!P15)/'reálná rychlost'!P15</f>
        <v>0.15</v>
      </c>
      <c r="Q15" s="29">
        <f>('odhadnuté rychlosti'!Q15-'reálná rychlost'!Q15)/'reálná rychlost'!Q15</f>
        <v>0.1</v>
      </c>
      <c r="R15" s="29" t="s">
        <v>7</v>
      </c>
      <c r="S15" s="29">
        <f>('odhadnuté rychlosti'!S15-'reálná rychlost'!S15)/'reálná rychlost'!S15</f>
        <v>0.28999999999999998</v>
      </c>
      <c r="T15" s="29">
        <f>('odhadnuté rychlosti'!T15-'reálná rychlost'!T15)/'reálná rychlost'!T15</f>
        <v>0.05</v>
      </c>
      <c r="U15" s="29">
        <f>('odhadnuté rychlosti'!U15-'reálná rychlost'!U15)/'reálná rychlost'!U15</f>
        <v>-0.17525773195876287</v>
      </c>
      <c r="V15" s="6" t="s">
        <v>3</v>
      </c>
      <c r="W15" s="6" t="s">
        <v>4</v>
      </c>
    </row>
    <row r="16" spans="1:23" x14ac:dyDescent="0.25">
      <c r="A16" s="29">
        <f>('odhadnuté rychlosti'!A16-'reálná rychlost'!A16)/'reálná rychlost'!A16</f>
        <v>4.8387096774193547E-2</v>
      </c>
      <c r="B16" s="29">
        <f>('odhadnuté rychlosti'!B16-'reálná rychlost'!B16)/'reálná rychlost'!B16</f>
        <v>4.8387096774193547E-2</v>
      </c>
      <c r="C16" s="29">
        <f>('odhadnuté rychlosti'!C16-'reálná rychlost'!C16)/'reálná rychlost'!C16</f>
        <v>3.1746031746031744E-2</v>
      </c>
      <c r="D16" s="29">
        <f>('odhadnuté rychlosti'!D16-'reálná rychlost'!D16)/'reálná rychlost'!D16</f>
        <v>-4.7619047619047616E-2</v>
      </c>
      <c r="E16" s="29">
        <f>('odhadnuté rychlosti'!E16-'reálná rychlost'!E16)/'reálná rychlost'!E16</f>
        <v>-3.8461538461538464E-2</v>
      </c>
      <c r="F16" s="29">
        <f>('odhadnuté rychlosti'!F16-'reálná rychlost'!F16)/'reálná rychlost'!F16</f>
        <v>3.1746031746031744E-2</v>
      </c>
      <c r="G16" s="29">
        <f>('odhadnuté rychlosti'!G16-'reálná rychlost'!G16)/'reálná rychlost'!G16</f>
        <v>5.5555555555555552E-2</v>
      </c>
      <c r="H16" s="29">
        <f>('odhadnuté rychlosti'!H16-'reálná rychlost'!H16)/'reálná rychlost'!H16</f>
        <v>0</v>
      </c>
      <c r="I16" s="29">
        <f>('odhadnuté rychlosti'!I16-'reálná rychlost'!I16)/'reálná rychlost'!I16</f>
        <v>7.7519379844961239E-3</v>
      </c>
      <c r="J16" s="29">
        <f>('odhadnuté rychlosti'!J16-'reálná rychlost'!J16)/'reálná rychlost'!J16</f>
        <v>4.6511627906976744E-2</v>
      </c>
      <c r="K16" s="29">
        <f>('odhadnuté rychlosti'!K16-'reálná rychlost'!K16)/'reálná rychlost'!K16</f>
        <v>0.04</v>
      </c>
      <c r="L16" s="29">
        <f>('odhadnuté rychlosti'!L16-'reálná rychlost'!L16)/'reálná rychlost'!L16</f>
        <v>0.08</v>
      </c>
      <c r="M16" s="29">
        <f>('odhadnuté rychlosti'!M16-'reálná rychlost'!M16)/'reálná rychlost'!M16</f>
        <v>0</v>
      </c>
      <c r="N16" s="29" t="s">
        <v>7</v>
      </c>
      <c r="O16" s="29" t="s">
        <v>7</v>
      </c>
      <c r="P16" s="29">
        <f>('odhadnuté rychlosti'!P16-'reálná rychlost'!P16)/'reálná rychlost'!P16</f>
        <v>6.2992125984251968E-2</v>
      </c>
      <c r="Q16" s="29">
        <f>('odhadnuté rychlosti'!Q16-'reálná rychlost'!Q16)/'reálná rychlost'!Q16</f>
        <v>2.3622047244094488E-2</v>
      </c>
      <c r="R16" s="29" t="s">
        <v>7</v>
      </c>
      <c r="S16" s="29">
        <f>('odhadnuté rychlosti'!S16-'reálná rychlost'!S16)/'reálná rychlost'!S16</f>
        <v>0.10569105691056911</v>
      </c>
      <c r="T16" s="29">
        <f>('odhadnuté rychlosti'!T16-'reálná rychlost'!T16)/'reálná rychlost'!T16</f>
        <v>8.943089430894309E-2</v>
      </c>
      <c r="U16" s="29">
        <f>('odhadnuté rychlosti'!U16-'reálná rychlost'!U16)/'reálná rychlost'!U16</f>
        <v>-0.04</v>
      </c>
      <c r="V16" s="4" t="s">
        <v>3</v>
      </c>
      <c r="W16" s="4" t="s">
        <v>4</v>
      </c>
    </row>
    <row r="17" spans="1:23" s="1" customFormat="1" x14ac:dyDescent="0.25">
      <c r="A17" s="29" t="s">
        <v>7</v>
      </c>
      <c r="B17" s="29" t="s">
        <v>7</v>
      </c>
      <c r="C17" s="29">
        <f>('odhadnuté rychlosti'!C17-'reálná rychlost'!C17)/'reálná rychlost'!C17</f>
        <v>4.3478260869565216E-2</v>
      </c>
      <c r="D17" s="29">
        <f>('odhadnuté rychlosti'!D17-'reálná rychlost'!D17)/'reálná rychlost'!D17</f>
        <v>4.3478260869565216E-2</v>
      </c>
      <c r="E17" s="29" t="s">
        <v>7</v>
      </c>
      <c r="F17" s="29" t="s">
        <v>7</v>
      </c>
      <c r="G17" s="29" t="s">
        <v>7</v>
      </c>
      <c r="H17" s="29" t="s">
        <v>7</v>
      </c>
      <c r="I17" s="29">
        <f>('odhadnuté rychlosti'!I17-'reálná rychlost'!I17)/'reálná rychlost'!I17</f>
        <v>-1.7094017094017096E-2</v>
      </c>
      <c r="J17" s="29">
        <f>('odhadnuté rychlosti'!J17-'reálná rychlost'!J17)/'reálná rychlost'!J17</f>
        <v>0.1111111111111111</v>
      </c>
      <c r="K17" s="29">
        <f>('odhadnuté rychlosti'!K17-'reálná rychlost'!K17)/'reálná rychlost'!K17</f>
        <v>0.18181818181818182</v>
      </c>
      <c r="L17" s="29">
        <f>('odhadnuté rychlosti'!L17-'reálná rychlost'!L17)/'reálná rychlost'!L17</f>
        <v>0.18181818181818182</v>
      </c>
      <c r="M17" s="29">
        <f>('odhadnuté rychlosti'!M17-'reálná rychlost'!M17)/'reálná rychlost'!M17</f>
        <v>4.5454545454545456E-2</v>
      </c>
      <c r="N17" s="29" t="s">
        <v>7</v>
      </c>
      <c r="O17" s="29" t="s">
        <v>7</v>
      </c>
      <c r="P17" s="29">
        <f>('odhadnuté rychlosti'!P17-'reálná rychlost'!P17)/'reálná rychlost'!P17</f>
        <v>0.18421052631578946</v>
      </c>
      <c r="Q17" s="29">
        <f>('odhadnuté rychlosti'!Q17-'reálná rychlost'!Q17)/'reálná rychlost'!Q17</f>
        <v>5.2631578947368418E-2</v>
      </c>
      <c r="R17" s="29" t="s">
        <v>7</v>
      </c>
      <c r="S17" s="29">
        <f>('odhadnuté rychlosti'!S17-'reálná rychlost'!S17)/'reálná rychlost'!S17</f>
        <v>0.14782608695652175</v>
      </c>
      <c r="T17" s="29">
        <f>('odhadnuté rychlosti'!T17-'reálná rychlost'!T17)/'reálná rychlost'!T17</f>
        <v>4.3478260869565216E-2</v>
      </c>
      <c r="U17" s="29">
        <f>('odhadnuté rychlosti'!U17-'reálná rychlost'!U17)/'reálná rychlost'!U17</f>
        <v>-3.5087719298245612E-2</v>
      </c>
      <c r="V17" s="6" t="s">
        <v>3</v>
      </c>
      <c r="W17" s="6" t="s">
        <v>4</v>
      </c>
    </row>
    <row r="18" spans="1:23" x14ac:dyDescent="0.25">
      <c r="A18" s="29">
        <f>('odhadnuté rychlosti'!A18-'reálná rychlost'!A18)/'reálná rychlost'!A18</f>
        <v>0.14942528735632185</v>
      </c>
      <c r="B18" s="29">
        <f>('odhadnuté rychlosti'!B18-'reálná rychlost'!B18)/'reálná rychlost'!B18</f>
        <v>3.4482758620689655E-2</v>
      </c>
      <c r="C18" s="29">
        <f>('odhadnuté rychlosti'!C18-'reálná rychlost'!C18)/'reálná rychlost'!C18</f>
        <v>-2.1739130434782608E-2</v>
      </c>
      <c r="D18" s="29">
        <f>('odhadnuté rychlosti'!D18-'reálná rychlost'!D18)/'reálná rychlost'!D18</f>
        <v>3.2608695652173912E-2</v>
      </c>
      <c r="E18" s="29">
        <f>('odhadnuté rychlosti'!E18-'reálná rychlost'!E18)/'reálná rychlost'!E18</f>
        <v>3.4482758620689655E-2</v>
      </c>
      <c r="F18" s="29">
        <f>('odhadnuté rychlosti'!F18-'reálná rychlost'!F18)/'reálná rychlost'!F18</f>
        <v>9.1954022988505746E-2</v>
      </c>
      <c r="G18" s="29">
        <f>('odhadnuté rychlosti'!G18-'reálná rychlost'!G18)/'reálná rychlost'!G18</f>
        <v>0.26436781609195403</v>
      </c>
      <c r="H18" s="29">
        <f>('odhadnuté rychlosti'!H18-'reálná rychlost'!H18)/'reálná rychlost'!H18</f>
        <v>-8.0459770114942528E-2</v>
      </c>
      <c r="I18" s="29">
        <f>('odhadnuté rychlosti'!I18-'reálná rychlost'!I18)/'reálná rychlost'!I18</f>
        <v>-0.13043478260869565</v>
      </c>
      <c r="J18" s="29">
        <f>('odhadnuté rychlosti'!J18-'reálná rychlost'!J18)/'reálná rychlost'!J18</f>
        <v>-2.1739130434782608E-2</v>
      </c>
      <c r="K18" s="29">
        <f>('odhadnuté rychlosti'!K18-'reálná rychlost'!K18)/'reálná rychlost'!K18</f>
        <v>0.17647058823529413</v>
      </c>
      <c r="L18" s="29">
        <f>('odhadnuté rychlosti'!L18-'reálná rychlost'!L18)/'reálná rychlost'!L18</f>
        <v>0.23529411764705882</v>
      </c>
      <c r="M18" s="29">
        <f>('odhadnuté rychlosti'!M18-'reálná rychlost'!M18)/'reálná rychlost'!M18</f>
        <v>-0.11764705882352941</v>
      </c>
      <c r="N18" s="29">
        <f>('odhadnuté rychlosti'!N18-'reálná rychlost'!N18)/'reálná rychlost'!N18</f>
        <v>0.1111111111111111</v>
      </c>
      <c r="O18" s="29">
        <f>('odhadnuté rychlosti'!O18-'reálná rychlost'!O18)/'reálná rychlost'!O18</f>
        <v>5.5555555555555552E-2</v>
      </c>
      <c r="P18" s="29">
        <f>('odhadnuté rychlosti'!P18-'reálná rychlost'!P18)/'reálná rychlost'!P18</f>
        <v>1.0638297872340425E-2</v>
      </c>
      <c r="Q18" s="29">
        <f>('odhadnuté rychlosti'!Q18-'reálná rychlost'!Q18)/'reálná rychlost'!Q18</f>
        <v>6.3829787234042548E-2</v>
      </c>
      <c r="R18" s="29">
        <f>('odhadnuté rychlosti'!R18-'reálná rychlost'!R18)/'reálná rychlost'!R18</f>
        <v>0</v>
      </c>
      <c r="S18" s="29">
        <f>('odhadnuté rychlosti'!S18-'reálná rychlost'!S18)/'reálná rychlost'!S18</f>
        <v>0.17894736842105263</v>
      </c>
      <c r="T18" s="29">
        <f>('odhadnuté rychlosti'!T18-'reálná rychlost'!T18)/'reálná rychlost'!T18</f>
        <v>5.2631578947368418E-2</v>
      </c>
      <c r="U18" s="29">
        <f>('odhadnuté rychlosti'!U18-'reálná rychlost'!U18)/'reálná rychlost'!U18</f>
        <v>-0.10714285714285714</v>
      </c>
      <c r="V18" s="4" t="s">
        <v>3</v>
      </c>
      <c r="W18" s="4" t="s">
        <v>4</v>
      </c>
    </row>
    <row r="19" spans="1:23" s="1" customFormat="1" x14ac:dyDescent="0.25">
      <c r="A19" s="29">
        <f>('odhadnuté rychlosti'!A19-'reálná rychlost'!A19)/'reálná rychlost'!A19</f>
        <v>-1.9607843137254902E-2</v>
      </c>
      <c r="B19" s="29">
        <f>('odhadnuté rychlosti'!B19-'reálná rychlost'!B19)/'reálná rychlost'!B19</f>
        <v>0.27450980392156865</v>
      </c>
      <c r="C19" s="29">
        <f>('odhadnuté rychlosti'!C19-'reálná rychlost'!C19)/'reálná rychlost'!C19</f>
        <v>0.2</v>
      </c>
      <c r="D19" s="29">
        <f>('odhadnuté rychlosti'!D19-'reálná rychlost'!D19)/'reálná rychlost'!D19</f>
        <v>0.1</v>
      </c>
      <c r="E19" s="29">
        <f>('odhadnuté rychlosti'!E19-'reálná rychlost'!E19)/'reálná rychlost'!E19</f>
        <v>0</v>
      </c>
      <c r="F19" s="29">
        <f>('odhadnuté rychlosti'!F19-'reálná rychlost'!F19)/'reálná rychlost'!F19</f>
        <v>0.20930232558139536</v>
      </c>
      <c r="G19" s="29">
        <f>('odhadnuté rychlosti'!G19-'reálná rychlost'!G19)/'reálná rychlost'!G19</f>
        <v>0.16279069767441862</v>
      </c>
      <c r="H19" s="29">
        <f>('odhadnuté rychlosti'!H19-'reálná rychlost'!H19)/'reálná rychlost'!H19</f>
        <v>-0.22222222222222221</v>
      </c>
      <c r="I19" s="29">
        <f>('odhadnuté rychlosti'!I19-'reálná rychlost'!I19)/'reálná rychlost'!I19</f>
        <v>0.13636363636363635</v>
      </c>
      <c r="J19" s="29">
        <f>('odhadnuté rychlosti'!J19-'reálná rychlost'!J19)/'reálná rychlost'!J19</f>
        <v>0.25</v>
      </c>
      <c r="K19" s="29">
        <f>('odhadnuté rychlosti'!K19-'reálná rychlost'!K19)/'reálná rychlost'!K19</f>
        <v>-0.1111111111111111</v>
      </c>
      <c r="L19" s="29">
        <f>('odhadnuté rychlosti'!L19-'reálná rychlost'!L19)/'reálná rychlost'!L19</f>
        <v>0</v>
      </c>
      <c r="M19" s="29">
        <f>('odhadnuté rychlosti'!M19-'reálná rychlost'!M19)/'reálná rychlost'!M19</f>
        <v>-0.33333333333333331</v>
      </c>
      <c r="N19" s="29">
        <f>('odhadnuté rychlosti'!N19-'reálná rychlost'!N19)/'reálná rychlost'!N19</f>
        <v>0.25</v>
      </c>
      <c r="O19" s="29">
        <f>('odhadnuté rychlosti'!O19-'reálná rychlost'!O19)/'reálná rychlost'!O19</f>
        <v>-0.27083333333333331</v>
      </c>
      <c r="P19" s="29" t="s">
        <v>7</v>
      </c>
      <c r="Q19" s="29" t="s">
        <v>7</v>
      </c>
      <c r="R19" s="29">
        <f>('odhadnuté rychlosti'!R19-'reálná rychlost'!R19)/'reálná rychlost'!R19</f>
        <v>4.1666666666666664E-2</v>
      </c>
      <c r="S19" s="29">
        <f>('odhadnuté rychlosti'!S19-'reálná rychlost'!S19)/'reálná rychlost'!S19</f>
        <v>0.54347826086956519</v>
      </c>
      <c r="T19" s="29">
        <f>('odhadnuté rychlosti'!T19-'reálná rychlost'!T19)/'reálná rychlost'!T19</f>
        <v>-0.13043478260869565</v>
      </c>
      <c r="U19" s="29">
        <f>('odhadnuté rychlosti'!U19-'reálná rychlost'!U19)/'reálná rychlost'!U19</f>
        <v>-0.24528301886792453</v>
      </c>
      <c r="V19" s="6" t="s">
        <v>3</v>
      </c>
      <c r="W19" s="6" t="s">
        <v>4</v>
      </c>
    </row>
    <row r="20" spans="1:23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</row>
    <row r="21" spans="1:23" s="1" customFormat="1" x14ac:dyDescent="0.25">
      <c r="A21" s="29">
        <f>('odhadnuté rychlosti'!A21-'reálná rychlost'!A21)/'reálná rychlost'!A21</f>
        <v>-0.1891891891891892</v>
      </c>
      <c r="B21" s="29">
        <f>('odhadnuté rychlosti'!B21-'reálná rychlost'!B21)/'reálná rychlost'!B21</f>
        <v>-0.59459459459459463</v>
      </c>
      <c r="C21" s="29">
        <f>('odhadnuté rychlosti'!C21-'reálná rychlost'!C21)/'reálná rychlost'!C21</f>
        <v>-0.4</v>
      </c>
      <c r="D21" s="29">
        <f>('odhadnuté rychlosti'!D21-'reálná rychlost'!D21)/'reálná rychlost'!D21</f>
        <v>-0.2</v>
      </c>
      <c r="E21" s="29">
        <f>('odhadnuté rychlosti'!E21-'reálná rychlost'!E21)/'reálná rychlost'!E21</f>
        <v>9.7560975609756101E-2</v>
      </c>
      <c r="F21" s="29">
        <f>('odhadnuté rychlosti'!F21-'reálná rychlost'!F21)/'reálná rychlost'!F21</f>
        <v>0.18421052631578946</v>
      </c>
      <c r="G21" s="29">
        <f>('odhadnuté rychlosti'!G21-'reálná rychlost'!G21)/'reálná rychlost'!G21</f>
        <v>0.31578947368421051</v>
      </c>
      <c r="H21" s="29">
        <f>('odhadnuté rychlosti'!H21-'reálná rychlost'!H21)/'reálná rychlost'!H21</f>
        <v>-2.4390243902439025E-2</v>
      </c>
      <c r="I21" s="29">
        <f>('odhadnuté rychlosti'!I21-'reálná rychlost'!I21)/'reálná rychlost'!I21</f>
        <v>9.7560975609756101E-2</v>
      </c>
      <c r="J21" s="29">
        <f>('odhadnuté rychlosti'!J21-'reálná rychlost'!J21)/'reálná rychlost'!J21</f>
        <v>0.21951219512195122</v>
      </c>
      <c r="K21" s="29">
        <f>('odhadnuté rychlosti'!K21-'reálná rychlost'!K21)/'reálná rychlost'!K21</f>
        <v>0.28205128205128205</v>
      </c>
      <c r="L21" s="29">
        <f>('odhadnuté rychlosti'!L21-'reálná rychlost'!L21)/'reálná rychlost'!L21</f>
        <v>0.15384615384615385</v>
      </c>
      <c r="M21" s="29">
        <f>('odhadnuté rychlosti'!M21-'reálná rychlost'!M21)/'reálná rychlost'!M21</f>
        <v>-0.10256410256410256</v>
      </c>
      <c r="N21" s="29">
        <f>('odhadnuté rychlosti'!N21-'reálná rychlost'!N21)/'reálná rychlost'!N21</f>
        <v>0.1111111111111111</v>
      </c>
      <c r="O21" s="29">
        <f>('odhadnuté rychlosti'!O21-'reálná rychlost'!O21)/'reálná rychlost'!O21</f>
        <v>-0.1111111111111111</v>
      </c>
      <c r="P21" s="29">
        <f>('odhadnuté rychlosti'!P21-'reálná rychlost'!P21)/'reálná rychlost'!P21</f>
        <v>0.18421052631578946</v>
      </c>
      <c r="Q21" s="29">
        <f>('odhadnuté rychlosti'!Q21-'reálná rychlost'!Q21)/'reálná rychlost'!Q21</f>
        <v>5.2631578947368418E-2</v>
      </c>
      <c r="R21" s="29">
        <f>('odhadnuté rychlosti'!R21-'reálná rychlost'!R21)/'reálná rychlost'!R21</f>
        <v>-0.1111111111111111</v>
      </c>
      <c r="S21" s="29">
        <f>('odhadnuté rychlosti'!S21-'reálná rychlost'!S21)/'reálná rychlost'!S21</f>
        <v>0.26829268292682928</v>
      </c>
      <c r="T21" s="29">
        <f>('odhadnuté rychlosti'!T21-'reálná rychlost'!T21)/'reálná rychlost'!T21</f>
        <v>-2.4390243902439025E-2</v>
      </c>
      <c r="U21" s="29">
        <f>('odhadnuté rychlosti'!U21-'reálná rychlost'!U21)/'reálná rychlost'!U21</f>
        <v>-0.32432432432432434</v>
      </c>
      <c r="V21" s="6" t="s">
        <v>3</v>
      </c>
      <c r="W21" s="6" t="s">
        <v>2</v>
      </c>
    </row>
    <row r="22" spans="1:23" s="8" customFormat="1" x14ac:dyDescent="0.25">
      <c r="A22" s="29">
        <f>('odhadnuté rychlosti'!A22-'reálná rychlost'!A22)/'reálná rychlost'!A22</f>
        <v>-0.41176470588235292</v>
      </c>
      <c r="B22" s="29">
        <f>('odhadnuté rychlosti'!B22-'reálná rychlost'!B22)/'reálná rychlost'!B22</f>
        <v>-0.60784313725490191</v>
      </c>
      <c r="C22" s="29">
        <f>('odhadnuté rychlosti'!C22-'reálná rychlost'!C22)/'reálná rychlost'!C22</f>
        <v>-5.6603773584905662E-2</v>
      </c>
      <c r="D22" s="29">
        <f>('odhadnuté rychlosti'!D22-'reálná rychlost'!D22)/'reálná rychlost'!D22</f>
        <v>3.7735849056603772E-2</v>
      </c>
      <c r="E22" s="29">
        <f>('odhadnuté rychlosti'!E22-'reálná rychlost'!E22)/'reálná rychlost'!E22</f>
        <v>0</v>
      </c>
      <c r="F22" s="29">
        <f>('odhadnuté rychlosti'!F22-'reálná rychlost'!F22)/'reálná rychlost'!F22</f>
        <v>5.7692307692307696E-2</v>
      </c>
      <c r="G22" s="29">
        <f>('odhadnuté rychlosti'!G22-'reálná rychlost'!G22)/'reálná rychlost'!G22</f>
        <v>1.9230769230769232E-2</v>
      </c>
      <c r="H22" s="29">
        <f>('odhadnuté rychlosti'!H22-'reálná rychlost'!H22)/'reálná rychlost'!H22</f>
        <v>-0.1</v>
      </c>
      <c r="I22" s="29">
        <f>('odhadnuté rychlosti'!I22-'reálná rychlost'!I22)/'reálná rychlost'!I22</f>
        <v>7.1428571428571425E-2</v>
      </c>
      <c r="J22" s="29">
        <f>('odhadnuté rychlosti'!J22-'reálná rychlost'!J22)/'reálná rychlost'!J22</f>
        <v>-1.7857142857142856E-2</v>
      </c>
      <c r="K22" s="29">
        <f>('odhadnuté rychlosti'!K22-'reálná rychlost'!K22)/'reálná rychlost'!K22</f>
        <v>0.2</v>
      </c>
      <c r="L22" s="29">
        <f>('odhadnuté rychlosti'!L22-'reálná rychlost'!L22)/'reálná rychlost'!L22</f>
        <v>0.3</v>
      </c>
      <c r="M22" s="29">
        <f>('odhadnuté rychlosti'!M22-'reálná rychlost'!M22)/'reálná rychlost'!M22</f>
        <v>0</v>
      </c>
      <c r="N22" s="29">
        <f>('odhadnuté rychlosti'!N22-'reálná rychlost'!N22)/'reálná rychlost'!N22</f>
        <v>-9.0909090909090912E-2</v>
      </c>
      <c r="O22" s="29">
        <f>('odhadnuté rychlosti'!O22-'reálná rychlost'!O22)/'reálná rychlost'!O22</f>
        <v>-9.0909090909090912E-2</v>
      </c>
      <c r="P22" s="29">
        <f>('odhadnuté rychlosti'!P22-'reálná rychlost'!P22)/'reálná rychlost'!P22</f>
        <v>2.0408163265306121E-2</v>
      </c>
      <c r="Q22" s="29">
        <f>('odhadnuté rychlosti'!Q22-'reálná rychlost'!Q22)/'reálná rychlost'!Q22</f>
        <v>0.12244897959183673</v>
      </c>
      <c r="R22" s="29">
        <f>('odhadnuté rychlosti'!R22-'reálná rychlost'!R22)/'reálná rychlost'!R22</f>
        <v>-9.0909090909090912E-2</v>
      </c>
      <c r="S22" s="29">
        <f>('odhadnuté rychlosti'!S22-'reálná rychlost'!S22)/'reálná rychlost'!S22</f>
        <v>0.17307692307692307</v>
      </c>
      <c r="T22" s="29">
        <f>('odhadnuté rychlosti'!T22-'reálná rychlost'!T22)/'reálná rychlost'!T22</f>
        <v>-3.8461538461538464E-2</v>
      </c>
      <c r="U22" s="29">
        <f>('odhadnuté rychlosti'!U22-'reálná rychlost'!U22)/'reálná rychlost'!U22</f>
        <v>-0.2</v>
      </c>
      <c r="V22" s="4" t="s">
        <v>3</v>
      </c>
      <c r="W22" s="9" t="s">
        <v>2</v>
      </c>
    </row>
    <row r="23" spans="1:23" s="1" customFormat="1" x14ac:dyDescent="0.25">
      <c r="A23" s="29">
        <f>('odhadnuté rychlosti'!A23-'reálná rychlost'!A23)/'reálná rychlost'!A23</f>
        <v>0.25</v>
      </c>
      <c r="B23" s="29">
        <f>('odhadnuté rychlosti'!B23-'reálná rychlost'!B23)/'reálná rychlost'!B23</f>
        <v>-0.25</v>
      </c>
      <c r="C23" s="29">
        <f>('odhadnuté rychlosti'!C23-'reálná rychlost'!C23)/'reálná rychlost'!C23</f>
        <v>0</v>
      </c>
      <c r="D23" s="29">
        <f>('odhadnuté rychlosti'!D23-'reálná rychlost'!D23)/'reálná rychlost'!D23</f>
        <v>0</v>
      </c>
      <c r="E23" s="29">
        <f>('odhadnuté rychlosti'!E23-'reálná rychlost'!E23)/'reálná rychlost'!E23</f>
        <v>0.2857142857142857</v>
      </c>
      <c r="F23" s="29">
        <f>('odhadnuté rychlosti'!F23-'reálná rychlost'!F23)/'reálná rychlost'!F23</f>
        <v>0.76470588235294112</v>
      </c>
      <c r="G23" s="29">
        <f>('odhadnuté rychlosti'!G23-'reálná rychlost'!G23)/'reálná rychlost'!G23</f>
        <v>0.17647058823529413</v>
      </c>
      <c r="H23" s="29">
        <f>('odhadnuté rychlosti'!H23-'reálná rychlost'!H23)/'reálná rychlost'!H23</f>
        <v>-0.14285714285714285</v>
      </c>
      <c r="I23" s="29">
        <f>('odhadnuté rychlosti'!I23-'reálná rychlost'!I23)/'reálná rychlost'!I23</f>
        <v>0.21951219512195122</v>
      </c>
      <c r="J23" s="29">
        <f>('odhadnuté rychlosti'!J23-'reálná rychlost'!J23)/'reálná rychlost'!J23</f>
        <v>0.46341463414634149</v>
      </c>
      <c r="K23" s="29">
        <f>('odhadnuté rychlosti'!K23-'reálná rychlost'!K23)/'reálná rychlost'!K23</f>
        <v>0.21951219512195122</v>
      </c>
      <c r="L23" s="29">
        <f>('odhadnuté rychlosti'!L23-'reálná rychlost'!L23)/'reálná rychlost'!L23</f>
        <v>0.34146341463414637</v>
      </c>
      <c r="M23" s="29">
        <f>('odhadnuté rychlosti'!M23-'reálná rychlost'!M23)/'reálná rychlost'!M23</f>
        <v>-2.4390243902439025E-2</v>
      </c>
      <c r="N23" s="29">
        <f>('odhadnuté rychlosti'!N23-'reálná rychlost'!N23)/'reálná rychlost'!N23</f>
        <v>6.3829787234042548E-2</v>
      </c>
      <c r="O23" s="29">
        <f>('odhadnuté rychlosti'!O23-'reálná rychlost'!O23)/'reálná rychlost'!O23</f>
        <v>0.1702127659574468</v>
      </c>
      <c r="P23" s="29">
        <f>('odhadnuté rychlosti'!P23-'reálná rychlost'!P23)/'reálná rychlost'!P23</f>
        <v>0.34146341463414637</v>
      </c>
      <c r="Q23" s="29">
        <f>('odhadnuté rychlosti'!Q23-'reálná rychlost'!Q23)/'reálná rychlost'!Q23</f>
        <v>0.58536585365853655</v>
      </c>
      <c r="R23" s="29">
        <f>('odhadnuté rychlosti'!R23-'reálná rychlost'!R23)/'reálná rychlost'!R23</f>
        <v>6.3829787234042548E-2</v>
      </c>
      <c r="S23" s="29">
        <f>('odhadnuté rychlosti'!S23-'reálná rychlost'!S23)/'reálná rychlost'!S23</f>
        <v>0.46511627906976744</v>
      </c>
      <c r="T23" s="29">
        <f>('odhadnuté rychlosti'!T23-'reálná rychlost'!T23)/'reálná rychlost'!T23</f>
        <v>0.20930232558139536</v>
      </c>
      <c r="U23" s="29">
        <f>('odhadnuté rychlosti'!U23-'reálná rychlost'!U23)/'reálná rychlost'!U23</f>
        <v>-0.1111111111111111</v>
      </c>
      <c r="V23" s="6" t="s">
        <v>3</v>
      </c>
      <c r="W23" s="6" t="s">
        <v>2</v>
      </c>
    </row>
    <row r="24" spans="1:23" s="8" customFormat="1" x14ac:dyDescent="0.25">
      <c r="A24" s="29">
        <f>('odhadnuté rychlosti'!A24-'reálná rychlost'!A24)/'reálná rychlost'!A24</f>
        <v>-9.0909090909090912E-2</v>
      </c>
      <c r="B24" s="29">
        <f>('odhadnuté rychlosti'!B24-'reálná rychlost'!B24)/'reálná rychlost'!B24</f>
        <v>-9.0909090909090912E-2</v>
      </c>
      <c r="C24" s="29">
        <f>('odhadnuté rychlosti'!C24-'reálná rychlost'!C24)/'reálná rychlost'!C24</f>
        <v>0.17647058823529413</v>
      </c>
      <c r="D24" s="29">
        <f>('odhadnuté rychlosti'!D24-'reálná rychlost'!D24)/'reálná rychlost'!D24</f>
        <v>0.17647058823529413</v>
      </c>
      <c r="E24" s="29">
        <f>('odhadnuté rychlosti'!E24-'reálná rychlost'!E24)/'reálná rychlost'!E24</f>
        <v>4.4776119402985072E-2</v>
      </c>
      <c r="F24" s="29">
        <f>('odhadnuté rychlosti'!F24-'reálná rychlost'!F24)/'reálná rychlost'!F24</f>
        <v>0.30434782608695654</v>
      </c>
      <c r="G24" s="29">
        <f>('odhadnuté rychlosti'!G24-'reálná rychlost'!G24)/'reálná rychlost'!G24</f>
        <v>0.18840579710144928</v>
      </c>
      <c r="H24" s="29">
        <f>('odhadnuté rychlosti'!H24-'reálná rychlost'!H24)/'reálná rychlost'!H24</f>
        <v>0.11940298507462686</v>
      </c>
      <c r="I24" s="29">
        <f>('odhadnuté rychlosti'!I24-'reálná rychlost'!I24)/'reálná rychlost'!I24</f>
        <v>0.13636363636363635</v>
      </c>
      <c r="J24" s="29">
        <f>('odhadnuté rychlosti'!J24-'reálná rychlost'!J24)/'reálná rychlost'!J24</f>
        <v>0.2878787878787879</v>
      </c>
      <c r="K24" s="29">
        <f>('odhadnuté rychlosti'!K24-'reálná rychlost'!K24)/'reálná rychlost'!K24</f>
        <v>0.11940298507462686</v>
      </c>
      <c r="L24" s="29">
        <f>('odhadnuté rychlosti'!L24-'reálná rychlost'!L24)/'reálná rychlost'!L24</f>
        <v>0.19402985074626866</v>
      </c>
      <c r="M24" s="29">
        <f>('odhadnuté rychlosti'!M24-'reálná rychlost'!M24)/'reálná rychlost'!M24</f>
        <v>0.11940298507462686</v>
      </c>
      <c r="N24" s="29">
        <f>('odhadnuté rychlosti'!N24-'reálná rychlost'!N24)/'reálná rychlost'!N24</f>
        <v>-8.4507042253521125E-2</v>
      </c>
      <c r="O24" s="29">
        <f>('odhadnuté rychlosti'!O24-'reálná rychlost'!O24)/'reálná rychlost'!O24</f>
        <v>-1.4084507042253521E-2</v>
      </c>
      <c r="P24" s="29">
        <f>('odhadnuté rychlosti'!P24-'reálná rychlost'!P24)/'reálná rychlost'!P24</f>
        <v>0.15384615384615385</v>
      </c>
      <c r="Q24" s="29">
        <f>('odhadnuté rychlosti'!Q24-'reálná rychlost'!Q24)/'reálná rychlost'!Q24</f>
        <v>7.6923076923076927E-2</v>
      </c>
      <c r="R24" s="29">
        <f>('odhadnuté rychlosti'!R24-'reálná rychlost'!R24)/'reálná rychlost'!R24</f>
        <v>-1.4084507042253521E-2</v>
      </c>
      <c r="S24" s="29">
        <f>('odhadnuté rychlosti'!S24-'reálná rychlost'!S24)/'reálná rychlost'!S24</f>
        <v>0.20895522388059701</v>
      </c>
      <c r="T24" s="29">
        <f>('odhadnuté rychlosti'!T24-'reálná rychlost'!T24)/'reálná rychlost'!T24</f>
        <v>0.19402985074626866</v>
      </c>
      <c r="U24" s="29">
        <f>('odhadnuté rychlosti'!U24-'reálná rychlost'!U24)/'reálná rychlost'!U24</f>
        <v>-9.7222222222222224E-2</v>
      </c>
      <c r="V24" s="4" t="s">
        <v>3</v>
      </c>
      <c r="W24" s="9" t="s">
        <v>2</v>
      </c>
    </row>
    <row r="25" spans="1:23" s="1" customFormat="1" x14ac:dyDescent="0.25">
      <c r="A25" s="29">
        <f>('odhadnuté rychlosti'!A25-'reálná rychlost'!A25)/'reálná rychlost'!A25</f>
        <v>3.4482758620689655E-2</v>
      </c>
      <c r="B25" s="29">
        <f>('odhadnuté rychlosti'!B25-'reálná rychlost'!B25)/'reálná rychlost'!B25</f>
        <v>-8.0459770114942528E-2</v>
      </c>
      <c r="C25" s="29">
        <f>('odhadnuté rychlosti'!C25-'reálná rychlost'!C25)/'reálná rychlost'!C25</f>
        <v>0.14942528735632185</v>
      </c>
      <c r="D25" s="29">
        <f>('odhadnuté rychlosti'!D25-'reálná rychlost'!D25)/'reálná rychlost'!D25</f>
        <v>3.4482758620689655E-2</v>
      </c>
      <c r="E25" s="29">
        <f>('odhadnuté rychlosti'!E25-'reálná rychlost'!E25)/'reálná rychlost'!E25</f>
        <v>1.1904761904761904E-2</v>
      </c>
      <c r="F25" s="29">
        <f>('odhadnuté rychlosti'!F25-'reálná rychlost'!F25)/'reálná rychlost'!F25</f>
        <v>4.6511627906976744E-2</v>
      </c>
      <c r="G25" s="29">
        <f>('odhadnuté rychlosti'!G25-'reálná rychlost'!G25)/'reálná rychlost'!G25</f>
        <v>2.3255813953488372E-2</v>
      </c>
      <c r="H25" s="29">
        <f>('odhadnuté rychlosti'!H25-'reálná rychlost'!H25)/'reálná rychlost'!H25</f>
        <v>1.1904761904761904E-2</v>
      </c>
      <c r="I25" s="29">
        <f>('odhadnuté rychlosti'!I25-'reálná rychlost'!I25)/'reálná rychlost'!I25</f>
        <v>4.6511627906976744E-2</v>
      </c>
      <c r="J25" s="29">
        <f>('odhadnuté rychlosti'!J25-'reálná rychlost'!J25)/'reálná rychlost'!J25</f>
        <v>6.9767441860465115E-2</v>
      </c>
      <c r="K25" s="29">
        <f>('odhadnuté rychlosti'!K25-'reálná rychlost'!K25)/'reálná rychlost'!K25</f>
        <v>-4.49438202247191E-2</v>
      </c>
      <c r="L25" s="29">
        <f>('odhadnuté rychlosti'!L25-'reálná rychlost'!L25)/'reálná rychlost'!L25</f>
        <v>0.12359550561797752</v>
      </c>
      <c r="M25" s="29">
        <f>('odhadnuté rychlosti'!M25-'reálná rychlost'!M25)/'reálná rychlost'!M25</f>
        <v>1.1235955056179775E-2</v>
      </c>
      <c r="N25" s="29">
        <f>('odhadnuté rychlosti'!N25-'reálná rychlost'!N25)/'reálná rychlost'!N25</f>
        <v>4.6511627906976744E-2</v>
      </c>
      <c r="O25" s="29">
        <f>('odhadnuté rychlosti'!O25-'reálná rychlost'!O25)/'reálná rychlost'!O25</f>
        <v>4.6511627906976744E-2</v>
      </c>
      <c r="P25" s="29">
        <f>('odhadnuté rychlosti'!P25-'reálná rychlost'!P25)/'reálná rychlost'!P25</f>
        <v>-3.4090909090909088E-2</v>
      </c>
      <c r="Q25" s="29">
        <f>('odhadnuté rychlosti'!Q25-'reálná rychlost'!Q25)/'reálná rychlost'!Q25</f>
        <v>7.9545454545454544E-2</v>
      </c>
      <c r="R25" s="29">
        <f>('odhadnuté rychlosti'!R25-'reálná rychlost'!R25)/'reálná rychlost'!R25</f>
        <v>4.6511627906976744E-2</v>
      </c>
      <c r="S25" s="29">
        <f>('odhadnuté rychlosti'!S25-'reálná rychlost'!S25)/'reálná rychlost'!S25</f>
        <v>0.30337078651685395</v>
      </c>
      <c r="T25" s="29">
        <f>('odhadnuté rychlosti'!T25-'reálná rychlost'!T25)/'reálná rychlost'!T25</f>
        <v>3.3707865168539325E-2</v>
      </c>
      <c r="U25" s="29">
        <f>('odhadnuté rychlosti'!U25-'reálná rychlost'!U25)/'reálná rychlost'!U25</f>
        <v>-0.13043478260869565</v>
      </c>
      <c r="V25" s="6" t="s">
        <v>3</v>
      </c>
      <c r="W25" s="6" t="s">
        <v>2</v>
      </c>
    </row>
    <row r="26" spans="1:23" s="8" customFormat="1" x14ac:dyDescent="0.25">
      <c r="A26" s="29">
        <f>('odhadnuté rychlosti'!A26-'reálná rychlost'!A26)/'reálná rychlost'!A26</f>
        <v>0.45161290322580644</v>
      </c>
      <c r="B26" s="29">
        <f>('odhadnuté rychlosti'!B26-'reálná rychlost'!B26)/'reálná rychlost'!B26</f>
        <v>0.12903225806451613</v>
      </c>
      <c r="C26" s="29">
        <f>('odhadnuté rychlosti'!C26-'reálná rychlost'!C26)/'reálná rychlost'!C26</f>
        <v>0.29032258064516131</v>
      </c>
      <c r="D26" s="29">
        <f>('odhadnuté rychlosti'!D26-'reálná rychlost'!D26)/'reálná rychlost'!D26</f>
        <v>0.29032258064516131</v>
      </c>
      <c r="E26" s="29">
        <f>('odhadnuté rychlosti'!E26-'reálná rychlost'!E26)/'reálná rychlost'!E26</f>
        <v>0.48148148148148145</v>
      </c>
      <c r="F26" s="29">
        <f>('odhadnuté rychlosti'!F26-'reálná rychlost'!F26)/'reálná rychlost'!F26</f>
        <v>0.73333333333333328</v>
      </c>
      <c r="G26" s="29">
        <f>('odhadnuté rychlosti'!G26-'reálná rychlost'!G26)/'reálná rychlost'!G26</f>
        <v>0.33333333333333331</v>
      </c>
      <c r="H26" s="29">
        <f>('odhadnuté rychlosti'!H26-'reálná rychlost'!H26)/'reálná rychlost'!H26</f>
        <v>0.48148148148148145</v>
      </c>
      <c r="I26" s="29">
        <f>('odhadnuté rychlosti'!I26-'reálná rychlost'!I26)/'reálná rychlost'!I26</f>
        <v>6.0606060606060608E-2</v>
      </c>
      <c r="J26" s="29">
        <f>('odhadnuté rychlosti'!J26-'reálná rychlost'!J26)/'reálná rychlost'!J26</f>
        <v>0.51515151515151514</v>
      </c>
      <c r="K26" s="29">
        <f>('odhadnuté rychlosti'!K26-'reálná rychlost'!K26)/'reálná rychlost'!K26</f>
        <v>0.33333333333333331</v>
      </c>
      <c r="L26" s="29">
        <f>('odhadnuté rychlosti'!L26-'reálná rychlost'!L26)/'reálná rychlost'!L26</f>
        <v>0.66666666666666663</v>
      </c>
      <c r="M26" s="29">
        <f>('odhadnuté rychlosti'!M26-'reálná rychlost'!M26)/'reálná rychlost'!M26</f>
        <v>0</v>
      </c>
      <c r="N26" s="29">
        <f>('odhadnuté rychlosti'!N26-'reálná rychlost'!N26)/'reálná rychlost'!N26</f>
        <v>0.37931034482758619</v>
      </c>
      <c r="O26" s="29">
        <f>('odhadnuté rychlosti'!O26-'reálná rychlost'!O26)/'reálná rychlost'!O26</f>
        <v>0.37931034482758619</v>
      </c>
      <c r="P26" s="29">
        <f>('odhadnuté rychlosti'!P26-'reálná rychlost'!P26)/'reálná rychlost'!P26</f>
        <v>1.1428571428571428</v>
      </c>
      <c r="Q26" s="29">
        <f>('odhadnuté rychlosti'!Q26-'reálná rychlost'!Q26)/'reálná rychlost'!Q26</f>
        <v>0.42857142857142855</v>
      </c>
      <c r="R26" s="29">
        <f>('odhadnuté rychlosti'!R26-'reálná rychlost'!R26)/'reálná rychlost'!R26</f>
        <v>3.4482758620689655E-2</v>
      </c>
      <c r="S26" s="29">
        <f>('odhadnuté rychlosti'!S26-'reálná rychlost'!S26)/'reálná rychlost'!S26</f>
        <v>0.44444444444444442</v>
      </c>
      <c r="T26" s="29">
        <f>('odhadnuté rychlosti'!T26-'reálná rychlost'!T26)/'reálná rychlost'!T26</f>
        <v>0.33333333333333331</v>
      </c>
      <c r="U26" s="29">
        <f>('odhadnuté rychlosti'!U26-'reálná rychlost'!U26)/'reálná rychlost'!U26</f>
        <v>0.25</v>
      </c>
      <c r="V26" s="4" t="s">
        <v>3</v>
      </c>
      <c r="W26" s="9" t="s">
        <v>2</v>
      </c>
    </row>
    <row r="27" spans="1:23" s="1" customFormat="1" x14ac:dyDescent="0.25">
      <c r="A27" s="29">
        <f>('odhadnuté rychlosti'!A27-'reálná rychlost'!A27)/'reálná rychlost'!A27</f>
        <v>7.8431372549019607E-2</v>
      </c>
      <c r="B27" s="29">
        <f>('odhadnuté rychlosti'!B27-'reálná rychlost'!B27)/'reálná rychlost'!B27</f>
        <v>-1.9607843137254902E-2</v>
      </c>
      <c r="C27" s="29">
        <f>('odhadnuté rychlosti'!C27-'reálná rychlost'!C27)/'reálná rychlost'!C27</f>
        <v>-5.6603773584905662E-2</v>
      </c>
      <c r="D27" s="29">
        <f>('odhadnuté rychlosti'!D27-'reálná rychlost'!D27)/'reálná rychlost'!D27</f>
        <v>3.7735849056603772E-2</v>
      </c>
      <c r="E27" s="29">
        <f>('odhadnuté rychlosti'!E27-'reálná rychlost'!E27)/'reálná rychlost'!E27</f>
        <v>2.0408163265306121E-2</v>
      </c>
      <c r="F27" s="29">
        <f>('odhadnuté rychlosti'!F27-'reálná rychlost'!F27)/'reálná rychlost'!F27</f>
        <v>0.27659574468085107</v>
      </c>
      <c r="G27" s="29">
        <f>('odhadnuté rychlosti'!G27-'reálná rychlost'!G27)/'reálná rychlost'!G27</f>
        <v>-4.2553191489361701E-2</v>
      </c>
      <c r="H27" s="29">
        <f>('odhadnuté rychlosti'!H27-'reálná rychlost'!H27)/'reálná rychlost'!H27</f>
        <v>2.0408163265306121E-2</v>
      </c>
      <c r="I27" s="29">
        <f>('odhadnuté rychlosti'!I27-'reálná rychlost'!I27)/'reálná rychlost'!I27</f>
        <v>2.0408163265306121E-2</v>
      </c>
      <c r="J27" s="29">
        <f>('odhadnuté rychlosti'!J27-'reálná rychlost'!J27)/'reálná rychlost'!J27</f>
        <v>0.22448979591836735</v>
      </c>
      <c r="K27" s="29">
        <f>('odhadnuté rychlosti'!K27-'reálná rychlost'!K27)/'reálná rychlost'!K27</f>
        <v>0.12244897959183673</v>
      </c>
      <c r="L27" s="29">
        <f>('odhadnuté rychlosti'!L27-'reálná rychlost'!L27)/'reálná rychlost'!L27</f>
        <v>0.32653061224489793</v>
      </c>
      <c r="M27" s="29">
        <f>('odhadnuté rychlosti'!M27-'reálná rychlost'!M27)/'reálná rychlost'!M27</f>
        <v>2.0408163265306121E-2</v>
      </c>
      <c r="N27" s="29">
        <f>('odhadnuté rychlosti'!N27-'reálná rychlost'!N27)/'reálná rychlost'!N27</f>
        <v>0.2</v>
      </c>
      <c r="O27" s="29">
        <f>('odhadnuté rychlosti'!O27-'reálná rychlost'!O27)/'reálná rychlost'!O27</f>
        <v>0</v>
      </c>
      <c r="P27" s="29">
        <f>('odhadnuté rychlosti'!P27-'reálná rychlost'!P27)/'reálná rychlost'!P27</f>
        <v>0.5</v>
      </c>
      <c r="Q27" s="29">
        <f>('odhadnuté rychlosti'!Q27-'reálná rychlost'!Q27)/'reálná rychlost'!Q27</f>
        <v>0</v>
      </c>
      <c r="R27" s="29">
        <f>('odhadnuté rychlosti'!R27-'reálná rychlost'!R27)/'reálná rychlost'!R27</f>
        <v>0</v>
      </c>
      <c r="S27" s="29">
        <f>('odhadnuté rychlosti'!S27-'reálná rychlost'!S27)/'reálná rychlost'!S27</f>
        <v>0.17307692307692307</v>
      </c>
      <c r="T27" s="29">
        <f>('odhadnuté rychlosti'!T27-'reálná rychlost'!T27)/'reálná rychlost'!T27</f>
        <v>-3.8461538461538464E-2</v>
      </c>
      <c r="U27" s="29">
        <f>('odhadnuté rychlosti'!U27-'reálná rychlost'!U27)/'reálná rychlost'!U27</f>
        <v>0</v>
      </c>
      <c r="V27" s="6" t="s">
        <v>3</v>
      </c>
      <c r="W27" s="6" t="s">
        <v>2</v>
      </c>
    </row>
    <row r="28" spans="1:23" s="8" customFormat="1" x14ac:dyDescent="0.25">
      <c r="A28" s="29">
        <f>('odhadnuté rychlosti'!A28-'reálná rychlost'!A28)/'reálná rychlost'!A28</f>
        <v>4.1666666666666664E-2</v>
      </c>
      <c r="B28" s="29">
        <f>('odhadnuté rychlosti'!B28-'reálná rychlost'!B28)/'reálná rychlost'!B28</f>
        <v>-0.16666666666666666</v>
      </c>
      <c r="C28" s="29">
        <f>('odhadnuté rychlosti'!C28-'reálná rychlost'!C28)/'reálná rychlost'!C28</f>
        <v>0.52173913043478259</v>
      </c>
      <c r="D28" s="29">
        <f>('odhadnuté rychlosti'!D28-'reálná rychlost'!D28)/'reálná rychlost'!D28</f>
        <v>0.30434782608695654</v>
      </c>
      <c r="E28" s="29">
        <f>('odhadnuté rychlosti'!E28-'reálná rychlost'!E28)/'reálná rychlost'!E28</f>
        <v>0.14583333333333334</v>
      </c>
      <c r="F28" s="29">
        <f>('odhadnuté rychlosti'!F28-'reálná rychlost'!F28)/'reálná rychlost'!F28</f>
        <v>0.42857142857142855</v>
      </c>
      <c r="G28" s="29">
        <f>('odhadnuté rychlosti'!G28-'reálná rychlost'!G28)/'reálná rychlost'!G28</f>
        <v>0.12244897959183673</v>
      </c>
      <c r="H28" s="29">
        <f>('odhadnuté rychlosti'!H28-'reálná rychlost'!H28)/'reálná rychlost'!H28</f>
        <v>4.1666666666666664E-2</v>
      </c>
      <c r="I28" s="29">
        <f>('odhadnuté rychlosti'!I28-'reálná rychlost'!I28)/'reálná rychlost'!I28</f>
        <v>-0.1111111111111111</v>
      </c>
      <c r="J28" s="29">
        <f>('odhadnuté rychlosti'!J28-'reálná rychlost'!J28)/'reálná rychlost'!J28</f>
        <v>0.55555555555555558</v>
      </c>
      <c r="K28" s="29">
        <f>('odhadnuté rychlosti'!K28-'reálná rychlost'!K28)/'reálná rychlost'!K28</f>
        <v>0.2</v>
      </c>
      <c r="L28" s="29">
        <f>('odhadnuté rychlosti'!L28-'reálná rychlost'!L28)/'reálná rychlost'!L28</f>
        <v>0.1</v>
      </c>
      <c r="M28" s="29">
        <f>('odhadnuté rychlosti'!M28-'reálná rychlost'!M28)/'reálná rychlost'!M28</f>
        <v>0</v>
      </c>
      <c r="N28" s="29">
        <f>('odhadnuté rychlosti'!N28-'reálná rychlost'!N28)/'reálná rychlost'!N28</f>
        <v>0.2</v>
      </c>
      <c r="O28" s="29">
        <f>('odhadnuté rychlosti'!O28-'reálná rychlost'!O28)/'reálná rychlost'!O28</f>
        <v>0.2</v>
      </c>
      <c r="P28" s="29">
        <f>('odhadnuté rychlosti'!P28-'reálná rychlost'!P28)/'reálná rychlost'!P28</f>
        <v>0.42857142857142855</v>
      </c>
      <c r="Q28" s="29">
        <f>('odhadnuté rychlosti'!Q28-'reálná rychlost'!Q28)/'reálná rychlost'!Q28</f>
        <v>0.22448979591836735</v>
      </c>
      <c r="R28" s="29">
        <f>('odhadnuté rychlosti'!R28-'reálná rychlost'!R28)/'reálná rychlost'!R28</f>
        <v>0.2</v>
      </c>
      <c r="S28" s="29">
        <f>('odhadnuté rychlosti'!S28-'reálná rychlost'!S28)/'reálná rychlost'!S28</f>
        <v>0.10416666666666667</v>
      </c>
      <c r="T28" s="29">
        <f>('odhadnuté rychlosti'!T28-'reálná rychlost'!T28)/'reálná rychlost'!T28</f>
        <v>6.25E-2</v>
      </c>
      <c r="U28" s="29">
        <f>('odhadnuté rychlosti'!U28-'reálná rychlost'!U28)/'reálná rychlost'!U28</f>
        <v>2.2727272727272728E-2</v>
      </c>
      <c r="V28" s="4" t="s">
        <v>3</v>
      </c>
      <c r="W28" s="9" t="s">
        <v>2</v>
      </c>
    </row>
    <row r="29" spans="1:23" s="1" customFormat="1" x14ac:dyDescent="0.25">
      <c r="A29" s="29">
        <f>('odhadnuté rychlosti'!A29-'reálná rychlost'!A29)/'reálná rychlost'!A29</f>
        <v>5.8823529411764705E-2</v>
      </c>
      <c r="B29" s="29">
        <f>('odhadnuté rychlosti'!B29-'reálná rychlost'!B29)/'reálná rychlost'!B29</f>
        <v>0</v>
      </c>
      <c r="C29" s="29">
        <f>('odhadnuté rychlosti'!C29-'reálná rychlost'!C29)/'reálná rychlost'!C29</f>
        <v>0.3888888888888889</v>
      </c>
      <c r="D29" s="29">
        <f>('odhadnuté rychlosti'!D29-'reálná rychlost'!D29)/'reálná rychlost'!D29</f>
        <v>0.25</v>
      </c>
      <c r="E29" s="29">
        <f>('odhadnuté rychlosti'!E29-'reálná rychlost'!E29)/'reálná rychlost'!E29</f>
        <v>-0.10112359550561797</v>
      </c>
      <c r="F29" s="29">
        <f>('odhadnuté rychlosti'!F29-'reálná rychlost'!F29)/'reálná rychlost'!F29</f>
        <v>0.10465116279069768</v>
      </c>
      <c r="G29" s="29">
        <f>('odhadnuté rychlosti'!G29-'reálná rychlost'!G29)/'reálná rychlost'!G29</f>
        <v>-4.6511627906976744E-2</v>
      </c>
      <c r="H29" s="29">
        <f>('odhadnuté rychlosti'!H29-'reálná rychlost'!H29)/'reálná rychlost'!H29</f>
        <v>1.1235955056179775E-2</v>
      </c>
      <c r="I29" s="29">
        <f>('odhadnuté rychlosti'!I29-'reálná rychlost'!I29)/'reálná rychlost'!I29</f>
        <v>3.896103896103896E-2</v>
      </c>
      <c r="J29" s="29">
        <f>('odhadnuté rychlosti'!J29-'reálná rychlost'!J29)/'reálná rychlost'!J29</f>
        <v>0.1038961038961039</v>
      </c>
      <c r="K29" s="29">
        <f>('odhadnuté rychlosti'!K29-'reálná rychlost'!K29)/'reálná rychlost'!K29</f>
        <v>1.1904761904761904E-2</v>
      </c>
      <c r="L29" s="29">
        <f>('odhadnuté rychlosti'!L29-'reálná rychlost'!L29)/'reálná rychlost'!L29</f>
        <v>0.13095238095238096</v>
      </c>
      <c r="M29" s="29">
        <f>('odhadnuté rychlosti'!M29-'reálná rychlost'!M29)/'reálná rychlost'!M29</f>
        <v>-4.7619047619047616E-2</v>
      </c>
      <c r="N29" s="29">
        <f>('odhadnuté rychlosti'!N29-'reálná rychlost'!N29)/'reálná rychlost'!N29</f>
        <v>9.7560975609756101E-2</v>
      </c>
      <c r="O29" s="29">
        <f>('odhadnuté rychlosti'!O29-'reálná rychlost'!O29)/'reálná rychlost'!O29</f>
        <v>9.7560975609756101E-2</v>
      </c>
      <c r="P29" s="29">
        <f>('odhadnuté rychlosti'!P29-'reálná rychlost'!P29)/'reálná rychlost'!P29</f>
        <v>2.4096385542168676E-2</v>
      </c>
      <c r="Q29" s="29">
        <f>('odhadnuté rychlosti'!Q29-'reálná rychlost'!Q29)/'reálná rychlost'!Q29</f>
        <v>2.4096385542168676E-2</v>
      </c>
      <c r="R29" s="29">
        <f>('odhadnuté rychlosti'!R29-'reálná rychlost'!R29)/'reálná rychlost'!R29</f>
        <v>9.7560975609756101E-2</v>
      </c>
      <c r="S29" s="29">
        <f>('odhadnuté rychlosti'!S29-'reálná rychlost'!S29)/'reálná rychlost'!S29</f>
        <v>0.18072289156626506</v>
      </c>
      <c r="T29" s="29">
        <f>('odhadnuté rychlosti'!T29-'reálná rychlost'!T29)/'reálná rychlost'!T29</f>
        <v>9.6385542168674704E-2</v>
      </c>
      <c r="U29" s="29">
        <f>('odhadnuté rychlosti'!U29-'reálná rychlost'!U29)/'reálná rychlost'!U29</f>
        <v>-0.15662650602409639</v>
      </c>
      <c r="V29" s="6" t="s">
        <v>3</v>
      </c>
      <c r="W29" s="6" t="s">
        <v>2</v>
      </c>
    </row>
    <row r="30" spans="1:23" s="8" customFormat="1" x14ac:dyDescent="0.25">
      <c r="A30" s="29">
        <f>('odhadnuté rychlosti'!A30-'reálná rychlost'!A30)/'reálná rychlost'!A30</f>
        <v>0.19047619047619047</v>
      </c>
      <c r="B30" s="29">
        <f>('odhadnuté rychlosti'!B30-'reálná rychlost'!B30)/'reálná rychlost'!B30</f>
        <v>-4.7619047619047616E-2</v>
      </c>
      <c r="C30" s="29">
        <f>('odhadnuté rychlosti'!C30-'reálná rychlost'!C30)/'reálná rychlost'!C30</f>
        <v>5.2631578947368418E-2</v>
      </c>
      <c r="D30" s="29">
        <f>('odhadnuté rychlosti'!D30-'reálná rychlost'!D30)/'reálná rychlost'!D30</f>
        <v>0.31578947368421051</v>
      </c>
      <c r="E30" s="29">
        <f>('odhadnuté rychlosti'!E30-'reálná rychlost'!E30)/'reálná rychlost'!E30</f>
        <v>-2.1739130434782608E-2</v>
      </c>
      <c r="F30" s="29">
        <f>('odhadnuté rychlosti'!F30-'reálná rychlost'!F30)/'reálná rychlost'!F30</f>
        <v>0.22448979591836735</v>
      </c>
      <c r="G30" s="29">
        <f>('odhadnuté rychlosti'!G30-'reálná rychlost'!G30)/'reálná rychlost'!G30</f>
        <v>-4.0816326530612242E-2</v>
      </c>
      <c r="H30" s="29">
        <f>('odhadnuté rychlosti'!H30-'reálná rychlost'!H30)/'reálná rychlost'!H30</f>
        <v>8.6956521739130432E-2</v>
      </c>
      <c r="I30" s="29">
        <f>('odhadnuté rychlosti'!I30-'reálná rychlost'!I30)/'reálná rychlost'!I30</f>
        <v>-9.0909090909090912E-2</v>
      </c>
      <c r="J30" s="29">
        <f>('odhadnuté rychlosti'!J30-'reálná rychlost'!J30)/'reálná rychlost'!J30</f>
        <v>0.25</v>
      </c>
      <c r="K30" s="29">
        <f>('odhadnuté rychlosti'!K30-'reálná rychlost'!K30)/'reálná rychlost'!K30</f>
        <v>6.3829787234042548E-2</v>
      </c>
      <c r="L30" s="29">
        <f>('odhadnuté rychlosti'!L30-'reálná rychlost'!L30)/'reálná rychlost'!L30</f>
        <v>1.1276595744680851</v>
      </c>
      <c r="M30" s="29">
        <f>('odhadnuté rychlosti'!M30-'reálná rychlost'!M30)/'reálná rychlost'!M30</f>
        <v>-4.2553191489361701E-2</v>
      </c>
      <c r="N30" s="29">
        <f>('odhadnuté rychlosti'!N30-'reálná rychlost'!N30)/'reálná rychlost'!N30</f>
        <v>0.5</v>
      </c>
      <c r="O30" s="29">
        <f>('odhadnuté rychlosti'!O30-'reálná rychlost'!O30)/'reálná rychlost'!O30</f>
        <v>0.25</v>
      </c>
      <c r="P30" s="29">
        <f>('odhadnuté rychlosti'!P30-'reálná rychlost'!P30)/'reálná rychlost'!P30</f>
        <v>0.7441860465116279</v>
      </c>
      <c r="Q30" s="29">
        <f>('odhadnuté rychlosti'!Q30-'reálná rychlost'!Q30)/'reálná rychlost'!Q30</f>
        <v>0.27906976744186046</v>
      </c>
      <c r="R30" s="29">
        <f>('odhadnuté rychlosti'!R30-'reálná rychlost'!R30)/'reálná rychlost'!R30</f>
        <v>0</v>
      </c>
      <c r="S30" s="29">
        <f>('odhadnuté rychlosti'!S30-'reálná rychlost'!S30)/'reálná rychlost'!S30</f>
        <v>0.10416666666666667</v>
      </c>
      <c r="T30" s="29">
        <f>('odhadnuté rychlosti'!T30-'reálná rychlost'!T30)/'reálná rychlost'!T30</f>
        <v>0</v>
      </c>
      <c r="U30" s="29">
        <f>('odhadnuté rychlosti'!U30-'reálná rychlost'!U30)/'reálná rychlost'!U30</f>
        <v>-0.16666666666666666</v>
      </c>
      <c r="V30" s="4" t="s">
        <v>3</v>
      </c>
      <c r="W30" s="9" t="s">
        <v>2</v>
      </c>
    </row>
    <row r="31" spans="1:23" s="1" customFormat="1" x14ac:dyDescent="0.25">
      <c r="A31" s="29">
        <f>('odhadnuté rychlosti'!A31-'reálná rychlost'!A31)/'reálná rychlost'!A31</f>
        <v>0.15942028985507245</v>
      </c>
      <c r="B31" s="29">
        <f>('odhadnuté rychlosti'!B31-'reálná rychlost'!B31)/'reálná rychlost'!B31</f>
        <v>1.4492753623188406E-2</v>
      </c>
      <c r="C31" s="29">
        <f>('odhadnuté rychlosti'!C31-'reálná rychlost'!C31)/'reálná rychlost'!C31</f>
        <v>-0.1044776119402985</v>
      </c>
      <c r="D31" s="29">
        <f>('odhadnuté rychlosti'!D31-'reálná rychlost'!D31)/'reálná rychlost'!D31</f>
        <v>0.34328358208955223</v>
      </c>
      <c r="E31" s="29">
        <f>('odhadnuté rychlosti'!E31-'reálná rychlost'!E31)/'reálná rychlost'!E31</f>
        <v>0.1111111111111111</v>
      </c>
      <c r="F31" s="29">
        <f>('odhadnuté rychlosti'!F31-'reálná rychlost'!F31)/'reálná rychlost'!F31</f>
        <v>7.6923076923076927E-2</v>
      </c>
      <c r="G31" s="29">
        <f>('odhadnuté rychlosti'!G31-'reálná rychlost'!G31)/'reálná rychlost'!G31</f>
        <v>0.18461538461538463</v>
      </c>
      <c r="H31" s="29">
        <f>('odhadnuté rychlosti'!H31-'reálná rychlost'!H31)/'reálná rychlost'!H31</f>
        <v>0.1111111111111111</v>
      </c>
      <c r="I31" s="29">
        <f>('odhadnuté rychlosti'!I31-'reálná rychlost'!I31)/'reálná rychlost'!I31</f>
        <v>0.10294117647058823</v>
      </c>
      <c r="J31" s="29">
        <f>('odhadnuté rychlosti'!J31-'reálná rychlost'!J31)/'reálná rychlost'!J31</f>
        <v>2.9411764705882353E-2</v>
      </c>
      <c r="K31" s="29">
        <f>('odhadnuté rychlosti'!K31-'reálná rychlost'!K31)/'reálná rychlost'!K31</f>
        <v>0.20967741935483872</v>
      </c>
      <c r="L31" s="29">
        <f>('odhadnuté rychlosti'!L31-'reálná rychlost'!L31)/'reálná rychlost'!L31</f>
        <v>0.20967741935483872</v>
      </c>
      <c r="M31" s="29">
        <f>('odhadnuté rychlosti'!M31-'reálná rychlost'!M31)/'reálná rychlost'!M31</f>
        <v>0.12903225806451613</v>
      </c>
      <c r="N31" s="29">
        <f>('odhadnuté rychlosti'!N31-'reálná rychlost'!N31)/'reálná rychlost'!N31</f>
        <v>0.12903225806451613</v>
      </c>
      <c r="O31" s="29">
        <f>('odhadnuté rychlosti'!O31-'reálná rychlost'!O31)/'reálná rychlost'!O31</f>
        <v>4.8387096774193547E-2</v>
      </c>
      <c r="P31" s="29">
        <f>('odhadnuté rychlosti'!P31-'reálná rychlost'!P31)/'reálná rychlost'!P31</f>
        <v>0.39344262295081966</v>
      </c>
      <c r="Q31" s="29">
        <f>('odhadnuté rychlosti'!Q31-'reálná rychlost'!Q31)/'reálná rychlost'!Q31</f>
        <v>0.14754098360655737</v>
      </c>
      <c r="R31" s="29">
        <f>('odhadnuté rychlosti'!R31-'reálná rychlost'!R31)/'reálná rychlost'!R31</f>
        <v>0.29032258064516131</v>
      </c>
      <c r="S31" s="29">
        <f>('odhadnuté rychlosti'!S31-'reálná rychlost'!S31)/'reálná rychlost'!S31</f>
        <v>0.2711864406779661</v>
      </c>
      <c r="T31" s="29">
        <f>('odhadnuté rychlosti'!T31-'reálná rychlost'!T31)/'reálná rychlost'!T31</f>
        <v>0.38983050847457629</v>
      </c>
      <c r="U31" s="29">
        <f>('odhadnuté rychlosti'!U31-'reálná rychlost'!U31)/'reálná rychlost'!U31</f>
        <v>-3.5087719298245612E-2</v>
      </c>
      <c r="V31" s="6" t="s">
        <v>3</v>
      </c>
      <c r="W31" s="6" t="s">
        <v>2</v>
      </c>
    </row>
    <row r="32" spans="1:23" s="8" customFormat="1" x14ac:dyDescent="0.25">
      <c r="A32" s="29">
        <f>('odhadnuté rychlosti'!A32-'reálná rychlost'!A32)/'reálná rychlost'!A32</f>
        <v>0.1111111111111111</v>
      </c>
      <c r="B32" s="29">
        <f>('odhadnuté rychlosti'!B32-'reálná rychlost'!B32)/'reálná rychlost'!B32</f>
        <v>0.1111111111111111</v>
      </c>
      <c r="C32" s="29">
        <f>('odhadnuté rychlosti'!C32-'reálná rychlost'!C32)/'reálná rychlost'!C32</f>
        <v>0.2</v>
      </c>
      <c r="D32" s="29">
        <f>('odhadnuté rychlosti'!D32-'reálná rychlost'!D32)/'reálná rychlost'!D32</f>
        <v>0.33333333333333331</v>
      </c>
      <c r="E32" s="29">
        <f>('odhadnuté rychlosti'!E32-'reálná rychlost'!E32)/'reálná rychlost'!E32</f>
        <v>-1.1627906976744186E-2</v>
      </c>
      <c r="F32" s="29">
        <f>('odhadnuté rychlosti'!F32-'reálná rychlost'!F32)/'reálná rychlost'!F32</f>
        <v>3.5294117647058823E-2</v>
      </c>
      <c r="G32" s="29">
        <f>('odhadnuté rychlosti'!G32-'reálná rychlost'!G32)/'reálná rychlost'!G32</f>
        <v>0</v>
      </c>
      <c r="H32" s="29">
        <f>('odhadnuté rychlosti'!H32-'reálná rychlost'!H32)/'reálná rychlost'!H32</f>
        <v>4.6511627906976744E-2</v>
      </c>
      <c r="I32" s="29">
        <f>('odhadnuté rychlosti'!I32-'reálná rychlost'!I32)/'reálná rychlost'!I32</f>
        <v>9.7560975609756101E-2</v>
      </c>
      <c r="J32" s="29">
        <f>('odhadnuté rychlosti'!J32-'reálná rychlost'!J32)/'reálná rychlost'!J32</f>
        <v>-4.878048780487805E-2</v>
      </c>
      <c r="K32" s="29">
        <f>('odhadnuté rychlosti'!K32-'reálná rychlost'!K32)/'reálná rychlost'!K32</f>
        <v>3.6585365853658534E-2</v>
      </c>
      <c r="L32" s="29">
        <f>('odhadnuté rychlosti'!L32-'reálná rychlost'!L32)/'reálná rychlost'!L32</f>
        <v>9.7560975609756101E-2</v>
      </c>
      <c r="M32" s="29">
        <f>('odhadnuté rychlosti'!M32-'reálná rychlost'!M32)/'reálná rychlost'!M32</f>
        <v>3.6585365853658534E-2</v>
      </c>
      <c r="N32" s="29">
        <f>('odhadnuté rychlosti'!N32-'reálná rychlost'!N32)/'reálná rychlost'!N32</f>
        <v>-0.1111111111111111</v>
      </c>
      <c r="O32" s="29">
        <f>('odhadnuté rychlosti'!O32-'reálná rychlost'!O32)/'reálná rychlost'!O32</f>
        <v>0</v>
      </c>
      <c r="P32" s="29">
        <f>('odhadnuté rychlosti'!P32-'reálná rychlost'!P32)/'reálná rychlost'!P32</f>
        <v>7.9545454545454544E-2</v>
      </c>
      <c r="Q32" s="29">
        <f>('odhadnuté rychlosti'!Q32-'reálná rychlost'!Q32)/'reálná rychlost'!Q32</f>
        <v>7.9545454545454544E-2</v>
      </c>
      <c r="R32" s="29">
        <f>('odhadnuté rychlosti'!R32-'reálná rychlost'!R32)/'reálná rychlost'!R32</f>
        <v>0.1111111111111111</v>
      </c>
      <c r="S32" s="29">
        <f>('odhadnuté rychlosti'!S32-'reálná rychlost'!S32)/'reálná rychlost'!S32</f>
        <v>-1.1904761904761904E-2</v>
      </c>
      <c r="T32" s="29">
        <f>('odhadnuté rychlosti'!T32-'reálná rychlost'!T32)/'reálná rychlost'!T32</f>
        <v>7.1428571428571425E-2</v>
      </c>
      <c r="U32" s="29">
        <f>('odhadnuté rychlosti'!U32-'reálná rychlost'!U32)/'reálná rychlost'!U32</f>
        <v>-0.125</v>
      </c>
      <c r="V32" s="4" t="s">
        <v>3</v>
      </c>
      <c r="W32" s="9" t="s">
        <v>2</v>
      </c>
    </row>
    <row r="33" spans="1:23" s="1" customFormat="1" x14ac:dyDescent="0.25">
      <c r="A33" s="29">
        <f>('odhadnuté rychlosti'!A33-'reálná rychlost'!A33)/'reálná rychlost'!A33</f>
        <v>5.2631578947368418E-2</v>
      </c>
      <c r="B33" s="29">
        <f>('odhadnuté rychlosti'!B33-'reálná rychlost'!B33)/'reálná rychlost'!B33</f>
        <v>0.14035087719298245</v>
      </c>
      <c r="C33" s="29">
        <f>('odhadnuté rychlosti'!C33-'reálná rychlost'!C33)/'reálná rychlost'!C33</f>
        <v>-0.15254237288135594</v>
      </c>
      <c r="D33" s="29">
        <f>('odhadnuté rychlosti'!D33-'reálná rychlost'!D33)/'reálná rychlost'!D33</f>
        <v>0.2711864406779661</v>
      </c>
      <c r="E33" s="29">
        <f>('odhadnuté rychlosti'!E33-'reálná rychlost'!E33)/'reálná rychlost'!E33</f>
        <v>0.1111111111111111</v>
      </c>
      <c r="F33" s="29">
        <f>('odhadnuté rychlosti'!F33-'reálná rychlost'!F33)/'reálná rychlost'!F33</f>
        <v>0.3392857142857143</v>
      </c>
      <c r="G33" s="29">
        <f>('odhadnuté rychlosti'!G33-'reálná rychlost'!G33)/'reálná rychlost'!G33</f>
        <v>0.19642857142857142</v>
      </c>
      <c r="H33" s="29">
        <f>('odhadnuté rychlosti'!H33-'reálná rychlost'!H33)/'reálná rychlost'!H33</f>
        <v>-0.16666666666666666</v>
      </c>
      <c r="I33" s="29">
        <f>('odhadnuté rychlosti'!I33-'reálná rychlost'!I33)/'reálná rychlost'!I33</f>
        <v>-9.0909090909090912E-2</v>
      </c>
      <c r="J33" s="29">
        <f>('odhadnuté rychlosti'!J33-'reálná rychlost'!J33)/'reálná rychlost'!J33</f>
        <v>5.4545454545454543E-2</v>
      </c>
      <c r="K33" s="29">
        <f>('odhadnuté rychlosti'!K33-'reálná rychlost'!K33)/'reálná rychlost'!K33</f>
        <v>-1.6393442622950821E-2</v>
      </c>
      <c r="L33" s="29">
        <f>('odhadnuté rychlosti'!L33-'reálná rychlost'!L33)/'reálná rychlost'!L33</f>
        <v>0.22950819672131148</v>
      </c>
      <c r="M33" s="29">
        <f>('odhadnuté rychlosti'!M33-'reálná rychlost'!M33)/'reálná rychlost'!M33</f>
        <v>-0.26229508196721313</v>
      </c>
      <c r="N33" s="29">
        <f>('odhadnuté rychlosti'!N33-'reálná rychlost'!N33)/'reálná rychlost'!N33</f>
        <v>9.0909090909090912E-2</v>
      </c>
      <c r="O33" s="29">
        <f>('odhadnuté rychlosti'!O33-'reálná rychlost'!O33)/'reálná rychlost'!O33</f>
        <v>9.0909090909090912E-2</v>
      </c>
      <c r="P33" s="29">
        <f>('odhadnuté rychlosti'!P33-'reálná rychlost'!P33)/'reálná rychlost'!P33</f>
        <v>0.22807017543859648</v>
      </c>
      <c r="Q33" s="29">
        <f>('odhadnuté rychlosti'!Q33-'reálná rychlost'!Q33)/'reálná rychlost'!Q33</f>
        <v>5.2631578947368418E-2</v>
      </c>
      <c r="R33" s="29">
        <f>('odhadnuté rychlosti'!R33-'reálná rychlost'!R33)/'reálná rychlost'!R33</f>
        <v>-9.0909090909090912E-2</v>
      </c>
      <c r="S33" s="29">
        <f>('odhadnuté rychlosti'!S33-'reálná rychlost'!S33)/'reálná rychlost'!S33</f>
        <v>7.1428571428571425E-2</v>
      </c>
      <c r="T33" s="29">
        <f>('odhadnuté rychlosti'!T33-'reálná rychlost'!T33)/'reálná rychlost'!T33</f>
        <v>-0.14285714285714285</v>
      </c>
      <c r="U33" s="29">
        <f>('odhadnuté rychlosti'!U33-'reálná rychlost'!U33)/'reálná rychlost'!U33</f>
        <v>-0.16666666666666666</v>
      </c>
      <c r="V33" s="6" t="s">
        <v>3</v>
      </c>
      <c r="W33" s="6" t="s">
        <v>2</v>
      </c>
    </row>
    <row r="34" spans="1:23" s="8" customFormat="1" x14ac:dyDescent="0.25">
      <c r="A34" s="29">
        <f>('odhadnuté rychlosti'!A34-'reálná rychlost'!A34)/'reálná rychlost'!A34</f>
        <v>1.0101010101010102E-2</v>
      </c>
      <c r="B34" s="29">
        <f>('odhadnuté rychlosti'!B34-'reálná rychlost'!B34)/'reálná rychlost'!B34</f>
        <v>0.21212121212121213</v>
      </c>
      <c r="C34" s="29">
        <f>('odhadnuté rychlosti'!C34-'reálná rychlost'!C34)/'reálná rychlost'!C34</f>
        <v>0.38297872340425532</v>
      </c>
      <c r="D34" s="29">
        <f>('odhadnuté rychlosti'!D34-'reálná rychlost'!D34)/'reálná rychlost'!D34</f>
        <v>0.1702127659574468</v>
      </c>
      <c r="E34" s="29">
        <f>('odhadnuté rychlosti'!E34-'reálná rychlost'!E34)/'reálná rychlost'!E34</f>
        <v>0.25</v>
      </c>
      <c r="F34" s="29">
        <f>('odhadnuté rychlosti'!F34-'reálná rychlost'!F34)/'reálná rychlost'!F34</f>
        <v>0.1702127659574468</v>
      </c>
      <c r="G34" s="29">
        <f>('odhadnuté rychlosti'!G34-'reálná rychlost'!G34)/'reálná rychlost'!G34</f>
        <v>7.4468085106382975E-2</v>
      </c>
      <c r="H34" s="29">
        <f>('odhadnuté rychlosti'!H34-'reálná rychlost'!H34)/'reálná rychlost'!H34</f>
        <v>0.35</v>
      </c>
      <c r="I34" s="29">
        <f>('odhadnuté rychlosti'!I34-'reálná rychlost'!I34)/'reálná rychlost'!I34</f>
        <v>3.0927835051546393E-2</v>
      </c>
      <c r="J34" s="29">
        <f>('odhadnuté rychlosti'!J34-'reálná rychlost'!J34)/'reálná rychlost'!J34</f>
        <v>0.23711340206185566</v>
      </c>
      <c r="K34" s="29">
        <f>('odhadnuté rychlosti'!K34-'reálná rychlost'!K34)/'reálná rychlost'!K34</f>
        <v>0.14285714285714285</v>
      </c>
      <c r="L34" s="29">
        <f>('odhadnuté rychlosti'!L34-'reálná rychlost'!L34)/'reálná rychlost'!L34</f>
        <v>-4.7619047619047616E-2</v>
      </c>
      <c r="M34" s="29">
        <f>('odhadnuté rychlosti'!M34-'reálná rychlost'!M34)/'reálná rychlost'!M34</f>
        <v>0</v>
      </c>
      <c r="N34" s="29">
        <f>('odhadnuté rychlosti'!N34-'reálná rychlost'!N34)/'reálná rychlost'!N34</f>
        <v>0.14583333333333334</v>
      </c>
      <c r="O34" s="29">
        <f>('odhadnuté rychlosti'!O34-'reálná rychlost'!O34)/'reálná rychlost'!O34</f>
        <v>-6.25E-2</v>
      </c>
      <c r="P34" s="29">
        <f>('odhadnuté rychlosti'!P34-'reálná rychlost'!P34)/'reálná rychlost'!P34</f>
        <v>0.21212121212121213</v>
      </c>
      <c r="Q34" s="29">
        <f>('odhadnuté rychlosti'!Q34-'reálná rychlost'!Q34)/'reálná rychlost'!Q34</f>
        <v>0.21212121212121213</v>
      </c>
      <c r="R34" s="29">
        <f>('odhadnuté rychlosti'!R34-'reálná rychlost'!R34)/'reálná rychlost'!R34</f>
        <v>4.1666666666666664E-2</v>
      </c>
      <c r="S34" s="29">
        <f>('odhadnuté rychlosti'!S34-'reálná rychlost'!S34)/'reálná rychlost'!S34</f>
        <v>0.37894736842105264</v>
      </c>
      <c r="T34" s="29">
        <f>('odhadnuté rychlosti'!T34-'reálná rychlost'!T34)/'reálná rychlost'!T34</f>
        <v>0.14736842105263157</v>
      </c>
      <c r="U34" s="29">
        <f>('odhadnuté rychlosti'!U34-'reálná rychlost'!U34)/'reálná rychlost'!U34</f>
        <v>-8.1632653061224483E-2</v>
      </c>
      <c r="V34" s="4" t="s">
        <v>3</v>
      </c>
      <c r="W34" s="9" t="s">
        <v>2</v>
      </c>
    </row>
    <row r="35" spans="1:23" s="1" customFormat="1" x14ac:dyDescent="0.25">
      <c r="A35" s="29">
        <f>('odhadnuté rychlosti'!A35-'reálná rychlost'!A35)/'reálná rychlost'!A35</f>
        <v>0.08</v>
      </c>
      <c r="B35" s="29">
        <f>('odhadnuté rychlosti'!B35-'reálná rychlost'!B35)/'reálná rychlost'!B35</f>
        <v>-0.04</v>
      </c>
      <c r="C35" s="29">
        <f>('odhadnuté rychlosti'!C35-'reálná rychlost'!C35)/'reálná rychlost'!C35</f>
        <v>0.04</v>
      </c>
      <c r="D35" s="29">
        <f>('odhadnuté rychlosti'!D35-'reálná rychlost'!D35)/'reálná rychlost'!D35</f>
        <v>0.04</v>
      </c>
      <c r="E35" s="29">
        <f>('odhadnuté rychlosti'!E35-'reálná rychlost'!E35)/'reálná rychlost'!E35</f>
        <v>2.3622047244094488E-2</v>
      </c>
      <c r="F35" s="29">
        <f>('odhadnuté rychlosti'!F35-'reálná rychlost'!F35)/'reálná rychlost'!F35</f>
        <v>2.6785714285714284E-2</v>
      </c>
      <c r="G35" s="29">
        <f>('odhadnuté rychlosti'!G35-'reálná rychlost'!G35)/'reálná rychlost'!G35</f>
        <v>8.9285714285714288E-2</v>
      </c>
      <c r="H35" s="29">
        <f>('odhadnuté rychlosti'!H35-'reálná rychlost'!H35)/'reálná rychlost'!H35</f>
        <v>2.3622047244094488E-2</v>
      </c>
      <c r="I35" s="29">
        <f>('odhadnuté rychlosti'!I35-'reálná rychlost'!I35)/'reálná rychlost'!I35</f>
        <v>-1.5748031496062992E-2</v>
      </c>
      <c r="J35" s="29">
        <f>('odhadnuté rychlosti'!J35-'reálná rychlost'!J35)/'reálná rychlost'!J35</f>
        <v>2.3622047244094488E-2</v>
      </c>
      <c r="K35" s="29">
        <f>('odhadnuté rychlosti'!K35-'reálná rychlost'!K35)/'reálná rychlost'!K35</f>
        <v>4.8387096774193547E-2</v>
      </c>
      <c r="L35" s="29">
        <f>('odhadnuté rychlosti'!L35-'reálná rychlost'!L35)/'reálná rychlost'!L35</f>
        <v>0.12903225806451613</v>
      </c>
      <c r="M35" s="29">
        <f>('odhadnuté rychlosti'!M35-'reálná rychlost'!M35)/'reálná rychlost'!M35</f>
        <v>8.0645161290322578E-3</v>
      </c>
      <c r="N35" s="29">
        <f>('odhadnuté rychlosti'!N35-'reálná rychlost'!N35)/'reálná rychlost'!N35</f>
        <v>0.04</v>
      </c>
      <c r="O35" s="29">
        <f>('odhadnuté rychlosti'!O35-'reálná rychlost'!O35)/'reálná rychlost'!O35</f>
        <v>0.04</v>
      </c>
      <c r="P35" s="29">
        <f>('odhadnuté rychlosti'!P35-'reálná rychlost'!P35)/'reálná rychlost'!P35</f>
        <v>0.15384615384615385</v>
      </c>
      <c r="Q35" s="29">
        <f>('odhadnuté rychlosti'!Q35-'reálná rychlost'!Q35)/'reálná rychlost'!Q35</f>
        <v>6.8376068376068383E-2</v>
      </c>
      <c r="R35" s="29">
        <f>('odhadnuté rychlosti'!R35-'reálná rychlost'!R35)/'reálná rychlost'!R35</f>
        <v>0.04</v>
      </c>
      <c r="S35" s="29">
        <f>('odhadnuté rychlosti'!S35-'reálná rychlost'!S35)/'reálná rychlost'!S35</f>
        <v>0.10569105691056911</v>
      </c>
      <c r="T35" s="29">
        <f>('odhadnuté rychlosti'!T35-'reálná rychlost'!T35)/'reálná rychlost'!T35</f>
        <v>5.6910569105691054E-2</v>
      </c>
      <c r="U35" s="29">
        <f>('odhadnuté rychlosti'!U35-'reálná rychlost'!U35)/'reálná rychlost'!U35</f>
        <v>-0.04</v>
      </c>
      <c r="V35" s="6" t="s">
        <v>3</v>
      </c>
      <c r="W35" s="6" t="s">
        <v>2</v>
      </c>
    </row>
    <row r="36" spans="1:23" s="8" customFormat="1" x14ac:dyDescent="0.25">
      <c r="A36" s="29">
        <f>('odhadnuté rychlosti'!A36-'reálná rychlost'!A36)/'reálná rychlost'!A36</f>
        <v>0.18421052631578946</v>
      </c>
      <c r="B36" s="29">
        <f>('odhadnuté rychlosti'!B36-'reálná rychlost'!B36)/'reálná rychlost'!B36</f>
        <v>8.771929824561403E-3</v>
      </c>
      <c r="C36" s="29">
        <f>('odhadnuté rychlosti'!C36-'reálná rychlost'!C36)/'reálná rychlost'!C36</f>
        <v>-2.6548672566371681E-2</v>
      </c>
      <c r="D36" s="29">
        <f>('odhadnuté rychlosti'!D36-'reálná rychlost'!D36)/'reálná rychlost'!D36</f>
        <v>-2.6548672566371681E-2</v>
      </c>
      <c r="E36" s="29">
        <f>('odhadnuté rychlosti'!E36-'reálná rychlost'!E36)/'reálná rychlost'!E36</f>
        <v>4.3478260869565216E-2</v>
      </c>
      <c r="F36" s="29">
        <f>('odhadnuté rychlosti'!F36-'reálná rychlost'!F36)/'reálná rychlost'!F36</f>
        <v>-9.0090090090090089E-3</v>
      </c>
      <c r="G36" s="29">
        <f>('odhadnuté rychlosti'!G36-'reálná rychlost'!G36)/'reálná rychlost'!G36</f>
        <v>0.17117117117117117</v>
      </c>
      <c r="H36" s="29">
        <f>('odhadnuté rychlosti'!H36-'reálná rychlost'!H36)/'reálná rychlost'!H36</f>
        <v>0</v>
      </c>
      <c r="I36" s="29">
        <f>('odhadnuté rychlosti'!I36-'reálná rychlost'!I36)/'reálná rychlost'!I36</f>
        <v>-5.1724137931034482E-2</v>
      </c>
      <c r="J36" s="29">
        <f>('odhadnuté rychlosti'!J36-'reálná rychlost'!J36)/'reálná rychlost'!J36</f>
        <v>3.4482758620689655E-2</v>
      </c>
      <c r="K36" s="29">
        <f>('odhadnuté rychlosti'!K36-'reálná rychlost'!K36)/'reálná rychlost'!K36</f>
        <v>9.6491228070175433E-2</v>
      </c>
      <c r="L36" s="29">
        <f>('odhadnuté rychlosti'!L36-'reálná rychlost'!L36)/'reálná rychlost'!L36</f>
        <v>0.18421052631578946</v>
      </c>
      <c r="M36" s="29">
        <f>('odhadnuté rychlosti'!M36-'reálná rychlost'!M36)/'reálná rychlost'!M36</f>
        <v>5.2631578947368418E-2</v>
      </c>
      <c r="N36" s="29">
        <f>('odhadnuté rychlosti'!N36-'reálná rychlost'!N36)/'reálná rychlost'!N36</f>
        <v>0.16666666666666666</v>
      </c>
      <c r="O36" s="29">
        <f>('odhadnuté rychlosti'!O36-'reálná rychlost'!O36)/'reálná rychlost'!O36</f>
        <v>4.1666666666666664E-2</v>
      </c>
      <c r="P36" s="29">
        <f>('odhadnuté rychlosti'!P36-'reálná rychlost'!P36)/'reálná rychlost'!P36</f>
        <v>0.23893805309734514</v>
      </c>
      <c r="Q36" s="29">
        <f>('odhadnuté rychlosti'!Q36-'reálná rychlost'!Q36)/'reálná rychlost'!Q36</f>
        <v>0.2831858407079646</v>
      </c>
      <c r="R36" s="29">
        <f>('odhadnuté rychlosti'!R36-'reálná rychlost'!R36)/'reálná rychlost'!R36</f>
        <v>0</v>
      </c>
      <c r="S36" s="29">
        <f>('odhadnuté rychlosti'!S36-'reálná rychlost'!S36)/'reálná rychlost'!S36</f>
        <v>0.1206896551724138</v>
      </c>
      <c r="T36" s="29">
        <f>('odhadnuté rychlosti'!T36-'reálná rychlost'!T36)/'reálná rychlost'!T36</f>
        <v>1.7241379310344827E-2</v>
      </c>
      <c r="U36" s="29">
        <f>('odhadnuté rychlosti'!U36-'reálná rychlost'!U36)/'reálná rychlost'!U36</f>
        <v>0</v>
      </c>
      <c r="V36" s="4" t="s">
        <v>3</v>
      </c>
      <c r="W36" s="9" t="s">
        <v>2</v>
      </c>
    </row>
    <row r="37" spans="1:23" s="1" customFormat="1" x14ac:dyDescent="0.25">
      <c r="A37" s="29">
        <f>('odhadnuté rychlosti'!A37-'reálná rychlost'!A37)/'reálná rychlost'!A37</f>
        <v>-0.16666666666666666</v>
      </c>
      <c r="B37" s="29">
        <f>('odhadnuté rychlosti'!B37-'reálná rychlost'!B37)/'reálná rychlost'!B37</f>
        <v>-4.7619047619047616E-2</v>
      </c>
      <c r="C37" s="29">
        <f>('odhadnuté rychlosti'!C37-'reálná rychlost'!C37)/'reálná rychlost'!C37</f>
        <v>-0.19540229885057472</v>
      </c>
      <c r="D37" s="29">
        <f>('odhadnuté rychlosti'!D37-'reálná rychlost'!D37)/'reálná rychlost'!D37</f>
        <v>-0.13793103448275862</v>
      </c>
      <c r="E37" s="29">
        <f>('odhadnuté rychlosti'!E37-'reálná rychlost'!E37)/'reálná rychlost'!E37</f>
        <v>-2.1739130434782608E-2</v>
      </c>
      <c r="F37" s="29">
        <f>('odhadnuté rychlosti'!F37-'reálná rychlost'!F37)/'reálná rychlost'!F37</f>
        <v>-5.8823529411764705E-2</v>
      </c>
      <c r="G37" s="29">
        <f>('odhadnuté rychlosti'!G37-'reálná rychlost'!G37)/'reálná rychlost'!G37</f>
        <v>0.35294117647058826</v>
      </c>
      <c r="H37" s="29">
        <f>('odhadnuté rychlosti'!H37-'reálná rychlost'!H37)/'reálná rychlost'!H37</f>
        <v>-2.1739130434782608E-2</v>
      </c>
      <c r="I37" s="29">
        <f>('odhadnuté rychlosti'!I37-'reálná rychlost'!I37)/'reálná rychlost'!I37</f>
        <v>1.1904761904761904E-2</v>
      </c>
      <c r="J37" s="29">
        <f>('odhadnuté rychlosti'!J37-'reálná rychlost'!J37)/'reálná rychlost'!J37</f>
        <v>-4.7619047619047616E-2</v>
      </c>
      <c r="K37" s="29">
        <f>('odhadnuté rychlosti'!K37-'reálná rychlost'!K37)/'reálná rychlost'!K37</f>
        <v>0.26436781609195403</v>
      </c>
      <c r="L37" s="29">
        <f>('odhadnuté rychlosti'!L37-'reálná rychlost'!L37)/'reálná rychlost'!L37</f>
        <v>3.4482758620689655E-2</v>
      </c>
      <c r="M37" s="29">
        <f>('odhadnuté rychlosti'!M37-'reálná rychlost'!M37)/'reálná rychlost'!M37</f>
        <v>-8.0459770114942528E-2</v>
      </c>
      <c r="N37" s="29">
        <f>('odhadnuté rychlosti'!N37-'reálná rychlost'!N37)/'reálná rychlost'!N37</f>
        <v>4.1666666666666664E-2</v>
      </c>
      <c r="O37" s="29">
        <f>('odhadnuté rychlosti'!O37-'reálná rychlost'!O37)/'reálná rychlost'!O37</f>
        <v>4.1666666666666664E-2</v>
      </c>
      <c r="P37" s="29">
        <f>('odhadnuté rychlosti'!P37-'reálná rychlost'!P37)/'reálná rychlost'!P37</f>
        <v>7.5268817204301078E-2</v>
      </c>
      <c r="Q37" s="29">
        <f>('odhadnuté rychlosti'!Q37-'reálná rychlost'!Q37)/'reálná rychlost'!Q37</f>
        <v>2.1505376344086023E-2</v>
      </c>
      <c r="R37" s="29">
        <f>('odhadnuté rychlosti'!R37-'reálná rychlost'!R37)/'reálná rychlost'!R37</f>
        <v>-6.25E-2</v>
      </c>
      <c r="S37" s="29">
        <f>('odhadnuté rychlosti'!S37-'reálná rychlost'!S37)/'reálná rychlost'!S37</f>
        <v>0.21649484536082475</v>
      </c>
      <c r="T37" s="29">
        <f>('odhadnuté rychlosti'!T37-'reálná rychlost'!T37)/'reálná rychlost'!T37</f>
        <v>-7.2164948453608241E-2</v>
      </c>
      <c r="U37" s="29">
        <f>('odhadnuté rychlosti'!U37-'reálná rychlost'!U37)/'reálná rychlost'!U37</f>
        <v>-0.16666666666666666</v>
      </c>
      <c r="V37" s="6" t="s">
        <v>3</v>
      </c>
      <c r="W37" s="6" t="s">
        <v>2</v>
      </c>
    </row>
    <row r="38" spans="1:23" s="8" customFormat="1" x14ac:dyDescent="0.25">
      <c r="A38" s="29">
        <f>('odhadnuté rychlosti'!A38-'reálná rychlost'!A38)/'reálná rychlost'!A38</f>
        <v>8.6956521739130432E-2</v>
      </c>
      <c r="B38" s="29">
        <f>('odhadnuté rychlosti'!B38-'reálná rychlost'!B38)/'reálná rychlost'!B38</f>
        <v>-0.34782608695652173</v>
      </c>
      <c r="C38" s="29">
        <f>('odhadnuté rychlosti'!C38-'reálná rychlost'!C38)/'reálná rychlost'!C38</f>
        <v>0.33333333333333331</v>
      </c>
      <c r="D38" s="29">
        <f>('odhadnuté rychlosti'!D38-'reálná rychlost'!D38)/'reálná rychlost'!D38</f>
        <v>0.1111111111111111</v>
      </c>
      <c r="E38" s="29">
        <f>('odhadnuté rychlosti'!E38-'reálná rychlost'!E38)/'reálná rychlost'!E38</f>
        <v>-9.0909090909090912E-2</v>
      </c>
      <c r="F38" s="29">
        <f>('odhadnuté rychlosti'!F38-'reálná rychlost'!F38)/'reálná rychlost'!F38</f>
        <v>0.48936170212765956</v>
      </c>
      <c r="G38" s="29">
        <f>('odhadnuté rychlosti'!G38-'reálná rychlost'!G38)/'reálná rychlost'!G38</f>
        <v>0.10638297872340426</v>
      </c>
      <c r="H38" s="29">
        <f>('odhadnuté rychlosti'!H38-'reálná rychlost'!H38)/'reálná rychlost'!H38</f>
        <v>-0.43181818181818182</v>
      </c>
      <c r="I38" s="29">
        <f>('odhadnuté rychlosti'!I38-'reálná rychlost'!I38)/'reálná rychlost'!I38</f>
        <v>-0.1</v>
      </c>
      <c r="J38" s="29">
        <f>('odhadnuté rychlosti'!J38-'reálná rychlost'!J38)/'reálná rychlost'!J38</f>
        <v>0.2</v>
      </c>
      <c r="K38" s="29">
        <f>('odhadnuté rychlosti'!K38-'reálná rychlost'!K38)/'reálná rychlost'!K38</f>
        <v>2.2727272727272728E-2</v>
      </c>
      <c r="L38" s="29">
        <f>('odhadnuté rychlosti'!L38-'reálná rychlost'!L38)/'reálná rychlost'!L38</f>
        <v>0.25</v>
      </c>
      <c r="M38" s="29">
        <f>('odhadnuté rychlosti'!M38-'reálná rychlost'!M38)/'reálná rychlost'!M38</f>
        <v>-0.31818181818181818</v>
      </c>
      <c r="N38" s="29">
        <f>('odhadnuté rychlosti'!N38-'reálná rychlost'!N38)/'reálná rychlost'!N38</f>
        <v>6.3829787234042548E-2</v>
      </c>
      <c r="O38" s="29">
        <f>('odhadnuté rychlosti'!O38-'reálná rychlost'!O38)/'reálná rychlost'!O38</f>
        <v>-0.14893617021276595</v>
      </c>
      <c r="P38" s="29">
        <f>('odhadnuté rychlosti'!P38-'reálná rychlost'!P38)/'reálná rychlost'!P38</f>
        <v>0.25</v>
      </c>
      <c r="Q38" s="29">
        <f>('odhadnuté rychlosti'!Q38-'reálná rychlost'!Q38)/'reálná rychlost'!Q38</f>
        <v>-9.0909090909090912E-2</v>
      </c>
      <c r="R38" s="29">
        <f>('odhadnuté rychlosti'!R38-'reálná rychlost'!R38)/'reálná rychlost'!R38</f>
        <v>6.3829787234042548E-2</v>
      </c>
      <c r="S38" s="29">
        <f>('odhadnuté rychlosti'!S38-'reálná rychlost'!S38)/'reálná rychlost'!S38</f>
        <v>0.10909090909090909</v>
      </c>
      <c r="T38" s="29">
        <f>('odhadnuté rychlosti'!T38-'reálná rychlost'!T38)/'reálná rychlost'!T38</f>
        <v>-0.16363636363636364</v>
      </c>
      <c r="U38" s="29">
        <f>('odhadnuté rychlosti'!U38-'reálná rychlost'!U38)/'reálná rychlost'!U38</f>
        <v>-0.33333333333333331</v>
      </c>
      <c r="V38" s="4" t="s">
        <v>3</v>
      </c>
      <c r="W38" s="9" t="s">
        <v>2</v>
      </c>
    </row>
    <row r="39" spans="1:23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</row>
    <row r="40" spans="1:23" x14ac:dyDescent="0.25">
      <c r="A40" s="29">
        <f>('odhadnuté rychlosti'!A40-'reálná rychlost'!A40)/'reálná rychlost'!A40</f>
        <v>-2.4390243902439025E-2</v>
      </c>
      <c r="B40" s="29">
        <f>('odhadnuté rychlosti'!B40-'reálná rychlost'!B40)/'reálná rychlost'!B40</f>
        <v>-0.51219512195121952</v>
      </c>
      <c r="C40" s="29">
        <f>('odhadnuté rychlosti'!C40-'reálná rychlost'!C40)/'reálná rychlost'!C40</f>
        <v>0.35135135135135137</v>
      </c>
      <c r="D40" s="29">
        <f>('odhadnuté rychlosti'!D40-'reálná rychlost'!D40)/'reálná rychlost'!D40</f>
        <v>0.21621621621621623</v>
      </c>
      <c r="E40" s="29">
        <f>('odhadnuté rychlosti'!E40-'reálná rychlost'!E40)/'reálná rychlost'!E40</f>
        <v>0.1111111111111111</v>
      </c>
      <c r="F40" s="29">
        <f>('odhadnuté rychlosti'!F40-'reálná rychlost'!F40)/'reálná rychlost'!F40</f>
        <v>0.28205128205128205</v>
      </c>
      <c r="G40" s="29">
        <f>('odhadnuté rychlosti'!G40-'reálná rychlost'!G40)/'reálná rychlost'!G40</f>
        <v>0.23076923076923078</v>
      </c>
      <c r="H40" s="29">
        <f>('odhadnuté rychlosti'!H40-'reálná rychlost'!H40)/'reálná rychlost'!H40</f>
        <v>-2.7777777777777776E-2</v>
      </c>
      <c r="I40" s="29">
        <f>('odhadnuté rychlosti'!I40-'reálná rychlost'!I40)/'reálná rychlost'!I40</f>
        <v>-5.4054054054054057E-2</v>
      </c>
      <c r="J40" s="29">
        <f>('odhadnuté rychlosti'!J40-'reálná rychlost'!J40)/'reálná rychlost'!J40</f>
        <v>0.6216216216216216</v>
      </c>
      <c r="K40" s="29">
        <f>('odhadnuté rychlosti'!K40-'reálná rychlost'!K40)/'reálná rychlost'!K40</f>
        <v>0.31578947368421051</v>
      </c>
      <c r="L40" s="29">
        <f>('odhadnuté rychlosti'!L40-'reálná rychlost'!L40)/'reálná rychlost'!L40</f>
        <v>5.2631578947368418E-2</v>
      </c>
      <c r="M40" s="29">
        <f>('odhadnuté rychlosti'!M40-'reálná rychlost'!M40)/'reálná rychlost'!M40</f>
        <v>-0.21052631578947367</v>
      </c>
      <c r="N40" s="29">
        <f>('odhadnuté rychlosti'!N40-'reálná rychlost'!N40)/'reálná rychlost'!N40</f>
        <v>0.28205128205128205</v>
      </c>
      <c r="O40" s="29">
        <f>('odhadnuté rychlosti'!O40-'reálná rychlost'!O40)/'reálná rychlost'!O40</f>
        <v>0.28205128205128205</v>
      </c>
      <c r="P40" s="29">
        <f>('odhadnuté rychlosti'!P40-'reálná rychlost'!P40)/'reálná rychlost'!P40</f>
        <v>-5.4054054054054057E-2</v>
      </c>
      <c r="Q40" s="29">
        <f>('odhadnuté rychlosti'!Q40-'reálná rychlost'!Q40)/'reálná rychlost'!Q40</f>
        <v>0.35135135135135137</v>
      </c>
      <c r="R40" s="29">
        <f>('odhadnuté rychlosti'!R40-'reálná rychlost'!R40)/'reálná rychlost'!R40</f>
        <v>2.564102564102564E-2</v>
      </c>
      <c r="S40" s="29">
        <f>('odhadnuté rychlosti'!S40-'reálná rychlost'!S40)/'reálná rychlost'!S40</f>
        <v>5.4545454545454543E-2</v>
      </c>
      <c r="T40" s="29">
        <f>('odhadnuté rychlosti'!T40-'reálná rychlost'!T40)/'reálná rychlost'!T40</f>
        <v>-9.0909090909090912E-2</v>
      </c>
      <c r="U40" s="29">
        <f>('odhadnuté rychlosti'!U40-'reálná rychlost'!U40)/'reálná rychlost'!U40</f>
        <v>-0.2857142857142857</v>
      </c>
      <c r="V40" s="3" t="s">
        <v>5</v>
      </c>
      <c r="W40" s="4" t="s">
        <v>4</v>
      </c>
    </row>
    <row r="41" spans="1:23" s="16" customFormat="1" x14ac:dyDescent="0.25">
      <c r="A41" s="29">
        <f>('odhadnuté rychlosti'!A41-'reálná rychlost'!A41)/'reálná rychlost'!A41</f>
        <v>-0.42307692307692307</v>
      </c>
      <c r="B41" s="29">
        <f>('odhadnuté rychlosti'!B41-'reálná rychlost'!B41)/'reálná rychlost'!B41</f>
        <v>-0.51923076923076927</v>
      </c>
      <c r="C41" s="29">
        <f>('odhadnuté rychlosti'!C41-'reálná rychlost'!C41)/'reálná rychlost'!C41</f>
        <v>-1.9607843137254902E-2</v>
      </c>
      <c r="D41" s="29">
        <f>('odhadnuté rychlosti'!D41-'reálná rychlost'!D41)/'reálná rychlost'!D41</f>
        <v>7.8431372549019607E-2</v>
      </c>
      <c r="E41" s="29">
        <f>('odhadnuté rychlosti'!E41-'reálná rychlost'!E41)/'reálná rychlost'!E41</f>
        <v>0.14583333333333334</v>
      </c>
      <c r="F41" s="29">
        <f>('odhadnuté rychlosti'!F41-'reálná rychlost'!F41)/'reálná rychlost'!F41</f>
        <v>0.14583333333333334</v>
      </c>
      <c r="G41" s="29">
        <f>('odhadnuté rychlosti'!G41-'reálná rychlost'!G41)/'reálná rychlost'!G41</f>
        <v>6.25E-2</v>
      </c>
      <c r="H41" s="29">
        <f>('odhadnuté rychlosti'!H41-'reálná rychlost'!H41)/'reálná rychlost'!H41</f>
        <v>-6.25E-2</v>
      </c>
      <c r="I41" s="29">
        <f>('odhadnuté rychlosti'!I41-'reálná rychlost'!I41)/'reálná rychlost'!I41</f>
        <v>0.1</v>
      </c>
      <c r="J41" s="29">
        <f>('odhadnuté rychlosti'!J41-'reálná rychlost'!J41)/'reálná rychlost'!J41</f>
        <v>0.36</v>
      </c>
      <c r="K41" s="29">
        <f>('odhadnuté rychlosti'!K41-'reálná rychlost'!K41)/'reálná rychlost'!K41</f>
        <v>0.15384615384615385</v>
      </c>
      <c r="L41" s="29">
        <f>('odhadnuté rychlosti'!L41-'reálná rychlost'!L41)/'reálná rychlost'!L41</f>
        <v>-3.8461538461538464E-2</v>
      </c>
      <c r="M41" s="29">
        <f>('odhadnuté rychlosti'!M41-'reálná rychlost'!M41)/'reálná rychlost'!M41</f>
        <v>-0.23076923076923078</v>
      </c>
      <c r="N41" s="29">
        <f>('odhadnuté rychlosti'!N41-'reálná rychlost'!N41)/'reálná rychlost'!N41</f>
        <v>5.2631578947368418E-2</v>
      </c>
      <c r="O41" s="29">
        <f>('odhadnuté rychlosti'!O41-'reálná rychlost'!O41)/'reálná rychlost'!O41</f>
        <v>5.2631578947368418E-2</v>
      </c>
      <c r="P41" s="29">
        <f>('odhadnuté rychlosti'!P41-'reálná rychlost'!P41)/'reálná rychlost'!P41</f>
        <v>-0.24528301886792453</v>
      </c>
      <c r="Q41" s="29">
        <f>('odhadnuté rychlosti'!Q41-'reálná rychlost'!Q41)/'reálná rychlost'!Q41</f>
        <v>0.13207547169811321</v>
      </c>
      <c r="R41" s="29">
        <f>('odhadnuté rychlosti'!R41-'reálná rychlost'!R41)/'reálná rychlost'!R41</f>
        <v>-0.12280701754385964</v>
      </c>
      <c r="S41" s="29">
        <f>('odhadnuté rychlosti'!S41-'reálná rychlost'!S41)/'reálná rychlost'!S41</f>
        <v>0.27272727272727271</v>
      </c>
      <c r="T41" s="29">
        <f>('odhadnuté rychlosti'!T41-'reálná rychlost'!T41)/'reálná rychlost'!T41</f>
        <v>0.45454545454545453</v>
      </c>
      <c r="U41" s="29">
        <f>('odhadnuté rychlosti'!U41-'reálná rychlost'!U41)/'reálná rychlost'!U41</f>
        <v>-0.21568627450980393</v>
      </c>
      <c r="V41" s="15" t="s">
        <v>5</v>
      </c>
      <c r="W41" s="14" t="s">
        <v>4</v>
      </c>
    </row>
    <row r="42" spans="1:23" x14ac:dyDescent="0.25">
      <c r="A42" s="29">
        <f>('odhadnuté rychlosti'!A42-'reálná rychlost'!A42)/'reálná rychlost'!A42</f>
        <v>-0.5</v>
      </c>
      <c r="B42" s="29">
        <f>('odhadnuté rychlosti'!B42-'reálná rychlost'!B42)/'reálná rychlost'!B42</f>
        <v>-0.375</v>
      </c>
      <c r="C42" s="29">
        <f>('odhadnuté rychlosti'!C42-'reálná rychlost'!C42)/'reálná rychlost'!C42</f>
        <v>0.28205128205128205</v>
      </c>
      <c r="D42" s="29">
        <f>('odhadnuté rychlosti'!D42-'reálná rychlost'!D42)/'reálná rychlost'!D42</f>
        <v>0.15384615384615385</v>
      </c>
      <c r="E42" s="29">
        <f>('odhadnuté rychlosti'!E42-'reálná rychlost'!E42)/'reálná rychlost'!E42</f>
        <v>-0.125</v>
      </c>
      <c r="F42" s="29">
        <f>('odhadnuté rychlosti'!F42-'reálná rychlost'!F42)/'reálná rychlost'!F42</f>
        <v>0.52777777777777779</v>
      </c>
      <c r="G42" s="29">
        <f>('odhadnuté rychlosti'!G42-'reálná rychlost'!G42)/'reálná rychlost'!G42</f>
        <v>0.1111111111111111</v>
      </c>
      <c r="H42" s="29">
        <f>('odhadnuté rychlosti'!H42-'reálná rychlost'!H42)/'reálná rychlost'!H42</f>
        <v>-0.25</v>
      </c>
      <c r="I42" s="29">
        <f>('odhadnuté rychlosti'!I42-'reálná rychlost'!I42)/'reálná rychlost'!I42</f>
        <v>0.53846153846153844</v>
      </c>
      <c r="J42" s="29">
        <f>('odhadnuté rychlosti'!J42-'reálná rychlost'!J42)/'reálná rychlost'!J42</f>
        <v>2.564102564102564E-2</v>
      </c>
      <c r="K42" s="29">
        <f>('odhadnuté rychlosti'!K42-'reálná rychlost'!K42)/'reálná rychlost'!K42</f>
        <v>0.25</v>
      </c>
      <c r="L42" s="29">
        <f>('odhadnuté rychlosti'!L42-'reálná rychlost'!L42)/'reálná rychlost'!L42</f>
        <v>0.375</v>
      </c>
      <c r="M42" s="29">
        <f>('odhadnuté rychlosti'!M42-'reálná rychlost'!M42)/'reálná rychlost'!M42</f>
        <v>-0.25</v>
      </c>
      <c r="N42" s="29">
        <f>('odhadnuté rychlosti'!N42-'reálná rychlost'!N42)/'reálná rychlost'!N42</f>
        <v>-9.0909090909090912E-2</v>
      </c>
      <c r="O42" s="29">
        <f>('odhadnuté rychlosti'!O42-'reálná rychlost'!O42)/'reálná rychlost'!O42</f>
        <v>2.2727272727272728E-2</v>
      </c>
      <c r="P42" s="29">
        <f>('odhadnuté rychlosti'!P42-'reálná rychlost'!P42)/'reálná rychlost'!P42</f>
        <v>0.14583333333333334</v>
      </c>
      <c r="Q42" s="29">
        <f>('odhadnuté rychlosti'!Q42-'reálná rychlost'!Q42)/'reálná rychlost'!Q42</f>
        <v>0.35416666666666669</v>
      </c>
      <c r="R42" s="29">
        <f>('odhadnuté rychlosti'!R42-'reálná rychlost'!R42)/'reálná rychlost'!R42</f>
        <v>0.13636363636363635</v>
      </c>
      <c r="S42" s="29">
        <f>('odhadnuté rychlosti'!S42-'reálná rychlost'!S42)/'reálná rychlost'!S42</f>
        <v>0.30232558139534882</v>
      </c>
      <c r="T42" s="29">
        <f>('odhadnuté rychlosti'!T42-'reálná rychlost'!T42)/'reálná rychlost'!T42</f>
        <v>4.6511627906976744E-2</v>
      </c>
      <c r="U42" s="29">
        <f>('odhadnuté rychlosti'!U42-'reálná rychlost'!U42)/'reálná rychlost'!U42</f>
        <v>-0.2857142857142857</v>
      </c>
      <c r="V42" s="3" t="s">
        <v>5</v>
      </c>
      <c r="W42" s="4" t="s">
        <v>4</v>
      </c>
    </row>
    <row r="43" spans="1:23" s="16" customFormat="1" x14ac:dyDescent="0.25">
      <c r="A43" s="29">
        <f>('odhadnuté rychlosti'!A43-'reálná rychlost'!A43)/'reálná rychlost'!A43</f>
        <v>-6.25E-2</v>
      </c>
      <c r="B43" s="29">
        <f>('odhadnuté rychlosti'!B43-'reálná rychlost'!B43)/'reálná rychlost'!B43</f>
        <v>0.25</v>
      </c>
      <c r="C43" s="29">
        <f>('odhadnuté rychlosti'!C43-'reálná rychlost'!C43)/'reálná rychlost'!C43</f>
        <v>9.375E-2</v>
      </c>
      <c r="D43" s="29">
        <f>('odhadnuté rychlosti'!D43-'reálná rychlost'!D43)/'reálná rychlost'!D43</f>
        <v>-6.25E-2</v>
      </c>
      <c r="E43" s="29">
        <f>('odhadnuté rychlosti'!E43-'reálná rychlost'!E43)/'reálná rychlost'!E43</f>
        <v>6.0606060606060608E-2</v>
      </c>
      <c r="F43" s="29">
        <f>('odhadnuté rychlosti'!F43-'reálná rychlost'!F43)/'reálná rychlost'!F43</f>
        <v>0.2857142857142857</v>
      </c>
      <c r="G43" s="29">
        <f>('odhadnuté rychlosti'!G43-'reálná rychlost'!G43)/'reálná rychlost'!G43</f>
        <v>0.11428571428571428</v>
      </c>
      <c r="H43" s="29">
        <f>('odhadnuté rychlosti'!H43-'reálná rychlost'!H43)/'reálná rychlost'!H43</f>
        <v>6.0606060606060608E-2</v>
      </c>
      <c r="I43" s="29">
        <f>('odhadnuté rychlosti'!I43-'reálná rychlost'!I43)/'reálná rychlost'!I43</f>
        <v>0.26760563380281688</v>
      </c>
      <c r="J43" s="29">
        <f>('odhadnuté rychlosti'!J43-'reálná rychlost'!J43)/'reálná rychlost'!J43</f>
        <v>0.12676056338028169</v>
      </c>
      <c r="K43" s="29">
        <f>('odhadnuté rychlosti'!K43-'reálná rychlost'!K43)/'reálná rychlost'!K43</f>
        <v>4.4776119402985072E-2</v>
      </c>
      <c r="L43" s="29">
        <f>('odhadnuté rychlosti'!L43-'reálná rychlost'!L43)/'reálná rychlost'!L43</f>
        <v>0.26865671641791045</v>
      </c>
      <c r="M43" s="29">
        <f>('odhadnuté rychlosti'!M43-'reálná rychlost'!M43)/'reálná rychlost'!M43</f>
        <v>4.4776119402985072E-2</v>
      </c>
      <c r="N43" s="29">
        <f>('odhadnuté rychlosti'!N43-'reálná rychlost'!N43)/'reálná rychlost'!N43</f>
        <v>-0.15584415584415584</v>
      </c>
      <c r="O43" s="29">
        <f>('odhadnuté rychlosti'!O43-'reálná rychlost'!O43)/'reálná rychlost'!O43</f>
        <v>3.896103896103896E-2</v>
      </c>
      <c r="P43" s="29">
        <f>('odhadnuté rychlosti'!P43-'reálná rychlost'!P43)/'reálná rychlost'!P43</f>
        <v>4.1666666666666664E-2</v>
      </c>
      <c r="Q43" s="29">
        <f>('odhadnuté rychlosti'!Q43-'reálná rychlost'!Q43)/'reálná rychlost'!Q43</f>
        <v>0.31944444444444442</v>
      </c>
      <c r="R43" s="29">
        <f>('odhadnuté rychlosti'!R43-'reálná rychlost'!R43)/'reálná rychlost'!R43</f>
        <v>3.896103896103896E-2</v>
      </c>
      <c r="S43" s="29">
        <f>('odhadnuté rychlosti'!S43-'reálná rychlost'!S43)/'reálná rychlost'!S43</f>
        <v>0.26315789473684209</v>
      </c>
      <c r="T43" s="29">
        <f>('odhadnuté rychlosti'!T43-'reálná rychlost'!T43)/'reálná rychlost'!T43</f>
        <v>0.11842105263157894</v>
      </c>
      <c r="U43" s="29">
        <f>('odhadnuté rychlosti'!U43-'reálná rychlost'!U43)/'reálná rychlost'!U43</f>
        <v>-0.11764705882352941</v>
      </c>
      <c r="V43" s="15" t="s">
        <v>5</v>
      </c>
      <c r="W43" s="14" t="s">
        <v>4</v>
      </c>
    </row>
    <row r="44" spans="1:23" x14ac:dyDescent="0.25">
      <c r="A44" s="29">
        <f>('odhadnuté rychlosti'!A44-'reálná rychlost'!A44)/'reálná rychlost'!A44</f>
        <v>4.6511627906976744E-2</v>
      </c>
      <c r="B44" s="29">
        <f>('odhadnuté rychlosti'!B44-'reálná rychlost'!B44)/'reálná rychlost'!B44</f>
        <v>4.6511627906976744E-2</v>
      </c>
      <c r="C44" s="29">
        <f>('odhadnuté rychlosti'!C44-'reálná rychlost'!C44)/'reálná rychlost'!C44</f>
        <v>0</v>
      </c>
      <c r="D44" s="29">
        <f>('odhadnuté rychlosti'!D44-'reálná rychlost'!D44)/'reálná rychlost'!D44</f>
        <v>-0.1111111111111111</v>
      </c>
      <c r="E44" s="29">
        <f>('odhadnuté rychlosti'!E44-'reálná rychlost'!E44)/'reálná rychlost'!E44</f>
        <v>9.1954022988505746E-2</v>
      </c>
      <c r="F44" s="29">
        <f>('odhadnuté rychlosti'!F44-'reálná rychlost'!F44)/'reálná rychlost'!F44</f>
        <v>0.19318181818181818</v>
      </c>
      <c r="G44" s="29">
        <f>('odhadnuté rychlosti'!G44-'reálná rychlost'!G44)/'reálná rychlost'!G44</f>
        <v>0.13636363636363635</v>
      </c>
      <c r="H44" s="29">
        <f>('odhadnuté rychlosti'!H44-'reálná rychlost'!H44)/'reálná rychlost'!H44</f>
        <v>3.4482758620689655E-2</v>
      </c>
      <c r="I44" s="29">
        <f>('odhadnuté rychlosti'!I44-'reálná rychlost'!I44)/'reálná rychlost'!I44</f>
        <v>0.1111111111111111</v>
      </c>
      <c r="J44" s="29">
        <f>('odhadnuté rychlosti'!J44-'reálná rychlost'!J44)/'reálná rychlost'!J44</f>
        <v>8.8888888888888892E-2</v>
      </c>
      <c r="K44" s="29">
        <f>('odhadnuté rychlosti'!K44-'reálná rychlost'!K44)/'reálná rychlost'!K44</f>
        <v>-9.0909090909090912E-2</v>
      </c>
      <c r="L44" s="29">
        <f>('odhadnuté rychlosti'!L44-'reálná rychlost'!L44)/'reálná rychlost'!L44</f>
        <v>2.2727272727272728E-2</v>
      </c>
      <c r="M44" s="29">
        <f>('odhadnuté rychlosti'!M44-'reálná rychlost'!M44)/'reálná rychlost'!M44</f>
        <v>2.2727272727272728E-2</v>
      </c>
      <c r="N44" s="29">
        <f>('odhadnuté rychlosti'!N44-'reálná rychlost'!N44)/'reálná rychlost'!N44</f>
        <v>-1.098901098901099E-2</v>
      </c>
      <c r="O44" s="29">
        <f>('odhadnuté rychlosti'!O44-'reálná rychlost'!O44)/'reálná rychlost'!O44</f>
        <v>9.8901098901098897E-2</v>
      </c>
      <c r="P44" s="29">
        <f>('odhadnuté rychlosti'!P44-'reálná rychlost'!P44)/'reálná rychlost'!P44</f>
        <v>-5.5555555555555552E-2</v>
      </c>
      <c r="Q44" s="29">
        <f>('odhadnuté rychlosti'!Q44-'reálná rychlost'!Q44)/'reálná rychlost'!Q44</f>
        <v>0.1111111111111111</v>
      </c>
      <c r="R44" s="29">
        <f>('odhadnuté rychlosti'!R44-'reálná rychlost'!R44)/'reálná rychlost'!R44</f>
        <v>0.31868131868131866</v>
      </c>
      <c r="S44" s="29">
        <f>('odhadnuté rychlosti'!S44-'reálná rychlost'!S44)/'reálná rychlost'!S44</f>
        <v>5.2631578947368418E-2</v>
      </c>
      <c r="T44" s="29">
        <f>('odhadnuté rychlosti'!T44-'reálná rychlost'!T44)/'reálná rychlost'!T44</f>
        <v>-6.3157894736842107E-2</v>
      </c>
      <c r="U44" s="29">
        <f>('odhadnuté rychlosti'!U44-'reálná rychlost'!U44)/'reálná rychlost'!U44</f>
        <v>2.2727272727272728E-2</v>
      </c>
      <c r="V44" s="3" t="s">
        <v>5</v>
      </c>
      <c r="W44" s="4" t="s">
        <v>4</v>
      </c>
    </row>
    <row r="45" spans="1:23" s="16" customFormat="1" x14ac:dyDescent="0.25">
      <c r="A45" s="29" t="s">
        <v>7</v>
      </c>
      <c r="B45" s="29" t="s">
        <v>7</v>
      </c>
      <c r="C45" s="29">
        <f>('odhadnuté rychlosti'!C45-'reálná rychlost'!C45)/'reálná rychlost'!C45</f>
        <v>0.37931034482758619</v>
      </c>
      <c r="D45" s="29">
        <f>('odhadnuté rychlosti'!D45-'reálná rychlost'!D45)/'reálná rychlost'!D45</f>
        <v>0.37931034482758619</v>
      </c>
      <c r="E45" s="29">
        <f>('odhadnuté rychlosti'!E45-'reálná rychlost'!E45)/'reálná rychlost'!E45</f>
        <v>0.20689655172413793</v>
      </c>
      <c r="F45" s="29">
        <f>('odhadnuté rychlosti'!F45-'reálná rychlost'!F45)/'reálná rychlost'!F45</f>
        <v>0.66666666666666663</v>
      </c>
      <c r="G45" s="29">
        <f>('odhadnuté rychlosti'!G45-'reálná rychlost'!G45)/'reálná rychlost'!G45</f>
        <v>0.26666666666666666</v>
      </c>
      <c r="H45" s="29">
        <f>('odhadnuté rychlosti'!H45-'reálná rychlost'!H45)/'reálná rychlost'!H45</f>
        <v>0.20689655172413793</v>
      </c>
      <c r="I45" s="29">
        <f>('odhadnuté rychlosti'!I45-'reálná rychlost'!I45)/'reálná rychlost'!I45</f>
        <v>0.33333333333333331</v>
      </c>
      <c r="J45" s="29">
        <f>('odhadnuté rychlosti'!J45-'reálná rychlost'!J45)/'reálná rychlost'!J45</f>
        <v>0.33333333333333331</v>
      </c>
      <c r="K45" s="29">
        <f>('odhadnuté rychlosti'!K45-'reálná rychlost'!K45)/'reálná rychlost'!K45</f>
        <v>0.21212121212121213</v>
      </c>
      <c r="L45" s="29">
        <f>('odhadnuté rychlosti'!L45-'reálná rychlost'!L45)/'reálná rychlost'!L45</f>
        <v>0.36363636363636365</v>
      </c>
      <c r="M45" s="29">
        <f>('odhadnuté rychlosti'!M45-'reálná rychlost'!M45)/'reálná rychlost'!M45</f>
        <v>-9.0909090909090912E-2</v>
      </c>
      <c r="N45" s="29">
        <f>('odhadnuté rychlosti'!N45-'reálná rychlost'!N45)/'reálná rychlost'!N45</f>
        <v>5.2631578947368418E-2</v>
      </c>
      <c r="O45" s="29">
        <f>('odhadnuté rychlosti'!O45-'reálná rychlost'!O45)/'reálná rychlost'!O45</f>
        <v>0.31578947368421051</v>
      </c>
      <c r="P45" s="29">
        <f>('odhadnuté rychlosti'!P45-'reálná rychlost'!P45)/'reálná rychlost'!P45</f>
        <v>0.93548387096774188</v>
      </c>
      <c r="Q45" s="29">
        <f>('odhadnuté rychlosti'!Q45-'reálná rychlost'!Q45)/'reálná rychlost'!Q45</f>
        <v>0.45161290322580644</v>
      </c>
      <c r="R45" s="29">
        <f>('odhadnuté rychlosti'!R45-'reálná rychlost'!R45)/'reálná rychlost'!R45</f>
        <v>-0.21052631578947367</v>
      </c>
      <c r="S45" s="29">
        <f>('odhadnuté rychlosti'!S45-'reálná rychlost'!S45)/'reálná rychlost'!S45</f>
        <v>0.39285714285714285</v>
      </c>
      <c r="T45" s="29">
        <f>('odhadnuté rychlosti'!T45-'reálná rychlost'!T45)/'reálná rychlost'!T45</f>
        <v>0.21428571428571427</v>
      </c>
      <c r="U45" s="29">
        <f>('odhadnuté rychlosti'!U45-'reálná rychlost'!U45)/'reálná rychlost'!U45</f>
        <v>9.375E-2</v>
      </c>
      <c r="V45" s="15" t="s">
        <v>5</v>
      </c>
      <c r="W45" s="14" t="s">
        <v>4</v>
      </c>
    </row>
    <row r="46" spans="1:23" x14ac:dyDescent="0.25">
      <c r="A46" s="29">
        <f>('odhadnuté rychlosti'!A46-'reálná rychlost'!A46)/'reálná rychlost'!A46</f>
        <v>4.1666666666666664E-2</v>
      </c>
      <c r="B46" s="29">
        <f>('odhadnuté rychlosti'!B46-'reálná rychlost'!B46)/'reálná rychlost'!B46</f>
        <v>-0.16666666666666666</v>
      </c>
      <c r="C46" s="29">
        <f>('odhadnuté rychlosti'!C46-'reálná rychlost'!C46)/'reálná rychlost'!C46</f>
        <v>6.3829787234042548E-2</v>
      </c>
      <c r="D46" s="29">
        <f>('odhadnuté rychlosti'!D46-'reálná rychlost'!D46)/'reálná rychlost'!D46</f>
        <v>6.3829787234042548E-2</v>
      </c>
      <c r="E46" s="29">
        <f>('odhadnuté rychlosti'!E46-'reálná rychlost'!E46)/'reálná rychlost'!E46</f>
        <v>6.3829787234042548E-2</v>
      </c>
      <c r="F46" s="29">
        <f>('odhadnuté rychlosti'!F46-'reálná rychlost'!F46)/'reálná rychlost'!F46</f>
        <v>0.30769230769230771</v>
      </c>
      <c r="G46" s="29">
        <f>('odhadnuté rychlosti'!G46-'reálná rychlost'!G46)/'reálná rychlost'!G46</f>
        <v>1.9230769230769232E-2</v>
      </c>
      <c r="H46" s="29">
        <f>('odhadnuté rychlosti'!H46-'reálná rychlost'!H46)/'reálná rychlost'!H46</f>
        <v>6.3829787234042548E-2</v>
      </c>
      <c r="I46" s="29">
        <f>('odhadnuté rychlosti'!I46-'reálná rychlost'!I46)/'reálná rychlost'!I46</f>
        <v>2.0408163265306121E-2</v>
      </c>
      <c r="J46" s="29">
        <f>('odhadnuté rychlosti'!J46-'reálná rychlost'!J46)/'reálná rychlost'!J46</f>
        <v>0.12244897959183673</v>
      </c>
      <c r="K46" s="29">
        <f>('odhadnuté rychlosti'!K46-'reálná rychlost'!K46)/'reálná rychlost'!K46</f>
        <v>5.7692307692307696E-2</v>
      </c>
      <c r="L46" s="29">
        <f>('odhadnuté rychlosti'!L46-'reálná rychlost'!L46)/'reálná rychlost'!L46</f>
        <v>0.34615384615384615</v>
      </c>
      <c r="M46" s="29">
        <f>('odhadnuté rychlosti'!M46-'reálná rychlost'!M46)/'reálná rychlost'!M46</f>
        <v>-3.8461538461538464E-2</v>
      </c>
      <c r="N46" s="29">
        <f>('odhadnuté rychlosti'!N46-'reálná rychlost'!N46)/'reálná rychlost'!N46</f>
        <v>0.1111111111111111</v>
      </c>
      <c r="O46" s="29">
        <f>('odhadnuté rychlosti'!O46-'reálná rychlost'!O46)/'reálná rychlost'!O46</f>
        <v>1.8518518518518517E-2</v>
      </c>
      <c r="P46" s="29">
        <f>('odhadnuté rychlosti'!P46-'reálná rychlost'!P46)/'reálná rychlost'!P46</f>
        <v>0.3888888888888889</v>
      </c>
      <c r="Q46" s="29">
        <f>('odhadnuté rychlosti'!Q46-'reálná rychlost'!Q46)/'reálná rychlost'!Q46</f>
        <v>1.8518518518518517E-2</v>
      </c>
      <c r="R46" s="29">
        <f>('odhadnuté rychlosti'!R46-'reálná rychlost'!R46)/'reálná rychlost'!R46</f>
        <v>-7.407407407407407E-2</v>
      </c>
      <c r="S46" s="29">
        <f>('odhadnuté rychlosti'!S46-'reálná rychlost'!S46)/'reálná rychlost'!S46</f>
        <v>0.10416666666666667</v>
      </c>
      <c r="T46" s="29">
        <f>('odhadnuté rychlosti'!T46-'reálná rychlost'!T46)/'reálná rychlost'!T46</f>
        <v>0.10416666666666667</v>
      </c>
      <c r="U46" s="29">
        <f>('odhadnuté rychlosti'!U46-'reálná rychlost'!U46)/'reálná rychlost'!U46</f>
        <v>-6.25E-2</v>
      </c>
      <c r="V46" s="3" t="s">
        <v>5</v>
      </c>
      <c r="W46" s="4" t="s">
        <v>4</v>
      </c>
    </row>
    <row r="47" spans="1:23" s="16" customFormat="1" x14ac:dyDescent="0.25">
      <c r="A47" s="29" t="s">
        <v>7</v>
      </c>
      <c r="B47" s="29" t="s">
        <v>7</v>
      </c>
      <c r="C47" s="29">
        <f>('odhadnuté rychlosti'!C47-'reálná rychlost'!C47)/'reálná rychlost'!C47</f>
        <v>4.1666666666666664E-2</v>
      </c>
      <c r="D47" s="29">
        <f>('odhadnuté rychlosti'!D47-'reálná rychlost'!D47)/'reálná rychlost'!D47</f>
        <v>0.25</v>
      </c>
      <c r="E47" s="29">
        <f>('odhadnuté rychlosti'!E47-'reálná rychlost'!E47)/'reálná rychlost'!E47</f>
        <v>0.14583333333333334</v>
      </c>
      <c r="F47" s="29">
        <f>('odhadnuté rychlosti'!F47-'reálná rychlost'!F47)/'reálná rychlost'!F47</f>
        <v>0.3</v>
      </c>
      <c r="G47" s="29">
        <f>('odhadnuté rychlosti'!G47-'reálná rychlost'!G47)/'reálná rychlost'!G47</f>
        <v>0</v>
      </c>
      <c r="H47" s="29">
        <f>('odhadnuté rychlosti'!H47-'reálná rychlost'!H47)/'reálná rychlost'!H47</f>
        <v>-6.25E-2</v>
      </c>
      <c r="I47" s="29">
        <f>('odhadnuté rychlosti'!I47-'reálná rychlost'!I47)/'reálná rychlost'!I47</f>
        <v>-0.2</v>
      </c>
      <c r="J47" s="29">
        <f>('odhadnuté rychlosti'!J47-'reálná rychlost'!J47)/'reálná rychlost'!J47</f>
        <v>0.2</v>
      </c>
      <c r="K47" s="29">
        <f>('odhadnuté rychlosti'!K47-'reálná rychlost'!K47)/'reálná rychlost'!K47</f>
        <v>-3.8461538461538464E-2</v>
      </c>
      <c r="L47" s="29">
        <f>('odhadnuté rychlosti'!L47-'reálná rychlost'!L47)/'reálná rychlost'!L47</f>
        <v>0.25</v>
      </c>
      <c r="M47" s="29">
        <f>('odhadnuté rychlosti'!M47-'reálná rychlost'!M47)/'reálná rychlost'!M47</f>
        <v>-0.13461538461538461</v>
      </c>
      <c r="N47" s="29">
        <f>('odhadnuté rychlosti'!N47-'reálná rychlost'!N47)/'reálná rychlost'!N47</f>
        <v>-1.9607843137254902E-2</v>
      </c>
      <c r="O47" s="29">
        <f>('odhadnuté rychlosti'!O47-'reálná rychlost'!O47)/'reálná rychlost'!O47</f>
        <v>-1.9607843137254902E-2</v>
      </c>
      <c r="P47" s="29">
        <f>('odhadnuté rychlosti'!P47-'reálná rychlost'!P47)/'reálná rychlost'!P47</f>
        <v>0.15384615384615385</v>
      </c>
      <c r="Q47" s="29">
        <f>('odhadnuté rychlosti'!Q47-'reálná rychlost'!Q47)/'reálná rychlost'!Q47</f>
        <v>-3.8461538461538464E-2</v>
      </c>
      <c r="R47" s="29">
        <f>('odhadnuté rychlosti'!R47-'reálná rychlost'!R47)/'reálná rychlost'!R47</f>
        <v>-1.9607843137254902E-2</v>
      </c>
      <c r="S47" s="29">
        <f>('odhadnuté rychlosti'!S47-'reálná rychlost'!S47)/'reálná rychlost'!S47</f>
        <v>0.32608695652173914</v>
      </c>
      <c r="T47" s="29">
        <f>('odhadnuté rychlosti'!T47-'reálná rychlost'!T47)/'reálná rychlost'!T47</f>
        <v>6.5217391304347824E-2</v>
      </c>
      <c r="U47" s="29">
        <f>('odhadnuté rychlosti'!U47-'reálná rychlost'!U47)/'reálná rychlost'!U47</f>
        <v>-0.2</v>
      </c>
      <c r="V47" s="15" t="s">
        <v>5</v>
      </c>
      <c r="W47" s="14" t="s">
        <v>4</v>
      </c>
    </row>
    <row r="48" spans="1:23" x14ac:dyDescent="0.25">
      <c r="A48" s="29" t="s">
        <v>7</v>
      </c>
      <c r="B48" s="29" t="s">
        <v>7</v>
      </c>
      <c r="C48" s="29">
        <f>('odhadnuté rychlosti'!C48-'reálná rychlost'!C48)/'reálná rychlost'!C48</f>
        <v>9.7560975609756101E-2</v>
      </c>
      <c r="D48" s="29">
        <f>('odhadnuté rychlosti'!D48-'reálná rychlost'!D48)/'reálná rychlost'!D48</f>
        <v>-2.4390243902439025E-2</v>
      </c>
      <c r="E48" s="29">
        <f>('odhadnuté rychlosti'!E48-'reálná rychlost'!E48)/'reálná rychlost'!E48</f>
        <v>-3.614457831325301E-2</v>
      </c>
      <c r="F48" s="29">
        <f>('odhadnuté rychlosti'!F48-'reálná rychlost'!F48)/'reálná rychlost'!F48</f>
        <v>0.19230769230769232</v>
      </c>
      <c r="G48" s="29">
        <f>('odhadnuté rychlosti'!G48-'reálná rychlost'!G48)/'reálná rychlost'!G48</f>
        <v>5.128205128205128E-2</v>
      </c>
      <c r="H48" s="29">
        <f>('odhadnuté rychlosti'!H48-'reálná rychlost'!H48)/'reálná rychlost'!H48</f>
        <v>-3.614457831325301E-2</v>
      </c>
      <c r="I48" s="29">
        <f>('odhadnuté rychlosti'!I48-'reálná rychlost'!I48)/'reálná rychlost'!I48</f>
        <v>1.1904761904761904E-2</v>
      </c>
      <c r="J48" s="29">
        <f>('odhadnuté rychlosti'!J48-'reálná rychlost'!J48)/'reálná rychlost'!J48</f>
        <v>7.1428571428571425E-2</v>
      </c>
      <c r="K48" s="29">
        <f>('odhadnuté rychlosti'!K48-'reálná rychlost'!K48)/'reálná rychlost'!K48</f>
        <v>4.9382716049382713E-2</v>
      </c>
      <c r="L48" s="29">
        <f>('odhadnuté rychlosti'!L48-'reálná rychlost'!L48)/'reálná rychlost'!L48</f>
        <v>4.9382716049382713E-2</v>
      </c>
      <c r="M48" s="29">
        <f>('odhadnuté rychlosti'!M48-'reálná rychlost'!M48)/'reálná rychlost'!M48</f>
        <v>-1.2345679012345678E-2</v>
      </c>
      <c r="N48" s="29">
        <f>('odhadnuté rychlosti'!N48-'reálná rychlost'!N48)/'reálná rychlost'!N48</f>
        <v>0</v>
      </c>
      <c r="O48" s="29">
        <f>('odhadnuté rychlosti'!O48-'reálná rychlost'!O48)/'reálná rychlost'!O48</f>
        <v>-0.125</v>
      </c>
      <c r="P48" s="29">
        <f>('odhadnuté rychlosti'!P48-'reálná rychlost'!P48)/'reálná rychlost'!P48</f>
        <v>4.9382716049382713E-2</v>
      </c>
      <c r="Q48" s="29">
        <f>('odhadnuté rychlosti'!Q48-'reálná rychlost'!Q48)/'reálná rychlost'!Q48</f>
        <v>0.1111111111111111</v>
      </c>
      <c r="R48" s="29">
        <f>('odhadnuté rychlosti'!R48-'reálná rychlost'!R48)/'reálná rychlost'!R48</f>
        <v>0.125</v>
      </c>
      <c r="S48" s="29">
        <f>('odhadnuté rychlosti'!S48-'reálná rychlost'!S48)/'reálná rychlost'!S48</f>
        <v>0.41772151898734178</v>
      </c>
      <c r="T48" s="29">
        <f>('odhadnuté rychlosti'!T48-'reálná rychlost'!T48)/'reálná rychlost'!T48</f>
        <v>-0.24050632911392406</v>
      </c>
      <c r="U48" s="29">
        <f>('odhadnuté rychlosti'!U48-'reálná rychlost'!U48)/'reálná rychlost'!U48</f>
        <v>-6.25E-2</v>
      </c>
      <c r="V48" s="3" t="s">
        <v>5</v>
      </c>
      <c r="W48" s="4" t="s">
        <v>4</v>
      </c>
    </row>
    <row r="49" spans="1:23" s="16" customFormat="1" x14ac:dyDescent="0.25">
      <c r="A49" s="29" t="s">
        <v>7</v>
      </c>
      <c r="B49" s="29" t="s">
        <v>7</v>
      </c>
      <c r="C49" s="29">
        <f>('odhadnuté rychlosti'!C49-'reálná rychlost'!C49)/'reálná rychlost'!C49</f>
        <v>0.1111111111111111</v>
      </c>
      <c r="D49" s="29">
        <f>('odhadnuté rychlosti'!D49-'reálná rychlost'!D49)/'reálná rychlost'!D49</f>
        <v>0.22222222222222221</v>
      </c>
      <c r="E49" s="29">
        <f>('odhadnuté rychlosti'!E49-'reálná rychlost'!E49)/'reálná rychlost'!E49</f>
        <v>4.6511627906976744E-2</v>
      </c>
      <c r="F49" s="29">
        <f>('odhadnuté rychlosti'!F49-'reálná rychlost'!F49)/'reálná rychlost'!F49</f>
        <v>0.37777777777777777</v>
      </c>
      <c r="G49" s="29">
        <f>('odhadnuté rychlosti'!G49-'reálná rychlost'!G49)/'reálná rychlost'!G49</f>
        <v>0</v>
      </c>
      <c r="H49" s="29">
        <f>('odhadnuté rychlosti'!H49-'reálná rychlost'!H49)/'reálná rychlost'!H49</f>
        <v>4.6511627906976744E-2</v>
      </c>
      <c r="I49" s="29">
        <f>('odhadnuté rychlosti'!I49-'reálná rychlost'!I49)/'reálná rychlost'!I49</f>
        <v>-0.22222222222222221</v>
      </c>
      <c r="J49" s="29">
        <f>('odhadnuté rychlosti'!J49-'reálná rychlost'!J49)/'reálná rychlost'!J49</f>
        <v>0.1111111111111111</v>
      </c>
      <c r="K49" s="29">
        <f>('odhadnuté rychlosti'!K49-'reálná rychlost'!K49)/'reálná rychlost'!K49</f>
        <v>8.6956521739130432E-2</v>
      </c>
      <c r="L49" s="29">
        <f>('odhadnuté rychlosti'!L49-'reálná rychlost'!L49)/'reálná rychlost'!L49</f>
        <v>0.19565217391304349</v>
      </c>
      <c r="M49" s="29">
        <f>('odhadnuté rychlosti'!M49-'reálná rychlost'!M49)/'reálná rychlost'!M49</f>
        <v>-0.13043478260869565</v>
      </c>
      <c r="N49" s="29">
        <f>('odhadnuté rychlosti'!N49-'reálná rychlost'!N49)/'reálná rychlost'!N49</f>
        <v>4.6511627906976744E-2</v>
      </c>
      <c r="O49" s="29">
        <f>('odhadnuté rychlosti'!O49-'reálná rychlost'!O49)/'reálná rychlost'!O49</f>
        <v>0.16279069767441862</v>
      </c>
      <c r="P49" s="29">
        <f>('odhadnuté rychlosti'!P49-'reálná rychlost'!P49)/'reálná rychlost'!P49</f>
        <v>0.30952380952380953</v>
      </c>
      <c r="Q49" s="29">
        <f>('odhadnuté rychlosti'!Q49-'reálná rychlost'!Q49)/'reálná rychlost'!Q49</f>
        <v>0.19047619047619047</v>
      </c>
      <c r="R49" s="29">
        <f>('odhadnuté rychlosti'!R49-'reálná rychlost'!R49)/'reálná rychlost'!R49</f>
        <v>-6.9767441860465115E-2</v>
      </c>
      <c r="S49" s="29">
        <f>('odhadnuté rychlosti'!S49-'reálná rychlost'!S49)/'reálná rychlost'!S49</f>
        <v>0.16279069767441862</v>
      </c>
      <c r="T49" s="29">
        <f>('odhadnuté rychlosti'!T49-'reálná rychlost'!T49)/'reálná rychlost'!T49</f>
        <v>4.6511627906976744E-2</v>
      </c>
      <c r="U49" s="29">
        <f>('odhadnuté rychlosti'!U49-'reálná rychlost'!U49)/'reálná rychlost'!U49</f>
        <v>-9.0909090909090912E-2</v>
      </c>
      <c r="V49" s="15" t="s">
        <v>5</v>
      </c>
      <c r="W49" s="14" t="s">
        <v>4</v>
      </c>
    </row>
    <row r="50" spans="1:23" x14ac:dyDescent="0.25">
      <c r="A50" s="29">
        <f>('odhadnuté rychlosti'!A50-'reálná rychlost'!A50)/'reálná rychlost'!A50</f>
        <v>0.15942028985507245</v>
      </c>
      <c r="B50" s="29">
        <f>('odhadnuté rychlosti'!B50-'reálná rychlost'!B50)/'reálná rychlost'!B50</f>
        <v>1.4492753623188406E-2</v>
      </c>
      <c r="C50" s="29">
        <f>('odhadnuté rychlosti'!C50-'reálná rychlost'!C50)/'reálná rychlost'!C50</f>
        <v>0</v>
      </c>
      <c r="D50" s="29">
        <f>('odhadnuté rychlosti'!D50-'reálná rychlost'!D50)/'reálná rychlost'!D50</f>
        <v>-0.2857142857142857</v>
      </c>
      <c r="E50" s="29">
        <f>('odhadnuté rychlosti'!E50-'reálná rychlost'!E50)/'reálná rychlost'!E50</f>
        <v>0.12903225806451613</v>
      </c>
      <c r="F50" s="29">
        <f>('odhadnuté rychlosti'!F50-'reálná rychlost'!F50)/'reálná rychlost'!F50</f>
        <v>0.12903225806451613</v>
      </c>
      <c r="G50" s="29">
        <f>('odhadnuté rychlosti'!G50-'reálná rychlost'!G50)/'reálná rychlost'!G50</f>
        <v>0.22580645161290322</v>
      </c>
      <c r="H50" s="29">
        <f>('odhadnuté rychlosti'!H50-'reálná rychlost'!H50)/'reálná rychlost'!H50</f>
        <v>0.12903225806451613</v>
      </c>
      <c r="I50" s="29">
        <f>('odhadnuté rychlosti'!I50-'reálná rychlost'!I50)/'reálná rychlost'!I50</f>
        <v>0.15942028985507245</v>
      </c>
      <c r="J50" s="29">
        <f>('odhadnuté rychlosti'!J50-'reálná rychlost'!J50)/'reálná rychlost'!J50</f>
        <v>8.6956521739130432E-2</v>
      </c>
      <c r="K50" s="29">
        <f>('odhadnuté rychlosti'!K50-'reálná rychlost'!K50)/'reálná rychlost'!K50</f>
        <v>7.6923076923076927E-2</v>
      </c>
      <c r="L50" s="29">
        <f>('odhadnuté rychlosti'!L50-'reálná rychlost'!L50)/'reálná rychlost'!L50</f>
        <v>7.6923076923076927E-2</v>
      </c>
      <c r="M50" s="29">
        <f>('odhadnuté rychlosti'!M50-'reálná rychlost'!M50)/'reálná rychlost'!M50</f>
        <v>-7.6923076923076927E-2</v>
      </c>
      <c r="N50" s="29">
        <f>('odhadnuté rychlosti'!N50-'reálná rychlost'!N50)/'reálná rychlost'!N50</f>
        <v>1.4492753623188406E-2</v>
      </c>
      <c r="O50" s="29">
        <f>('odhadnuté rychlosti'!O50-'reálná rychlost'!O50)/'reálná rychlost'!O50</f>
        <v>0.15942028985507245</v>
      </c>
      <c r="P50" s="29">
        <f>('odhadnuté rychlosti'!P50-'reálná rychlost'!P50)/'reálná rychlost'!P50</f>
        <v>0.26984126984126983</v>
      </c>
      <c r="Q50" s="29">
        <f>('odhadnuté rychlosti'!Q50-'reálná rychlost'!Q50)/'reálná rychlost'!Q50</f>
        <v>0.19047619047619047</v>
      </c>
      <c r="R50" s="29">
        <f>('odhadnuté rychlosti'!R50-'reálná rychlost'!R50)/'reálná rychlost'!R50</f>
        <v>1.4492753623188406E-2</v>
      </c>
      <c r="S50" s="29">
        <f>('odhadnuté rychlosti'!S50-'reálná rychlost'!S50)/'reálná rychlost'!S50</f>
        <v>5.2631578947368418E-2</v>
      </c>
      <c r="T50" s="29">
        <f>('odhadnuté rychlosti'!T50-'reálná rychlost'!T50)/'reálná rychlost'!T50</f>
        <v>5.2631578947368418E-2</v>
      </c>
      <c r="U50" s="29">
        <f>('odhadnuté rychlosti'!U50-'reálná rychlost'!U50)/'reálná rychlost'!U50</f>
        <v>-6.25E-2</v>
      </c>
      <c r="V50" s="3" t="s">
        <v>5</v>
      </c>
      <c r="W50" s="4" t="s">
        <v>4</v>
      </c>
    </row>
    <row r="51" spans="1:23" s="16" customFormat="1" x14ac:dyDescent="0.25">
      <c r="A51" s="29">
        <f>('odhadnuté rychlosti'!A51-'reálná rychlost'!A51)/'reálná rychlost'!A51</f>
        <v>0.21951219512195122</v>
      </c>
      <c r="B51" s="29">
        <f>('odhadnuté rychlosti'!B51-'reálná rychlost'!B51)/'reálná rychlost'!B51</f>
        <v>9.7560975609756101E-2</v>
      </c>
      <c r="C51" s="29">
        <f>('odhadnuté rychlosti'!C51-'reálná rychlost'!C51)/'reálná rychlost'!C51</f>
        <v>7.1428571428571425E-2</v>
      </c>
      <c r="D51" s="29">
        <f>('odhadnuté rychlosti'!D51-'reálná rychlost'!D51)/'reálná rychlost'!D51</f>
        <v>-4.7619047619047616E-2</v>
      </c>
      <c r="E51" s="29">
        <f>('odhadnuté rychlosti'!E51-'reálná rychlost'!E51)/'reálná rychlost'!E51</f>
        <v>4.9382716049382713E-2</v>
      </c>
      <c r="F51" s="29">
        <f>('odhadnuté rychlosti'!F51-'reálná rychlost'!F51)/'reálná rychlost'!F51</f>
        <v>0.21212121212121213</v>
      </c>
      <c r="G51" s="29">
        <f>('odhadnuté rychlosti'!G51-'reálná rychlost'!G51)/'reálná rychlost'!G51</f>
        <v>0.21212121212121213</v>
      </c>
      <c r="H51" s="29">
        <f>('odhadnuté rychlosti'!H51-'reálná rychlost'!H51)/'reálná rychlost'!H51</f>
        <v>4.9382716049382713E-2</v>
      </c>
      <c r="I51" s="29">
        <f>('odhadnuté rychlosti'!I51-'reálná rychlost'!I51)/'reálná rychlost'!I51</f>
        <v>0.13095238095238096</v>
      </c>
      <c r="J51" s="29">
        <f>('odhadnuté rychlosti'!J51-'reálná rychlost'!J51)/'reálná rychlost'!J51</f>
        <v>-4.7619047619047616E-2</v>
      </c>
      <c r="K51" s="29">
        <f>('odhadnuté rychlosti'!K51-'reálná rychlost'!K51)/'reálná rychlost'!K51</f>
        <v>0</v>
      </c>
      <c r="L51" s="29">
        <f>('odhadnuté rychlosti'!L51-'reálná rychlost'!L51)/'reálná rychlost'!L51</f>
        <v>0</v>
      </c>
      <c r="M51" s="29">
        <f>('odhadnuté rychlosti'!M51-'reálná rychlost'!M51)/'reálná rychlost'!M51</f>
        <v>0</v>
      </c>
      <c r="N51" s="29">
        <f>('odhadnuté rychlosti'!N51-'reálná rychlost'!N51)/'reálná rychlost'!N51</f>
        <v>0.13924050632911392</v>
      </c>
      <c r="O51" s="29">
        <f>('odhadnuté rychlosti'!O51-'reálná rychlost'!O51)/'reálná rychlost'!O51</f>
        <v>1.2658227848101266E-2</v>
      </c>
      <c r="P51" s="29">
        <f>('odhadnuté rychlosti'!P51-'reálná rychlost'!P51)/'reálná rychlost'!P51</f>
        <v>-0.26829268292682928</v>
      </c>
      <c r="Q51" s="29">
        <f>('odhadnuté rychlosti'!Q51-'reálná rychlost'!Q51)/'reálná rychlost'!Q51</f>
        <v>0.15853658536585366</v>
      </c>
      <c r="R51" s="29">
        <f>('odhadnuté rychlosti'!R51-'reálná rychlost'!R51)/'reálná rychlost'!R51</f>
        <v>1.2658227848101266E-2</v>
      </c>
      <c r="S51" s="29">
        <f>('odhadnuté rychlosti'!S51-'reálná rychlost'!S51)/'reálná rychlost'!S51</f>
        <v>0.19402985074626866</v>
      </c>
      <c r="T51" s="29">
        <f>('odhadnuté rychlosti'!T51-'reálná rychlost'!T51)/'reálná rychlost'!T51</f>
        <v>0.19402985074626866</v>
      </c>
      <c r="U51" s="29">
        <f>('odhadnuté rychlosti'!U51-'reálná rychlost'!U51)/'reálná rychlost'!U51</f>
        <v>-8.0459770114942528E-2</v>
      </c>
      <c r="V51" s="15" t="s">
        <v>5</v>
      </c>
      <c r="W51" s="14" t="s">
        <v>4</v>
      </c>
    </row>
    <row r="52" spans="1:23" x14ac:dyDescent="0.25">
      <c r="A52" s="29">
        <f>('odhadnuté rychlosti'!A52-'reálná rychlost'!A52)/'reálná rychlost'!A52</f>
        <v>3.4482758620689655E-2</v>
      </c>
      <c r="B52" s="29">
        <f>('odhadnuté rychlosti'!B52-'reálná rychlost'!B52)/'reálná rychlost'!B52</f>
        <v>0.20689655172413793</v>
      </c>
      <c r="C52" s="29">
        <f>('odhadnuté rychlosti'!C52-'reálná rychlost'!C52)/'reálná rychlost'!C52</f>
        <v>1.6949152542372881E-2</v>
      </c>
      <c r="D52" s="29">
        <f>('odhadnuté rychlosti'!D52-'reálná rychlost'!D52)/'reálná rychlost'!D52</f>
        <v>0.2711864406779661</v>
      </c>
      <c r="E52" s="29">
        <f>('odhadnuté rychlosti'!E52-'reálná rychlost'!E52)/'reálná rychlost'!E52</f>
        <v>0.1206896551724138</v>
      </c>
      <c r="F52" s="29">
        <f>('odhadnuté rychlosti'!F52-'reálná rychlost'!F52)/'reálná rychlost'!F52</f>
        <v>0.32075471698113206</v>
      </c>
      <c r="G52" s="29">
        <f>('odhadnuté rychlosti'!G52-'reálná rychlost'!G52)/'reálná rychlost'!G52</f>
        <v>0.16981132075471697</v>
      </c>
      <c r="H52" s="29">
        <f>('odhadnuté rychlosti'!H52-'reálná rychlost'!H52)/'reálná rychlost'!H52</f>
        <v>3.4482758620689655E-2</v>
      </c>
      <c r="I52" s="29" t="s">
        <v>7</v>
      </c>
      <c r="J52" s="29" t="s">
        <v>7</v>
      </c>
      <c r="K52" s="29">
        <f>('odhadnuté rychlosti'!K52-'reálná rychlost'!K52)/'reálná rychlost'!K52</f>
        <v>0.1111111111111111</v>
      </c>
      <c r="L52" s="29">
        <f>('odhadnuté rychlosti'!L52-'reálná rychlost'!L52)/'reálná rychlost'!L52</f>
        <v>0.29629629629629628</v>
      </c>
      <c r="M52" s="29">
        <f>('odhadnuté rychlosti'!M52-'reálná rychlost'!M52)/'reálná rychlost'!M52</f>
        <v>-0.25925925925925924</v>
      </c>
      <c r="N52" s="29">
        <f>('odhadnuté rychlosti'!N52-'reálná rychlost'!N52)/'reálná rychlost'!N52</f>
        <v>-0.13793103448275862</v>
      </c>
      <c r="O52" s="29">
        <f>('odhadnuté rychlosti'!O52-'reálná rychlost'!O52)/'reálná rychlost'!O52</f>
        <v>-0.13793103448275862</v>
      </c>
      <c r="P52" s="29">
        <f>('odhadnuté rychlosti'!P52-'reálná rychlost'!P52)/'reálná rychlost'!P52</f>
        <v>1.8518518518518517E-2</v>
      </c>
      <c r="Q52" s="29">
        <f>('odhadnuté rychlosti'!Q52-'reálná rychlost'!Q52)/'reálná rychlost'!Q52</f>
        <v>-0.16666666666666666</v>
      </c>
      <c r="R52" s="29">
        <f>('odhadnuté rychlosti'!R52-'reálná rychlost'!R52)/'reálná rychlost'!R52</f>
        <v>-0.13793103448275862</v>
      </c>
      <c r="S52" s="29">
        <f>('odhadnuté rychlosti'!S52-'reálná rychlost'!S52)/'reálná rychlost'!S52</f>
        <v>5.7971014492753624E-2</v>
      </c>
      <c r="T52" s="29">
        <f>('odhadnuté rychlosti'!T52-'reálná rychlost'!T52)/'reálná rychlost'!T52</f>
        <v>-0.43478260869565216</v>
      </c>
      <c r="U52" s="29">
        <f>('odhadnuté rychlosti'!U52-'reálná rychlost'!U52)/'reálná rychlost'!U52</f>
        <v>-0.21052631578947367</v>
      </c>
      <c r="V52" s="3" t="s">
        <v>5</v>
      </c>
      <c r="W52" s="4" t="s">
        <v>4</v>
      </c>
    </row>
    <row r="53" spans="1:23" s="16" customFormat="1" x14ac:dyDescent="0.25">
      <c r="A53" s="29">
        <f>('odhadnuté rychlosti'!A53-'reálná rychlost'!A53)/'reálná rychlost'!A53</f>
        <v>0.1111111111111111</v>
      </c>
      <c r="B53" s="29">
        <f>('odhadnuté rychlosti'!B53-'reálná rychlost'!B53)/'reálná rychlost'!B53</f>
        <v>0.1111111111111111</v>
      </c>
      <c r="C53" s="29">
        <f>('odhadnuté rychlosti'!C53-'reálná rychlost'!C53)/'reálná rychlost'!C53</f>
        <v>0.30434782608695654</v>
      </c>
      <c r="D53" s="29">
        <f>('odhadnuté rychlosti'!D53-'reálná rychlost'!D53)/'reálná rychlost'!D53</f>
        <v>0.25</v>
      </c>
      <c r="E53" s="29">
        <f>('odhadnuté rychlosti'!E53-'reálná rychlost'!E53)/'reálná rychlost'!E53</f>
        <v>0.18556701030927836</v>
      </c>
      <c r="F53" s="29">
        <f>('odhadnuté rychlosti'!F53-'reálná rychlost'!F53)/'reálná rychlost'!F53</f>
        <v>0.1</v>
      </c>
      <c r="G53" s="29">
        <f>('odhadnuté rychlosti'!G53-'reálná rychlost'!G53)/'reálná rychlost'!G53</f>
        <v>0.15</v>
      </c>
      <c r="H53" s="29">
        <f>('odhadnuté rychlosti'!H53-'reálná rychlost'!H53)/'reálná rychlost'!H53</f>
        <v>0.23711340206185566</v>
      </c>
      <c r="I53" s="29">
        <f>('odhadnuté rychlosti'!I53-'reálná rychlost'!I53)/'reálná rychlost'!I53</f>
        <v>2.0408163265306121E-2</v>
      </c>
      <c r="J53" s="29">
        <f>('odhadnuté rychlosti'!J53-'reálná rychlost'!J53)/'reálná rychlost'!J53</f>
        <v>0.27551020408163263</v>
      </c>
      <c r="K53" s="29">
        <f>('odhadnuté rychlosti'!K53-'reálná rychlost'!K53)/'reálná rychlost'!K53</f>
        <v>0.12244897959183673</v>
      </c>
      <c r="L53" s="29">
        <f>('odhadnuté rychlosti'!L53-'reálná rychlost'!L53)/'reálná rychlost'!L53</f>
        <v>0.22448979591836735</v>
      </c>
      <c r="M53" s="29">
        <f>('odhadnuté rychlosti'!M53-'reálná rychlost'!M53)/'reálná rychlost'!M53</f>
        <v>-8.1632653061224483E-2</v>
      </c>
      <c r="N53" s="29">
        <f>('odhadnuté rychlosti'!N53-'reálná rychlost'!N53)/'reálná rychlost'!N53</f>
        <v>3.7735849056603772E-2</v>
      </c>
      <c r="O53" s="29">
        <f>('odhadnuté rychlosti'!O53-'reálná rychlost'!O53)/'reálná rychlost'!O53</f>
        <v>0.22641509433962265</v>
      </c>
      <c r="P53" s="29">
        <f>('odhadnuté rychlosti'!P53-'reálná rychlost'!P53)/'reálná rychlost'!P53</f>
        <v>0.10576923076923077</v>
      </c>
      <c r="Q53" s="29">
        <f>('odhadnuté rychlosti'!Q53-'reálná rychlost'!Q53)/'reálná rychlost'!Q53</f>
        <v>0.20192307692307693</v>
      </c>
      <c r="R53" s="29">
        <f>('odhadnuté rychlosti'!R53-'reálná rychlost'!R53)/'reálná rychlost'!R53</f>
        <v>3.7735849056603772E-2</v>
      </c>
      <c r="S53" s="29">
        <f>('odhadnuté rychlosti'!S53-'reálná rychlost'!S53)/'reálná rychlost'!S53</f>
        <v>0.24242424242424243</v>
      </c>
      <c r="T53" s="29">
        <f>('odhadnuté rychlosti'!T53-'reálná rychlost'!T53)/'reálná rychlost'!T53</f>
        <v>0.27272727272727271</v>
      </c>
      <c r="U53" s="29">
        <f>('odhadnuté rychlosti'!U53-'reálná rychlost'!U53)/'reálná rychlost'!U53</f>
        <v>-5.9405940594059403E-2</v>
      </c>
      <c r="V53" s="15" t="s">
        <v>5</v>
      </c>
      <c r="W53" s="14" t="s">
        <v>4</v>
      </c>
    </row>
    <row r="54" spans="1:23" x14ac:dyDescent="0.25">
      <c r="A54" s="29">
        <f>('odhadnuté rychlosti'!A54-'reálná rychlost'!A54)/'reálná rychlost'!A54</f>
        <v>3.1746031746031744E-2</v>
      </c>
      <c r="B54" s="29">
        <f>('odhadnuté rychlosti'!B54-'reálná rychlost'!B54)/'reálná rychlost'!B54</f>
        <v>3.1746031746031744E-2</v>
      </c>
      <c r="C54" s="29">
        <f>('odhadnuté rychlosti'!C54-'reálná rychlost'!C54)/'reálná rychlost'!C54</f>
        <v>2.3622047244094488E-2</v>
      </c>
      <c r="D54" s="29">
        <f>('odhadnuté rychlosti'!D54-'reálná rychlost'!D54)/'reálná rychlost'!D54</f>
        <v>6.2992125984251968E-2</v>
      </c>
      <c r="E54" s="29">
        <f>('odhadnuté rychlosti'!E54-'reálná rychlost'!E54)/'reálná rychlost'!E54</f>
        <v>0.04</v>
      </c>
      <c r="F54" s="29">
        <f>('odhadnuté rychlosti'!F54-'reálná rychlost'!F54)/'reálná rychlost'!F54</f>
        <v>7.7519379844961239E-3</v>
      </c>
      <c r="G54" s="29">
        <f>('odhadnuté rychlosti'!G54-'reálná rychlost'!G54)/'reálná rychlost'!G54</f>
        <v>3.1007751937984496E-2</v>
      </c>
      <c r="H54" s="29">
        <f>('odhadnuté rychlosti'!H54-'reálná rychlost'!H54)/'reálná rychlost'!H54</f>
        <v>-0.04</v>
      </c>
      <c r="I54" s="29">
        <f>('odhadnuté rychlosti'!I54-'reálná rychlost'!I54)/'reálná rychlost'!I54</f>
        <v>-2.4390243902439025E-2</v>
      </c>
      <c r="J54" s="29">
        <f>('odhadnuté rychlosti'!J54-'reálná rychlost'!J54)/'reálná rychlost'!J54</f>
        <v>9.7560975609756101E-2</v>
      </c>
      <c r="K54" s="29">
        <f>('odhadnuté rychlosti'!K54-'reálná rychlost'!K54)/'reálná rychlost'!K54</f>
        <v>1.5625E-2</v>
      </c>
      <c r="L54" s="29">
        <f>('odhadnuté rychlosti'!L54-'reálná rychlost'!L54)/'reálná rychlost'!L54</f>
        <v>1.5625E-2</v>
      </c>
      <c r="M54" s="29">
        <f>('odhadnuté rychlosti'!M54-'reálná rychlost'!M54)/'reálná rychlost'!M54</f>
        <v>-6.25E-2</v>
      </c>
      <c r="N54" s="29">
        <f>('odhadnuté rychlosti'!N54-'reálná rychlost'!N54)/'reálná rychlost'!N54</f>
        <v>-6.25E-2</v>
      </c>
      <c r="O54" s="29">
        <f>('odhadnuté rychlosti'!O54-'reálná rychlost'!O54)/'reálná rychlost'!O54</f>
        <v>-0.1015625</v>
      </c>
      <c r="P54" s="29">
        <f>('odhadnuté rychlosti'!P54-'reálná rychlost'!P54)/'reálná rychlost'!P54</f>
        <v>9.7560975609756101E-2</v>
      </c>
      <c r="Q54" s="29">
        <f>('odhadnuté rychlosti'!Q54-'reálná rychlost'!Q54)/'reálná rychlost'!Q54</f>
        <v>9.7560975609756101E-2</v>
      </c>
      <c r="R54" s="29">
        <f>('odhadnuté rychlosti'!R54-'reálná rychlost'!R54)/'reálná rychlost'!R54</f>
        <v>-6.25E-2</v>
      </c>
      <c r="S54" s="29">
        <f>('odhadnuté rychlosti'!S54-'reálná rychlost'!S54)/'reálná rychlost'!S54</f>
        <v>0.112</v>
      </c>
      <c r="T54" s="29">
        <f>('odhadnuté rychlosti'!T54-'reálná rychlost'!T54)/'reálná rychlost'!T54</f>
        <v>5.6000000000000001E-2</v>
      </c>
      <c r="U54" s="29">
        <f>('odhadnuté rychlosti'!U54-'reálná rychlost'!U54)/'reálná rychlost'!U54</f>
        <v>-7.2580645161290328E-2</v>
      </c>
      <c r="V54" s="3" t="s">
        <v>5</v>
      </c>
      <c r="W54" s="4" t="s">
        <v>4</v>
      </c>
    </row>
    <row r="55" spans="1:23" s="16" customFormat="1" x14ac:dyDescent="0.25">
      <c r="A55" s="29">
        <f>('odhadnuté rychlosti'!A55-'reálná rychlost'!A55)/'reálná rychlost'!A55</f>
        <v>-0.13043478260869565</v>
      </c>
      <c r="B55" s="29">
        <f>('odhadnuté rychlosti'!B55-'reálná rychlost'!B55)/'reálná rychlost'!B55</f>
        <v>0</v>
      </c>
      <c r="C55" s="29" t="s">
        <v>7</v>
      </c>
      <c r="D55" s="29" t="s">
        <v>7</v>
      </c>
      <c r="E55" s="29" t="s">
        <v>7</v>
      </c>
      <c r="F55" s="29" t="s">
        <v>7</v>
      </c>
      <c r="G55" s="29" t="s">
        <v>7</v>
      </c>
      <c r="H55" s="29" t="s">
        <v>7</v>
      </c>
      <c r="I55" s="29">
        <f>('odhadnuté rychlosti'!I55-'reálná rychlost'!I55)/'reálná rychlost'!I55</f>
        <v>0.18181818181818182</v>
      </c>
      <c r="J55" s="29">
        <f>('odhadnuté rychlosti'!J55-'reálná rychlost'!J55)/'reálná rychlost'!J55</f>
        <v>0.22727272727272727</v>
      </c>
      <c r="K55" s="29">
        <f>('odhadnuté rychlosti'!K55-'reálná rychlost'!K55)/'reálná rychlost'!K55</f>
        <v>6.8376068376068383E-2</v>
      </c>
      <c r="L55" s="29">
        <f>('odhadnuté rychlosti'!L55-'reálná rychlost'!L55)/'reálná rychlost'!L55</f>
        <v>0.15384615384615385</v>
      </c>
      <c r="M55" s="29">
        <f>('odhadnuté rychlosti'!M55-'reálná rychlost'!M55)/'reálná rychlost'!M55</f>
        <v>-5.9829059829059832E-2</v>
      </c>
      <c r="N55" s="29">
        <f>('odhadnuté rychlosti'!N55-'reálná rychlost'!N55)/'reálná rychlost'!N55</f>
        <v>-5.9829059829059832E-2</v>
      </c>
      <c r="O55" s="29">
        <f>('odhadnuté rychlosti'!O55-'reálná rychlost'!O55)/'reálná rychlost'!O55</f>
        <v>2.564102564102564E-2</v>
      </c>
      <c r="P55" s="29">
        <f>('odhadnuté rychlosti'!P55-'reálná rychlost'!P55)/'reálná rychlost'!P55</f>
        <v>0.23893805309734514</v>
      </c>
      <c r="Q55" s="29">
        <f>('odhadnuté rychlosti'!Q55-'reálná rychlost'!Q55)/'reálná rychlost'!Q55</f>
        <v>0.10619469026548672</v>
      </c>
      <c r="R55" s="29">
        <f>('odhadnuté rychlosti'!R55-'reálná rychlost'!R55)/'reálná rychlost'!R55</f>
        <v>-5.9829059829059832E-2</v>
      </c>
      <c r="S55" s="29">
        <f>('odhadnuté rychlosti'!S55-'reálná rychlost'!S55)/'reálná rychlost'!S55</f>
        <v>0.16814159292035399</v>
      </c>
      <c r="T55" s="29">
        <f>('odhadnuté rychlosti'!T55-'reálná rychlost'!T55)/'reálná rychlost'!T55</f>
        <v>0.15044247787610621</v>
      </c>
      <c r="U55" s="29">
        <f>('odhadnuté rychlosti'!U55-'reálná rychlost'!U55)/'reálná rychlost'!U55</f>
        <v>-5.1724137931034482E-2</v>
      </c>
      <c r="V55" s="15" t="s">
        <v>5</v>
      </c>
      <c r="W55" s="14" t="s">
        <v>4</v>
      </c>
    </row>
    <row r="56" spans="1:23" x14ac:dyDescent="0.25">
      <c r="A56" s="29">
        <f>('odhadnuté rychlosti'!A56-'reálná rychlost'!A56)/'reálná rychlost'!A56</f>
        <v>-2.1739130434782608E-2</v>
      </c>
      <c r="B56" s="29">
        <f>('odhadnuté rychlosti'!B56-'reálná rychlost'!B56)/'reálná rychlost'!B56</f>
        <v>-2.1739130434782608E-2</v>
      </c>
      <c r="C56" s="29">
        <f>('odhadnuté rychlosti'!C56-'reálná rychlost'!C56)/'reálná rychlost'!C56</f>
        <v>1.1235955056179775E-2</v>
      </c>
      <c r="D56" s="29">
        <f>('odhadnuté rychlosti'!D56-'reálná rychlost'!D56)/'reálná rychlost'!D56</f>
        <v>0.29213483146067415</v>
      </c>
      <c r="E56" s="29">
        <f>('odhadnuté rychlosti'!E56-'reálná rychlost'!E56)/'reálná rychlost'!E56</f>
        <v>0.14942528735632185</v>
      </c>
      <c r="F56" s="29">
        <f>('odhadnuté rychlosti'!F56-'reálná rychlost'!F56)/'reálná rychlost'!F56</f>
        <v>-9.0909090909090912E-2</v>
      </c>
      <c r="G56" s="29">
        <f>('odhadnuté rychlosti'!G56-'reálná rychlost'!G56)/'reálná rychlost'!G56</f>
        <v>0.25</v>
      </c>
      <c r="H56" s="29">
        <f>('odhadnuté rychlosti'!H56-'reálná rychlost'!H56)/'reálná rychlost'!H56</f>
        <v>9.1954022988505746E-2</v>
      </c>
      <c r="I56" s="29">
        <f>('odhadnuté rychlosti'!I56-'reálná rychlost'!I56)/'reálná rychlost'!I56</f>
        <v>-0.12790697674418605</v>
      </c>
      <c r="J56" s="29">
        <f>('odhadnuté rychlosti'!J56-'reálná rychlost'!J56)/'reálná rychlost'!J56</f>
        <v>-1.1627906976744186E-2</v>
      </c>
      <c r="K56" s="29">
        <f>('odhadnuté rychlosti'!K56-'reálná rychlost'!K56)/'reálná rychlost'!K56</f>
        <v>0.14130434782608695</v>
      </c>
      <c r="L56" s="29">
        <f>('odhadnuté rychlosti'!L56-'reálná rychlost'!L56)/'reálná rychlost'!L56</f>
        <v>3.2608695652173912E-2</v>
      </c>
      <c r="M56" s="29">
        <f>('odhadnuté rychlosti'!M56-'reálná rychlost'!M56)/'reálná rychlost'!M56</f>
        <v>-7.6086956521739135E-2</v>
      </c>
      <c r="N56" s="29">
        <f>('odhadnuté rychlosti'!N56-'reálná rychlost'!N56)/'reálná rychlost'!N56</f>
        <v>-3.2258064516129031E-2</v>
      </c>
      <c r="O56" s="29">
        <f>('odhadnuté rychlosti'!O56-'reálná rychlost'!O56)/'reálná rychlost'!O56</f>
        <v>7.5268817204301078E-2</v>
      </c>
      <c r="P56" s="29">
        <f>('odhadnuté rychlosti'!P56-'reálná rychlost'!P56)/'reálná rychlost'!P56</f>
        <v>-5.5555555555555552E-2</v>
      </c>
      <c r="Q56" s="29">
        <f>('odhadnuté rychlosti'!Q56-'reálná rychlost'!Q56)/'reálná rychlost'!Q56</f>
        <v>0.1111111111111111</v>
      </c>
      <c r="R56" s="29">
        <f>('odhadnuté rychlosti'!R56-'reálná rychlost'!R56)/'reálná rychlost'!R56</f>
        <v>-3.2258064516129031E-2</v>
      </c>
      <c r="S56" s="29">
        <f>('odhadnuté rychlosti'!S56-'reálná rychlost'!S56)/'reálná rychlost'!S56</f>
        <v>0.29761904761904762</v>
      </c>
      <c r="T56" s="29">
        <f>('odhadnuté rychlosti'!T56-'reálná rychlost'!T56)/'reálná rychlost'!T56</f>
        <v>1.1904761904761904E-2</v>
      </c>
      <c r="U56" s="29">
        <f>('odhadnuté rychlosti'!U56-'reálná rychlost'!U56)/'reálná rychlost'!U56</f>
        <v>-0.13043478260869565</v>
      </c>
      <c r="V56" s="3" t="s">
        <v>5</v>
      </c>
      <c r="W56" s="4" t="s">
        <v>4</v>
      </c>
    </row>
    <row r="57" spans="1:23" s="16" customFormat="1" x14ac:dyDescent="0.25">
      <c r="A57" s="29">
        <f>('odhadnuté rychlosti'!A57-'reálná rychlost'!A57)/'reálná rychlost'!A57</f>
        <v>3.4482758620689655E-2</v>
      </c>
      <c r="B57" s="29">
        <f>('odhadnuté rychlosti'!B57-'reálná rychlost'!B57)/'reálná rychlost'!B57</f>
        <v>-0.13793103448275862</v>
      </c>
      <c r="C57" s="29">
        <f>('odhadnuté rychlosti'!C57-'reálná rychlost'!C57)/'reálná rychlost'!C57</f>
        <v>0.22448979591836735</v>
      </c>
      <c r="D57" s="29">
        <f>('odhadnuté rychlosti'!D57-'reálná rychlost'!D57)/'reálná rychlost'!D57</f>
        <v>2.0408163265306121E-2</v>
      </c>
      <c r="E57" s="29">
        <f>('odhadnuté rychlosti'!E57-'reálná rychlost'!E57)/'reálná rychlost'!E57</f>
        <v>-4.7619047619047616E-2</v>
      </c>
      <c r="F57" s="29">
        <f>('odhadnuté rychlosti'!F57-'reálná rychlost'!F57)/'reálná rychlost'!F57</f>
        <v>0.19565217391304349</v>
      </c>
      <c r="G57" s="29">
        <f>('odhadnuté rychlosti'!G57-'reálná rychlost'!G57)/'reálná rychlost'!G57</f>
        <v>4.3478260869565216E-2</v>
      </c>
      <c r="H57" s="29">
        <f>('odhadnuté rychlosti'!H57-'reálná rychlost'!H57)/'reálná rychlost'!H57</f>
        <v>-0.2857142857142857</v>
      </c>
      <c r="I57" s="29">
        <f>('odhadnuté rychlosti'!I57-'reálná rychlost'!I57)/'reálná rychlost'!I57</f>
        <v>5.2631578947368418E-2</v>
      </c>
      <c r="J57" s="29">
        <f>('odhadnuté rychlosti'!J57-'reálná rychlost'!J57)/'reálná rychlost'!J57</f>
        <v>0.31578947368421051</v>
      </c>
      <c r="K57" s="29">
        <f>('odhadnuté rychlosti'!K57-'reálná rychlost'!K57)/'reálná rychlost'!K57</f>
        <v>-4.2553191489361701E-2</v>
      </c>
      <c r="L57" s="29">
        <f>('odhadnuté rychlosti'!L57-'reálná rychlost'!L57)/'reálná rychlost'!L57</f>
        <v>6.3829787234042548E-2</v>
      </c>
      <c r="M57" s="29">
        <f>('odhadnuté rychlosti'!M57-'reálná rychlost'!M57)/'reálná rychlost'!M57</f>
        <v>-0.36170212765957449</v>
      </c>
      <c r="N57" s="29" t="s">
        <v>7</v>
      </c>
      <c r="O57" s="29" t="s">
        <v>7</v>
      </c>
      <c r="P57" s="29">
        <f>('odhadnuté rychlosti'!P57-'reálná rychlost'!P57)/'reálná rychlost'!P57</f>
        <v>0.12244897959183673</v>
      </c>
      <c r="Q57" s="29">
        <f>('odhadnuté rychlosti'!Q57-'reálná rychlost'!Q57)/'reálná rychlost'!Q57</f>
        <v>-0.18367346938775511</v>
      </c>
      <c r="R57" s="29" t="s">
        <v>7</v>
      </c>
      <c r="S57" s="29">
        <f>('odhadnuté rychlosti'!S57-'reálná rychlost'!S57)/'reálná rychlost'!S57</f>
        <v>0.41176470588235292</v>
      </c>
      <c r="T57" s="29">
        <f>('odhadnuté rychlosti'!T57-'reálná rychlost'!T57)/'reálná rychlost'!T57</f>
        <v>-0.15686274509803921</v>
      </c>
      <c r="U57" s="29">
        <f>('odhadnuté rychlosti'!U57-'reálná rychlost'!U57)/'reálná rychlost'!U57</f>
        <v>-0.2391304347826087</v>
      </c>
      <c r="V57" s="15" t="s">
        <v>5</v>
      </c>
      <c r="W57" s="14" t="s">
        <v>4</v>
      </c>
    </row>
    <row r="58" spans="1:23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</row>
    <row r="59" spans="1:23" x14ac:dyDescent="0.25">
      <c r="A59" s="29">
        <f>('odhadnuté rychlosti'!A59-'reálná rychlost'!A59)/'reálná rychlost'!A59</f>
        <v>-0.5</v>
      </c>
      <c r="B59" s="29">
        <f>('odhadnuté rychlosti'!B59-'reálná rychlost'!B59)/'reálná rychlost'!B59</f>
        <v>-0.7</v>
      </c>
      <c r="C59" s="29">
        <f>('odhadnuté rychlosti'!C59-'reálná rychlost'!C59)/'reálná rychlost'!C59</f>
        <v>0.1111111111111111</v>
      </c>
      <c r="D59" s="29">
        <f>('odhadnuté rychlosti'!D59-'reálná rychlost'!D59)/'reálná rychlost'!D59</f>
        <v>0.3888888888888889</v>
      </c>
      <c r="E59" s="29">
        <f>('odhadnuté rychlosti'!E59-'reálná rychlost'!E59)/'reálná rychlost'!E59</f>
        <v>2.564102564102564E-2</v>
      </c>
      <c r="F59" s="29">
        <f>('odhadnuté rychlosti'!F59-'reálná rychlost'!F59)/'reálná rychlost'!F59</f>
        <v>0.25</v>
      </c>
      <c r="G59" s="29">
        <f>('odhadnuté rychlosti'!G59-'reálná rychlost'!G59)/'reálná rychlost'!G59</f>
        <v>0.17499999999999999</v>
      </c>
      <c r="H59" s="29">
        <f>('odhadnuté rychlosti'!H59-'reálná rychlost'!H59)/'reálná rychlost'!H59</f>
        <v>0.15384615384615385</v>
      </c>
      <c r="I59" s="29">
        <f>('odhadnuté rychlosti'!I59-'reálná rychlost'!I59)/'reálná rychlost'!I59</f>
        <v>-0.16666666666666666</v>
      </c>
      <c r="J59" s="29">
        <f>('odhadnuté rychlosti'!J59-'reálná rychlost'!J59)/'reálná rychlost'!J59</f>
        <v>0.10416666666666667</v>
      </c>
      <c r="K59" s="29">
        <f>('odhadnuté rychlosti'!K59-'reálná rychlost'!K59)/'reálná rychlost'!K59</f>
        <v>0.19047619047619047</v>
      </c>
      <c r="L59" s="29">
        <f>('odhadnuté rychlosti'!L59-'reálná rychlost'!L59)/'reálná rychlost'!L59</f>
        <v>0.30952380952380953</v>
      </c>
      <c r="M59" s="29">
        <f>('odhadnuté rychlosti'!M59-'reálná rychlost'!M59)/'reálná rychlost'!M59</f>
        <v>-4.7619047619047616E-2</v>
      </c>
      <c r="N59" s="29">
        <f>('odhadnuté rychlosti'!N59-'reálná rychlost'!N59)/'reálná rychlost'!N59</f>
        <v>0.31578947368421051</v>
      </c>
      <c r="O59" s="29">
        <f>('odhadnuté rychlosti'!O59-'reálná rychlost'!O59)/'reálná rychlost'!O59</f>
        <v>0.18421052631578946</v>
      </c>
      <c r="P59" s="29">
        <f>('odhadnuté rychlosti'!P59-'reálná rychlost'!P59)/'reálná rychlost'!P59</f>
        <v>-2.1739130434782608E-2</v>
      </c>
      <c r="Q59" s="29">
        <f>('odhadnuté rychlosti'!Q59-'reálná rychlost'!Q59)/'reálná rychlost'!Q59</f>
        <v>0.19565217391304349</v>
      </c>
      <c r="R59" s="29">
        <f>('odhadnuté rychlosti'!R59-'reálná rychlost'!R59)/'reálná rychlost'!R59</f>
        <v>5.2631578947368418E-2</v>
      </c>
      <c r="S59" s="29">
        <f>('odhadnuté rychlosti'!S59-'reálná rychlost'!S59)/'reálná rychlost'!S59</f>
        <v>0.13157894736842105</v>
      </c>
      <c r="T59" s="29">
        <f>('odhadnuté rychlosti'!T59-'reálná rychlost'!T59)/'reálná rychlost'!T59</f>
        <v>0.10526315789473684</v>
      </c>
      <c r="U59" s="29">
        <f>('odhadnuté rychlosti'!U59-'reálná rychlost'!U59)/'reálná rychlost'!U59</f>
        <v>-0.26829268292682928</v>
      </c>
      <c r="V59" s="5" t="s">
        <v>5</v>
      </c>
      <c r="W59" s="6" t="s">
        <v>2</v>
      </c>
    </row>
    <row r="60" spans="1:23" x14ac:dyDescent="0.25">
      <c r="A60" s="29">
        <f>('odhadnuté rychlosti'!A60-'reálná rychlost'!A60)/'reálná rychlost'!A60</f>
        <v>-0.52830188679245282</v>
      </c>
      <c r="B60" s="29">
        <f>('odhadnuté rychlosti'!B60-'reálná rychlost'!B60)/'reálná rychlost'!B60</f>
        <v>-0.71698113207547165</v>
      </c>
      <c r="C60" s="29">
        <f>('odhadnuté rychlosti'!C60-'reálná rychlost'!C60)/'reálná rychlost'!C60</f>
        <v>0</v>
      </c>
      <c r="D60" s="29">
        <f>('odhadnuté rychlosti'!D60-'reálná rychlost'!D60)/'reálná rychlost'!D60</f>
        <v>0.1</v>
      </c>
      <c r="E60" s="29">
        <f>('odhadnuté rychlosti'!E60-'reálná rychlost'!E60)/'reálná rychlost'!E60</f>
        <v>5.7692307692307696E-2</v>
      </c>
      <c r="F60" s="29">
        <f>('odhadnuté rychlosti'!F60-'reálná rychlost'!F60)/'reálná rychlost'!F60</f>
        <v>2.0408163265306121E-2</v>
      </c>
      <c r="G60" s="29">
        <f>('odhadnuté rychlosti'!G60-'reálná rychlost'!G60)/'reálná rychlost'!G60</f>
        <v>8.1632653061224483E-2</v>
      </c>
      <c r="H60" s="29">
        <f>('odhadnuté rychlosti'!H60-'reálná rychlost'!H60)/'reálná rychlost'!H60</f>
        <v>-3.8461538461538464E-2</v>
      </c>
      <c r="I60" s="29">
        <f>('odhadnuté rychlosti'!I60-'reálná rychlost'!I60)/'reálná rychlost'!I60</f>
        <v>6.3829787234042548E-2</v>
      </c>
      <c r="J60" s="29">
        <f>('odhadnuté rychlosti'!J60-'reálná rychlost'!J60)/'reálná rychlost'!J60</f>
        <v>0.19148936170212766</v>
      </c>
      <c r="K60" s="29">
        <f>('odhadnuté rychlosti'!K60-'reálná rychlost'!K60)/'reálná rychlost'!K60</f>
        <v>0.1206896551724138</v>
      </c>
      <c r="L60" s="29">
        <f>('odhadnuté rychlosti'!L60-'reálná rychlost'!L60)/'reálná rychlost'!L60</f>
        <v>0.1206896551724138</v>
      </c>
      <c r="M60" s="29">
        <f>('odhadnuté rychlosti'!M60-'reálná rychlost'!M60)/'reálná rychlost'!M60</f>
        <v>-0.13793103448275862</v>
      </c>
      <c r="N60" s="29">
        <f>('odhadnuté rychlosti'!N60-'reálná rychlost'!N60)/'reálná rychlost'!N60</f>
        <v>0.22448979591836735</v>
      </c>
      <c r="O60" s="29">
        <f>('odhadnuté rychlosti'!O60-'reálná rychlost'!O60)/'reálná rychlost'!O60</f>
        <v>2.0408163265306121E-2</v>
      </c>
      <c r="P60" s="29">
        <f>('odhadnuté rychlosti'!P60-'reálná rychlost'!P60)/'reálná rychlost'!P60</f>
        <v>0</v>
      </c>
      <c r="Q60" s="29">
        <f>('odhadnuté rychlosti'!Q60-'reálná rychlost'!Q60)/'reálná rychlost'!Q60</f>
        <v>9.0909090909090912E-2</v>
      </c>
      <c r="R60" s="29">
        <f>('odhadnuté rychlosti'!R60-'reálná rychlost'!R60)/'reálná rychlost'!R60</f>
        <v>2.0408163265306121E-2</v>
      </c>
      <c r="S60" s="29">
        <f>('odhadnuté rychlosti'!S60-'reálná rychlost'!S60)/'reálná rychlost'!S60</f>
        <v>8.1632653061224483E-2</v>
      </c>
      <c r="T60" s="29">
        <f>('odhadnuté rychlosti'!T60-'reálná rychlost'!T60)/'reálná rychlost'!T60</f>
        <v>4.0816326530612242E-2</v>
      </c>
      <c r="U60" s="29">
        <f>('odhadnuté rychlosti'!U60-'reálná rychlost'!U60)/'reálná rychlost'!U60</f>
        <v>-0.23076923076923078</v>
      </c>
      <c r="V60" s="3" t="s">
        <v>5</v>
      </c>
      <c r="W60" s="9" t="s">
        <v>2</v>
      </c>
    </row>
    <row r="61" spans="1:23" x14ac:dyDescent="0.25">
      <c r="A61" s="29">
        <f>('odhadnuté rychlosti'!A61-'reálná rychlost'!A61)/'reálná rychlost'!A61</f>
        <v>0</v>
      </c>
      <c r="B61" s="29">
        <f>('odhadnuté rychlosti'!B61-'reálná rychlost'!B61)/'reálná rychlost'!B61</f>
        <v>-0.25</v>
      </c>
      <c r="C61" s="29">
        <f>('odhadnuté rychlosti'!C61-'reálná rychlost'!C61)/'reálná rychlost'!C61</f>
        <v>0.46341463414634149</v>
      </c>
      <c r="D61" s="29">
        <f>('odhadnuté rychlosti'!D61-'reálná rychlost'!D61)/'reálná rychlost'!D61</f>
        <v>9.7560975609756101E-2</v>
      </c>
      <c r="E61" s="29">
        <f>('odhadnuté rychlosti'!E61-'reálná rychlost'!E61)/'reálná rychlost'!E61</f>
        <v>2.9411764705882353E-2</v>
      </c>
      <c r="F61" s="29">
        <f>('odhadnuté rychlosti'!F61-'reálná rychlost'!F61)/'reálná rychlost'!F61</f>
        <v>0.5714285714285714</v>
      </c>
      <c r="G61" s="29">
        <f>('odhadnuté rychlosti'!G61-'reálná rychlost'!G61)/'reálná rychlost'!G61</f>
        <v>0</v>
      </c>
      <c r="H61" s="29">
        <f>('odhadnuté rychlosti'!H61-'reálná rychlost'!H61)/'reálná rychlost'!H61</f>
        <v>-0.11764705882352941</v>
      </c>
      <c r="I61" s="29">
        <f>('odhadnuté rychlosti'!I61-'reálná rychlost'!I61)/'reálná rychlost'!I61</f>
        <v>0.42857142857142855</v>
      </c>
      <c r="J61" s="29">
        <f>('odhadnuté rychlosti'!J61-'reálná rychlost'!J61)/'reálná rychlost'!J61</f>
        <v>0.54761904761904767</v>
      </c>
      <c r="K61" s="29">
        <f>('odhadnuté rychlosti'!K61-'reálná rychlost'!K61)/'reálná rychlost'!K61</f>
        <v>0.16279069767441862</v>
      </c>
      <c r="L61" s="29">
        <f>('odhadnuté rychlosti'!L61-'reálná rychlost'!L61)/'reálná rychlost'!L61</f>
        <v>0.39534883720930231</v>
      </c>
      <c r="M61" s="29">
        <f>('odhadnuté rychlosti'!M61-'reálná rychlost'!M61)/'reálná rychlost'!M61</f>
        <v>-0.18604651162790697</v>
      </c>
      <c r="N61" s="29">
        <f>('odhadnuté rychlosti'!N61-'reálná rychlost'!N61)/'reálná rychlost'!N61</f>
        <v>5.2631578947368418E-2</v>
      </c>
      <c r="O61" s="29">
        <f>('odhadnuté rychlosti'!O61-'reálná rychlost'!O61)/'reálná rychlost'!O61</f>
        <v>0.31578947368421051</v>
      </c>
      <c r="P61" s="29">
        <f>('odhadnuté rychlosti'!P61-'reálná rychlost'!P61)/'reálná rychlost'!P61</f>
        <v>4.1666666666666664E-2</v>
      </c>
      <c r="Q61" s="29">
        <f>('odhadnuté rychlosti'!Q61-'reálná rychlost'!Q61)/'reálná rychlost'!Q61</f>
        <v>0.45833333333333331</v>
      </c>
      <c r="R61" s="29">
        <f>('odhadnuté rychlosti'!R61-'reálná rychlost'!R61)/'reálná rychlost'!R61</f>
        <v>0.31578947368421051</v>
      </c>
      <c r="S61" s="29">
        <f>('odhadnuté rychlosti'!S61-'reálná rychlost'!S61)/'reálná rychlost'!S61</f>
        <v>4.3478260869565216E-2</v>
      </c>
      <c r="T61" s="29">
        <f>('odhadnuté rychlosti'!T61-'reálná rychlost'!T61)/'reálná rychlost'!T61</f>
        <v>-0.13043478260869565</v>
      </c>
      <c r="U61" s="29">
        <f>('odhadnuté rychlosti'!U61-'reálná rychlost'!U61)/'reálná rychlost'!U61</f>
        <v>-0.20454545454545456</v>
      </c>
      <c r="V61" s="5" t="s">
        <v>5</v>
      </c>
      <c r="W61" s="6" t="s">
        <v>2</v>
      </c>
    </row>
    <row r="62" spans="1:23" x14ac:dyDescent="0.25">
      <c r="A62" s="29">
        <f>('odhadnuté rychlosti'!A62-'reálná rychlost'!A62)/'reálná rychlost'!A62</f>
        <v>-0.11764705882352941</v>
      </c>
      <c r="B62" s="29">
        <f>('odhadnuté rychlosti'!B62-'reálná rychlost'!B62)/'reálná rychlost'!B62</f>
        <v>-0.11764705882352941</v>
      </c>
      <c r="C62" s="29">
        <f>('odhadnuté rychlosti'!C62-'reálná rychlost'!C62)/'reálná rychlost'!C62</f>
        <v>0.19402985074626866</v>
      </c>
      <c r="D62" s="29">
        <f>('odhadnuté rychlosti'!D62-'reálná rychlost'!D62)/'reálná rychlost'!D62</f>
        <v>-0.1044776119402985</v>
      </c>
      <c r="E62" s="29">
        <f>('odhadnuté rychlosti'!E62-'reálná rychlost'!E62)/'reálná rychlost'!E62</f>
        <v>0.23076923076923078</v>
      </c>
      <c r="F62" s="29">
        <f>('odhadnuté rychlosti'!F62-'reálná rychlost'!F62)/'reálná rychlost'!F62</f>
        <v>4.4776119402985072E-2</v>
      </c>
      <c r="G62" s="29">
        <f>('odhadnuté rychlosti'!G62-'reálná rychlost'!G62)/'reálná rychlost'!G62</f>
        <v>0.16417910447761194</v>
      </c>
      <c r="H62" s="29">
        <f>('odhadnuté rychlosti'!H62-'reálná rychlost'!H62)/'reálná rychlost'!H62</f>
        <v>7.6923076923076927E-2</v>
      </c>
      <c r="I62" s="29">
        <f>('odhadnuté rychlosti'!I62-'reálná rychlost'!I62)/'reálná rychlost'!I62</f>
        <v>0.171875</v>
      </c>
      <c r="J62" s="29">
        <f>('odhadnuté rychlosti'!J62-'reálná rychlost'!J62)/'reálná rychlost'!J62</f>
        <v>0.328125</v>
      </c>
      <c r="K62" s="29">
        <f>('odhadnuté rychlosti'!K62-'reálná rychlost'!K62)/'reálná rychlost'!K62</f>
        <v>0.11940298507462686</v>
      </c>
      <c r="L62" s="29">
        <f>('odhadnuté rychlosti'!L62-'reálná rychlost'!L62)/'reálná rychlost'!L62</f>
        <v>0.11940298507462686</v>
      </c>
      <c r="M62" s="29">
        <f>('odhadnuté rychlosti'!M62-'reálná rychlost'!M62)/'reálná rychlost'!M62</f>
        <v>0.11940298507462686</v>
      </c>
      <c r="N62" s="29">
        <f>('odhadnuté rychlosti'!N62-'reálná rychlost'!N62)/'reálná rychlost'!N62</f>
        <v>6.0606060606060608E-2</v>
      </c>
      <c r="O62" s="29">
        <f>('odhadnuté rychlosti'!O62-'reálná rychlost'!O62)/'reálná rychlost'!O62</f>
        <v>0.21212121212121213</v>
      </c>
      <c r="P62" s="29">
        <f>('odhadnuté rychlosti'!P62-'reálná rychlost'!P62)/'reálná rychlost'!P62</f>
        <v>0.19718309859154928</v>
      </c>
      <c r="Q62" s="29">
        <f>('odhadnuté rychlosti'!Q62-'reálná rychlost'!Q62)/'reálná rychlost'!Q62</f>
        <v>0.26760563380281688</v>
      </c>
      <c r="R62" s="29">
        <f>('odhadnuté rychlosti'!R62-'reálná rychlost'!R62)/'reálná rychlost'!R62</f>
        <v>6.0606060606060608E-2</v>
      </c>
      <c r="S62" s="29">
        <f>('odhadnuté rychlosti'!S62-'reálná rychlost'!S62)/'reálná rychlost'!S62</f>
        <v>0.19444444444444445</v>
      </c>
      <c r="T62" s="29">
        <f>('odhadnuté rychlosti'!T62-'reálná rychlost'!T62)/'reálná rychlost'!T62</f>
        <v>0.18055555555555555</v>
      </c>
      <c r="U62" s="29">
        <f>('odhadnuté rychlosti'!U62-'reálná rychlost'!U62)/'reálná rychlost'!U62</f>
        <v>-0.21428571428571427</v>
      </c>
      <c r="V62" s="3" t="s">
        <v>5</v>
      </c>
      <c r="W62" s="9" t="s">
        <v>2</v>
      </c>
    </row>
    <row r="63" spans="1:23" x14ac:dyDescent="0.25">
      <c r="A63" s="29">
        <f>('odhadnuté rychlosti'!A63-'reálná rychlost'!A63)/'reálná rychlost'!A63</f>
        <v>3.4482758620689655E-2</v>
      </c>
      <c r="B63" s="29">
        <f>('odhadnuté rychlosti'!B63-'reálná rychlost'!B63)/'reálná rychlost'!B63</f>
        <v>-8.0459770114942528E-2</v>
      </c>
      <c r="C63" s="29">
        <f>('odhadnuté rychlosti'!C63-'reálná rychlost'!C63)/'reálná rychlost'!C63</f>
        <v>0.14942528735632185</v>
      </c>
      <c r="D63" s="29">
        <f>('odhadnuté rychlosti'!D63-'reálná rychlost'!D63)/'reálná rychlost'!D63</f>
        <v>-2.2988505747126436E-2</v>
      </c>
      <c r="E63" s="29">
        <f>('odhadnuté rychlosti'!E63-'reálná rychlost'!E63)/'reálná rychlost'!E63</f>
        <v>4.6511627906976744E-2</v>
      </c>
      <c r="F63" s="29">
        <f>('odhadnuté rychlosti'!F63-'reálná rychlost'!F63)/'reálná rychlost'!F63</f>
        <v>9.7560975609756101E-2</v>
      </c>
      <c r="G63" s="29">
        <f>('odhadnuté rychlosti'!G63-'reálná rychlost'!G63)/'reálná rychlost'!G63</f>
        <v>9.7560975609756101E-2</v>
      </c>
      <c r="H63" s="29">
        <f>('odhadnuté rychlosti'!H63-'reálná rychlost'!H63)/'reálná rychlost'!H63</f>
        <v>-1.1627906976744186E-2</v>
      </c>
      <c r="I63" s="29">
        <f>('odhadnuté rychlosti'!I63-'reálná rychlost'!I63)/'reálná rychlost'!I63</f>
        <v>0.25</v>
      </c>
      <c r="J63" s="29">
        <f>('odhadnuté rychlosti'!J63-'reálná rychlost'!J63)/'reálná rychlost'!J63</f>
        <v>0.25</v>
      </c>
      <c r="K63" s="29">
        <f>('odhadnuté rychlosti'!K63-'reálná rychlost'!K63)/'reálná rychlost'!K63</f>
        <v>-0.10112359550561797</v>
      </c>
      <c r="L63" s="29">
        <f>('odhadnuté rychlosti'!L63-'reálná rychlost'!L63)/'reálná rychlost'!L63</f>
        <v>-4.49438202247191E-2</v>
      </c>
      <c r="M63" s="29">
        <f>('odhadnuté rychlosti'!M63-'reálná rychlost'!M63)/'reálná rychlost'!M63</f>
        <v>1.1235955056179775E-2</v>
      </c>
      <c r="N63" s="29">
        <f>('odhadnuté rychlosti'!N63-'reálná rychlost'!N63)/'reálná rychlost'!N63</f>
        <v>-9.0909090909090912E-2</v>
      </c>
      <c r="O63" s="29">
        <f>('odhadnuté rychlosti'!O63-'reálná rychlost'!O63)/'reálná rychlost'!O63</f>
        <v>2.2727272727272728E-2</v>
      </c>
      <c r="P63" s="29">
        <f>('odhadnuté rychlosti'!P63-'reálná rychlost'!P63)/'reálná rychlost'!P63</f>
        <v>9.1954022988505746E-2</v>
      </c>
      <c r="Q63" s="29">
        <f>('odhadnuté rychlosti'!Q63-'reálná rychlost'!Q63)/'reálná rychlost'!Q63</f>
        <v>0.14942528735632185</v>
      </c>
      <c r="R63" s="29">
        <f>('odhadnuté rychlosti'!R63-'reálná rychlost'!R63)/'reálná rychlost'!R63</f>
        <v>2.2727272727272728E-2</v>
      </c>
      <c r="S63" s="29">
        <f>('odhadnuté rychlosti'!S63-'reálná rychlost'!S63)/'reálná rychlost'!S63</f>
        <v>0.15217391304347827</v>
      </c>
      <c r="T63" s="29">
        <f>('odhadnuté rychlosti'!T63-'reálná rychlost'!T63)/'reálná rychlost'!T63</f>
        <v>-2.1739130434782608E-2</v>
      </c>
      <c r="U63" s="29">
        <f>('odhadnuté rychlosti'!U63-'reálná rychlost'!U63)/'reálná rychlost'!U63</f>
        <v>1.1235955056179775E-2</v>
      </c>
      <c r="V63" s="5" t="s">
        <v>5</v>
      </c>
      <c r="W63" s="6" t="s">
        <v>2</v>
      </c>
    </row>
    <row r="64" spans="1:23" x14ac:dyDescent="0.25">
      <c r="A64" s="29">
        <f>('odhadnuté rychlosti'!A64-'reálná rychlost'!A64)/'reálná rychlost'!A64</f>
        <v>0.29032258064516131</v>
      </c>
      <c r="B64" s="29">
        <f>('odhadnuté rychlosti'!B64-'reálná rychlost'!B64)/'reálná rychlost'!B64</f>
        <v>0.12903225806451613</v>
      </c>
      <c r="C64" s="29">
        <f>('odhadnuté rychlosti'!C64-'reálná rychlost'!C64)/'reálná rychlost'!C64</f>
        <v>0.93548387096774188</v>
      </c>
      <c r="D64" s="29">
        <f>('odhadnuté rychlosti'!D64-'reálná rychlost'!D64)/'reálná rychlost'!D64</f>
        <v>0.45161290322580644</v>
      </c>
      <c r="E64" s="29">
        <f>('odhadnuté rychlosti'!E64-'reálná rychlost'!E64)/'reálná rychlost'!E64</f>
        <v>0.25</v>
      </c>
      <c r="F64" s="29">
        <f>('odhadnuté rychlosti'!F64-'reálná rychlost'!F64)/'reálná rychlost'!F64</f>
        <v>0.65517241379310343</v>
      </c>
      <c r="G64" s="29">
        <f>('odhadnuté rychlosti'!G64-'reálná rychlost'!G64)/'reálná rychlost'!G64</f>
        <v>0.27586206896551724</v>
      </c>
      <c r="H64" s="29">
        <f>('odhadnuté rychlosti'!H64-'reálná rychlost'!H64)/'reálná rychlost'!H64</f>
        <v>0.25</v>
      </c>
      <c r="I64" s="29">
        <f>('odhadnuté rychlosti'!I64-'reálná rychlost'!I64)/'reálná rychlost'!I64</f>
        <v>0.16666666666666666</v>
      </c>
      <c r="J64" s="29">
        <f>('odhadnuté rychlosti'!J64-'reálná rychlost'!J64)/'reálná rychlost'!J64</f>
        <v>0.6</v>
      </c>
      <c r="K64" s="29">
        <f>('odhadnuté rychlosti'!K64-'reálná rychlost'!K64)/'reálná rychlost'!K64</f>
        <v>0.17647058823529413</v>
      </c>
      <c r="L64" s="29">
        <f>('odhadnuté rychlosti'!L64-'reálná rychlost'!L64)/'reálná rychlost'!L64</f>
        <v>0.47058823529411764</v>
      </c>
      <c r="M64" s="29">
        <f>('odhadnuté rychlosti'!M64-'reálná rychlost'!M64)/'reálná rychlost'!M64</f>
        <v>-0.11764705882352941</v>
      </c>
      <c r="N64" s="29">
        <f>('odhadnuté rychlosti'!N64-'reálná rychlost'!N64)/'reálná rychlost'!N64</f>
        <v>0.33333333333333331</v>
      </c>
      <c r="O64" s="29">
        <f>('odhadnuté rychlosti'!O64-'reálná rychlost'!O64)/'reálná rychlost'!O64</f>
        <v>0.16666666666666666</v>
      </c>
      <c r="P64" s="29">
        <f>('odhadnuté rychlosti'!P64-'reálná rychlost'!P64)/'reálná rychlost'!P64</f>
        <v>0.57894736842105265</v>
      </c>
      <c r="Q64" s="29">
        <f>('odhadnuté rychlosti'!Q64-'reálná rychlost'!Q64)/'reálná rychlost'!Q64</f>
        <v>0.18421052631578946</v>
      </c>
      <c r="R64" s="29">
        <f>('odhadnuté rychlosti'!R64-'reálná rychlost'!R64)/'reálná rychlost'!R64</f>
        <v>0.33333333333333331</v>
      </c>
      <c r="S64" s="29">
        <f>('odhadnuté rychlosti'!S64-'reálná rychlost'!S64)/'reálná rychlost'!S64</f>
        <v>0.44827586206896552</v>
      </c>
      <c r="T64" s="29">
        <f>('odhadnuté rychlosti'!T64-'reálná rychlost'!T64)/'reálná rychlost'!T64</f>
        <v>0.37931034482758619</v>
      </c>
      <c r="U64" s="29">
        <f>('odhadnuté rychlosti'!U64-'reálná rychlost'!U64)/'reálná rychlost'!U64</f>
        <v>0</v>
      </c>
      <c r="V64" s="3" t="s">
        <v>5</v>
      </c>
      <c r="W64" s="9" t="s">
        <v>2</v>
      </c>
    </row>
    <row r="65" spans="1:23" x14ac:dyDescent="0.25">
      <c r="A65" s="29">
        <f>('odhadnuté rychlosti'!A65-'reálná rychlost'!A65)/'reálná rychlost'!A65</f>
        <v>-0.24528301886792453</v>
      </c>
      <c r="B65" s="29">
        <f>('odhadnuté rychlosti'!B65-'reálná rychlost'!B65)/'reálná rychlost'!B65</f>
        <v>-0.15094339622641509</v>
      </c>
      <c r="C65" s="29">
        <f>('odhadnuté rychlosti'!C65-'reálná rychlost'!C65)/'reálná rychlost'!C65</f>
        <v>-1.9607843137254902E-2</v>
      </c>
      <c r="D65" s="29">
        <f>('odhadnuté rychlosti'!D65-'reálná rychlost'!D65)/'reálná rychlost'!D65</f>
        <v>0.17647058823529413</v>
      </c>
      <c r="E65" s="29">
        <f>('odhadnuté rychlosti'!E65-'reálná rychlost'!E65)/'reálná rychlost'!E65</f>
        <v>6.3829787234042548E-2</v>
      </c>
      <c r="F65" s="29">
        <f>('odhadnuté rychlosti'!F65-'reálná rychlost'!F65)/'reálná rychlost'!F65</f>
        <v>0.2</v>
      </c>
      <c r="G65" s="29">
        <f>('odhadnuté rychlosti'!G65-'reálná rychlost'!G65)/'reálná rychlost'!G65</f>
        <v>0.06</v>
      </c>
      <c r="H65" s="29">
        <f>('odhadnuté rychlosti'!H65-'reálná rychlost'!H65)/'reálná rychlost'!H65</f>
        <v>-0.14893617021276595</v>
      </c>
      <c r="I65" s="29">
        <f>('odhadnuté rychlosti'!I65-'reálná rychlost'!I65)/'reálná rychlost'!I65</f>
        <v>-0.13461538461538461</v>
      </c>
      <c r="J65" s="29">
        <f>('odhadnuté rychlosti'!J65-'reálná rychlost'!J65)/'reálná rychlost'!J65</f>
        <v>0.15384615384615385</v>
      </c>
      <c r="K65" s="29">
        <f>('odhadnuté rychlosti'!K65-'reálná rychlost'!K65)/'reálná rychlost'!K65</f>
        <v>2.0408163265306121E-2</v>
      </c>
      <c r="L65" s="29">
        <f>('odhadnuté rychlosti'!L65-'reálná rychlost'!L65)/'reálná rychlost'!L65</f>
        <v>0.32653061224489793</v>
      </c>
      <c r="M65" s="29">
        <f>('odhadnuté rychlosti'!M65-'reálná rychlost'!M65)/'reálná rychlost'!M65</f>
        <v>-8.1632653061224483E-2</v>
      </c>
      <c r="N65" s="29">
        <f>('odhadnuté rychlosti'!N65-'reálná rychlost'!N65)/'reálná rychlost'!N65</f>
        <v>0.4</v>
      </c>
      <c r="O65" s="29">
        <f>('odhadnuté rychlosti'!O65-'reálná rychlost'!O65)/'reálná rychlost'!O65</f>
        <v>-0.1</v>
      </c>
      <c r="P65" s="29">
        <f>('odhadnuté rychlosti'!P65-'reálná rychlost'!P65)/'reálná rychlost'!P65</f>
        <v>0.44230769230769229</v>
      </c>
      <c r="Q65" s="29">
        <f>('odhadnuté rychlosti'!Q65-'reálná rychlost'!Q65)/'reálná rychlost'!Q65</f>
        <v>5.7692307692307696E-2</v>
      </c>
      <c r="R65" s="29">
        <f>('odhadnuté rychlosti'!R65-'reálná rychlost'!R65)/'reálná rychlost'!R65</f>
        <v>0</v>
      </c>
      <c r="S65" s="29">
        <f>('odhadnuté rychlosti'!S65-'reálná rychlost'!S65)/'reálná rychlost'!S65</f>
        <v>0.13725490196078433</v>
      </c>
      <c r="T65" s="29">
        <f>('odhadnuté rychlosti'!T65-'reálná rychlost'!T65)/'reálná rychlost'!T65</f>
        <v>-5.8823529411764705E-2</v>
      </c>
      <c r="U65" s="29">
        <f>('odhadnuté rychlosti'!U65-'reálná rychlost'!U65)/'reálná rychlost'!U65</f>
        <v>-1.9607843137254902E-2</v>
      </c>
      <c r="V65" s="5" t="s">
        <v>5</v>
      </c>
      <c r="W65" s="6" t="s">
        <v>2</v>
      </c>
    </row>
    <row r="66" spans="1:23" x14ac:dyDescent="0.25">
      <c r="A66" s="29">
        <f>('odhadnuté rychlosti'!A66-'reálná rychlost'!A66)/'reálná rychlost'!A66</f>
        <v>-0.13043478260869565</v>
      </c>
      <c r="B66" s="29">
        <f>('odhadnuté rychlosti'!B66-'reálná rychlost'!B66)/'reálná rychlost'!B66</f>
        <v>-0.2391304347826087</v>
      </c>
      <c r="C66" s="29">
        <f>('odhadnuté rychlosti'!C66-'reálná rychlost'!C66)/'reálná rychlost'!C66</f>
        <v>0.27659574468085107</v>
      </c>
      <c r="D66" s="29">
        <f>('odhadnuté rychlosti'!D66-'reálná rychlost'!D66)/'reálná rychlost'!D66</f>
        <v>0.38297872340425532</v>
      </c>
      <c r="E66" s="29">
        <f>('odhadnuté rychlosti'!E66-'reálná rychlost'!E66)/'reálná rychlost'!E66</f>
        <v>2.0408163265306121E-2</v>
      </c>
      <c r="F66" s="29">
        <f>('odhadnuté rychlosti'!F66-'reálná rychlost'!F66)/'reálná rychlost'!F66</f>
        <v>0.27659574468085107</v>
      </c>
      <c r="G66" s="29">
        <f>('odhadnuté rychlosti'!G66-'reálná rychlost'!G66)/'reálná rychlost'!G66</f>
        <v>6.3829787234042548E-2</v>
      </c>
      <c r="H66" s="29">
        <f>('odhadnuté rychlosti'!H66-'reálná rychlost'!H66)/'reálná rychlost'!H66</f>
        <v>2.0408163265306121E-2</v>
      </c>
      <c r="I66" s="29">
        <f>('odhadnuté rychlosti'!I66-'reálná rychlost'!I66)/'reálná rychlost'!I66</f>
        <v>-0.25925925925925924</v>
      </c>
      <c r="J66" s="29">
        <f>('odhadnuté rychlosti'!J66-'reálná rychlost'!J66)/'reálná rychlost'!J66</f>
        <v>0.29629629629629628</v>
      </c>
      <c r="K66" s="29">
        <f>('odhadnuté rychlosti'!K66-'reálná rychlost'!K66)/'reálná rychlost'!K66</f>
        <v>6.3829787234042548E-2</v>
      </c>
      <c r="L66" s="29">
        <f>('odhadnuté rychlosti'!L66-'reálná rychlost'!L66)/'reálná rychlost'!L66</f>
        <v>6.3829787234042548E-2</v>
      </c>
      <c r="M66" s="29">
        <f>('odhadnuté rychlosti'!M66-'reálná rychlost'!M66)/'reálná rychlost'!M66</f>
        <v>-0.14893617021276595</v>
      </c>
      <c r="N66" s="29">
        <f>('odhadnuté rychlosti'!N66-'reálná rychlost'!N66)/'reálná rychlost'!N66</f>
        <v>2.0408163265306121E-2</v>
      </c>
      <c r="O66" s="29">
        <f>('odhadnuté rychlosti'!O66-'reálná rychlost'!O66)/'reálná rychlost'!O66</f>
        <v>2.0408163265306121E-2</v>
      </c>
      <c r="P66" s="29">
        <f>('odhadnuté rychlosti'!P66-'reálná rychlost'!P66)/'reálná rychlost'!P66</f>
        <v>5.7692307692307696E-2</v>
      </c>
      <c r="Q66" s="29">
        <f>('odhadnuté rychlosti'!Q66-'reálná rychlost'!Q66)/'reálná rychlost'!Q66</f>
        <v>0.25</v>
      </c>
      <c r="R66" s="29">
        <f>('odhadnuté rychlosti'!R66-'reálná rychlost'!R66)/'reálná rychlost'!R66</f>
        <v>0.22448979591836735</v>
      </c>
      <c r="S66" s="29">
        <f>('odhadnuté rychlosti'!S66-'reálná rychlost'!S66)/'reálná rychlost'!S66</f>
        <v>0.17391304347826086</v>
      </c>
      <c r="T66" s="29">
        <f>('odhadnuté rychlosti'!T66-'reálná rychlost'!T66)/'reálná rychlost'!T66</f>
        <v>0.13043478260869565</v>
      </c>
      <c r="U66" s="29">
        <f>('odhadnuté rychlosti'!U66-'reálná rychlost'!U66)/'reálná rychlost'!U66</f>
        <v>-0.14893617021276595</v>
      </c>
      <c r="V66" s="3" t="s">
        <v>5</v>
      </c>
      <c r="W66" s="9" t="s">
        <v>2</v>
      </c>
    </row>
    <row r="67" spans="1:23" x14ac:dyDescent="0.25">
      <c r="A67" s="29">
        <f>('odhadnuté rychlosti'!A67-'reálná rychlost'!A67)/'reálná rychlost'!A67</f>
        <v>0.18055555555555555</v>
      </c>
      <c r="B67" s="29">
        <f>('odhadnuté rychlosti'!B67-'reálná rychlost'!B67)/'reálná rychlost'!B67</f>
        <v>0.1111111111111111</v>
      </c>
      <c r="C67" s="29">
        <f>('odhadnuté rychlosti'!C67-'reálná rychlost'!C67)/'reálná rychlost'!C67</f>
        <v>8.4337349397590355E-2</v>
      </c>
      <c r="D67" s="29">
        <f>('odhadnuté rychlosti'!D67-'reálná rychlost'!D67)/'reálná rychlost'!D67</f>
        <v>2.4096385542168676E-2</v>
      </c>
      <c r="E67" s="29">
        <f>('odhadnuté rychlosti'!E67-'reálná rychlost'!E67)/'reálná rychlost'!E67</f>
        <v>5.8823529411764705E-2</v>
      </c>
      <c r="F67" s="29">
        <f>('odhadnuté rychlosti'!F67-'reálná rychlost'!F67)/'reálná rychlost'!F67</f>
        <v>9.1954022988505746E-2</v>
      </c>
      <c r="G67" s="29">
        <f>('odhadnuté rychlosti'!G67-'reálná rychlost'!G67)/'reálná rychlost'!G67</f>
        <v>5.7471264367816091E-2</v>
      </c>
      <c r="H67" s="29">
        <f>('odhadnuté rychlosti'!H67-'reálná rychlost'!H67)/'reálná rychlost'!H67</f>
        <v>-5.8823529411764705E-2</v>
      </c>
      <c r="I67" s="29">
        <f>('odhadnuté rychlosti'!I67-'reálná rychlost'!I67)/'reálná rychlost'!I67</f>
        <v>6.25E-2</v>
      </c>
      <c r="J67" s="29">
        <f>('odhadnuté rychlosti'!J67-'reálná rychlost'!J67)/'reálná rychlost'!J67</f>
        <v>0.125</v>
      </c>
      <c r="K67" s="29">
        <f>('odhadnuté rychlosti'!K67-'reálná rychlost'!K67)/'reálná rychlost'!K67</f>
        <v>-7.8947368421052627E-2</v>
      </c>
      <c r="L67" s="29">
        <f>('odhadnuté rychlosti'!L67-'reálná rychlost'!L67)/'reálná rychlost'!L67</f>
        <v>5.2631578947368418E-2</v>
      </c>
      <c r="M67" s="29">
        <f>('odhadnuté rychlosti'!M67-'reálná rychlost'!M67)/'reálná rychlost'!M67</f>
        <v>5.2631578947368418E-2</v>
      </c>
      <c r="N67" s="29">
        <f>('odhadnuté rychlosti'!N67-'reálná rychlost'!N67)/'reálná rychlost'!N67</f>
        <v>8.4337349397590355E-2</v>
      </c>
      <c r="O67" s="29">
        <f>('odhadnuté rychlosti'!O67-'reálná rychlost'!O67)/'reálná rychlost'!O67</f>
        <v>-3.614457831325301E-2</v>
      </c>
      <c r="P67" s="29">
        <f>('odhadnuté rychlosti'!P67-'reálná rychlost'!P67)/'reálná rychlost'!P67</f>
        <v>-1.2345679012345678E-2</v>
      </c>
      <c r="Q67" s="29">
        <f>('odhadnuté rychlosti'!Q67-'reálná rychlost'!Q67)/'reálná rychlost'!Q67</f>
        <v>0.1111111111111111</v>
      </c>
      <c r="R67" s="29">
        <f>('odhadnuté rychlosti'!R67-'reálná rychlost'!R67)/'reálná rychlost'!R67</f>
        <v>8.4337349397590355E-2</v>
      </c>
      <c r="S67" s="29">
        <f>('odhadnuté rychlosti'!S67-'reálná rychlost'!S67)/'reálná rychlost'!S67</f>
        <v>0.1875</v>
      </c>
      <c r="T67" s="29">
        <f>('odhadnuté rychlosti'!T67-'reálná rychlost'!T67)/'reálná rychlost'!T67</f>
        <v>0.125</v>
      </c>
      <c r="U67" s="29">
        <f>('odhadnuté rychlosti'!U67-'reálná rychlost'!U67)/'reálná rychlost'!U67</f>
        <v>-0.15662650602409639</v>
      </c>
      <c r="V67" s="5" t="s">
        <v>5</v>
      </c>
      <c r="W67" s="6" t="s">
        <v>2</v>
      </c>
    </row>
    <row r="68" spans="1:23" x14ac:dyDescent="0.25">
      <c r="A68" s="29">
        <f>('odhadnuté rychlosti'!A68-'reálná rychlost'!A68)/'reálná rychlost'!A68</f>
        <v>0.31578947368421051</v>
      </c>
      <c r="B68" s="29">
        <f>('odhadnuté rychlosti'!B68-'reálná rychlost'!B68)/'reálná rychlost'!B68</f>
        <v>5.2631578947368418E-2</v>
      </c>
      <c r="C68" s="29">
        <f>('odhadnuté rychlosti'!C68-'reálná rychlost'!C68)/'reálná rychlost'!C68</f>
        <v>0.13636363636363635</v>
      </c>
      <c r="D68" s="29">
        <f>('odhadnuté rychlosti'!D68-'reálná rychlost'!D68)/'reálná rychlost'!D68</f>
        <v>0.13636363636363635</v>
      </c>
      <c r="E68" s="29">
        <f>('odhadnuté rychlosti'!E68-'reálná rychlost'!E68)/'reálná rychlost'!E68</f>
        <v>6.3829787234042548E-2</v>
      </c>
      <c r="F68" s="29">
        <f>('odhadnuté rychlosti'!F68-'reálná rychlost'!F68)/'reálná rychlost'!F68</f>
        <v>0.20833333333333334</v>
      </c>
      <c r="G68" s="29">
        <f>('odhadnuté rychlosti'!G68-'reálná rychlost'!G68)/'reálná rychlost'!G68</f>
        <v>4.1666666666666664E-2</v>
      </c>
      <c r="H68" s="29">
        <f>('odhadnuté rychlosti'!H68-'reálná rychlost'!H68)/'reálná rychlost'!H68</f>
        <v>6.3829787234042548E-2</v>
      </c>
      <c r="I68" s="29">
        <f>('odhadnuté rychlosti'!I68-'reálná rychlost'!I68)/'reálná rychlost'!I68</f>
        <v>-6.9767441860465115E-2</v>
      </c>
      <c r="J68" s="29">
        <f>('odhadnuté rychlosti'!J68-'reálná rychlost'!J68)/'reálná rychlost'!J68</f>
        <v>0.27906976744186046</v>
      </c>
      <c r="K68" s="29">
        <f>('odhadnuté rychlosti'!K68-'reálná rychlost'!K68)/'reálná rychlost'!K68</f>
        <v>7.1428571428571425E-2</v>
      </c>
      <c r="L68" s="29">
        <f>('odhadnuté rychlosti'!L68-'reálná rychlost'!L68)/'reálná rychlost'!L68</f>
        <v>0.30952380952380953</v>
      </c>
      <c r="M68" s="29">
        <f>('odhadnuté rychlosti'!M68-'reálná rychlost'!M68)/'reálná rychlost'!M68</f>
        <v>-4.7619047619047616E-2</v>
      </c>
      <c r="N68" s="29">
        <f>('odhadnuté rychlosti'!N68-'reálná rychlost'!N68)/'reálná rychlost'!N68</f>
        <v>-0.14634146341463414</v>
      </c>
      <c r="O68" s="29">
        <f>('odhadnuté rychlosti'!O68-'reálná rychlost'!O68)/'reálná rychlost'!O68</f>
        <v>0.34146341463414637</v>
      </c>
      <c r="P68" s="29">
        <f>('odhadnuté rychlosti'!P68-'reálná rychlost'!P68)/'reálná rychlost'!P68</f>
        <v>0.34146341463414637</v>
      </c>
      <c r="Q68" s="29">
        <f>('odhadnuté rychlosti'!Q68-'reálná rychlost'!Q68)/'reálná rychlost'!Q68</f>
        <v>0.21951219512195122</v>
      </c>
      <c r="R68" s="29">
        <f>('odhadnuté rychlosti'!R68-'reálná rychlost'!R68)/'reálná rychlost'!R68</f>
        <v>-2.4390243902439025E-2</v>
      </c>
      <c r="S68" s="29">
        <f>('odhadnuté rychlosti'!S68-'reálná rychlost'!S68)/'reálná rychlost'!S68</f>
        <v>0.10869565217391304</v>
      </c>
      <c r="T68" s="29">
        <f>('odhadnuté rychlosti'!T68-'reálná rychlost'!T68)/'reálná rychlost'!T68</f>
        <v>8.6956521739130432E-2</v>
      </c>
      <c r="U68" s="29">
        <f>('odhadnuté rychlosti'!U68-'reálná rychlost'!U68)/'reálná rychlost'!U68</f>
        <v>-6.25E-2</v>
      </c>
      <c r="V68" s="3" t="s">
        <v>5</v>
      </c>
      <c r="W68" s="9" t="s">
        <v>2</v>
      </c>
    </row>
    <row r="69" spans="1:23" x14ac:dyDescent="0.25">
      <c r="A69" s="29">
        <f>('odhadnuté rychlosti'!A69-'reálná rychlost'!A69)/'reálná rychlost'!A69</f>
        <v>4.4776119402985072E-2</v>
      </c>
      <c r="B69" s="29">
        <f>('odhadnuté rychlosti'!B69-'reálná rychlost'!B69)/'reálná rychlost'!B69</f>
        <v>4.4776119402985072E-2</v>
      </c>
      <c r="C69" s="29">
        <f>('odhadnuté rychlosti'!C69-'reálná rychlost'!C69)/'reálná rychlost'!C69</f>
        <v>4.4776119402985072E-2</v>
      </c>
      <c r="D69" s="29">
        <f>('odhadnuté rychlosti'!D69-'reálná rychlost'!D69)/'reálná rychlost'!D69</f>
        <v>0.11940298507462686</v>
      </c>
      <c r="E69" s="29">
        <f>('odhadnuté rychlosti'!E69-'reálná rychlost'!E69)/'reálná rychlost'!E69</f>
        <v>9.375E-2</v>
      </c>
      <c r="F69" s="29">
        <f>('odhadnuté rychlosti'!F69-'reálná rychlost'!F69)/'reálná rychlost'!F69</f>
        <v>1.4925373134328358E-2</v>
      </c>
      <c r="G69" s="29">
        <f>('odhadnuté rychlosti'!G69-'reálná rychlost'!G69)/'reálná rychlost'!G69</f>
        <v>0.19402985074626866</v>
      </c>
      <c r="H69" s="29">
        <f>('odhadnuté rychlosti'!H69-'reálná rychlost'!H69)/'reálná rychlost'!H69</f>
        <v>0.25</v>
      </c>
      <c r="I69" s="29">
        <f>('odhadnuté rychlosti'!I69-'reálná rychlost'!I69)/'reálná rychlost'!I69</f>
        <v>0.40350877192982454</v>
      </c>
      <c r="J69" s="29">
        <f>('odhadnuté rychlosti'!J69-'reálná rychlost'!J69)/'reálná rychlost'!J69</f>
        <v>0.22807017543859648</v>
      </c>
      <c r="K69" s="29">
        <f>('odhadnuté rychlosti'!K69-'reálná rychlost'!K69)/'reálná rychlost'!K69</f>
        <v>1.5625E-2</v>
      </c>
      <c r="L69" s="29">
        <f>('odhadnuté rychlosti'!L69-'reálná rychlost'!L69)/'reálná rychlost'!L69</f>
        <v>0.25</v>
      </c>
      <c r="M69" s="29">
        <f>('odhadnuté rychlosti'!M69-'reálná rychlost'!M69)/'reálná rychlost'!M69</f>
        <v>9.375E-2</v>
      </c>
      <c r="N69" s="29">
        <f>('odhadnuté rychlosti'!N69-'reálná rychlost'!N69)/'reálná rychlost'!N69</f>
        <v>-4.7619047619047616E-2</v>
      </c>
      <c r="O69" s="29">
        <f>('odhadnuté rychlosti'!O69-'reálná rychlost'!O69)/'reálná rychlost'!O69</f>
        <v>0.1111111111111111</v>
      </c>
      <c r="P69" s="29">
        <f>('odhadnuté rychlosti'!P69-'reálná rychlost'!P69)/'reálná rychlost'!P69</f>
        <v>6.0606060606060608E-2</v>
      </c>
      <c r="Q69" s="29">
        <f>('odhadnuté rychlosti'!Q69-'reálná rychlost'!Q69)/'reálná rychlost'!Q69</f>
        <v>0.13636363636363635</v>
      </c>
      <c r="R69" s="29">
        <f>('odhadnuté rychlosti'!R69-'reálná rychlost'!R69)/'reálná rychlost'!R69</f>
        <v>0.1111111111111111</v>
      </c>
      <c r="S69" s="29">
        <f>('odhadnuté rychlosti'!S69-'reálná rychlost'!S69)/'reálná rychlost'!S69</f>
        <v>0.15873015873015872</v>
      </c>
      <c r="T69" s="29">
        <f>('odhadnuté rychlosti'!T69-'reálná rychlost'!T69)/'reálná rychlost'!T69</f>
        <v>0.33333333333333331</v>
      </c>
      <c r="U69" s="29">
        <f>('odhadnuté rychlosti'!U69-'reálná rychlost'!U69)/'reálná rychlost'!U69</f>
        <v>-6.25E-2</v>
      </c>
      <c r="V69" s="5" t="s">
        <v>5</v>
      </c>
      <c r="W69" s="6" t="s">
        <v>2</v>
      </c>
    </row>
    <row r="70" spans="1:23" x14ac:dyDescent="0.25">
      <c r="A70" s="29">
        <f>('odhadnuté rychlosti'!A70-'reálná rychlost'!A70)/'reálná rychlost'!A70</f>
        <v>0.2</v>
      </c>
      <c r="B70" s="29">
        <f>('odhadnuté rychlosti'!B70-'reálná rychlost'!B70)/'reálná rychlost'!B70</f>
        <v>0.13333333333333333</v>
      </c>
      <c r="C70" s="29">
        <f>('odhadnuté rychlosti'!C70-'reálná rychlost'!C70)/'reálná rychlost'!C70</f>
        <v>8.1081081081081086E-2</v>
      </c>
      <c r="D70" s="29">
        <f>('odhadnuté rychlosti'!D70-'reálná rychlost'!D70)/'reálná rychlost'!D70</f>
        <v>8.1081081081081086E-2</v>
      </c>
      <c r="E70" s="29">
        <f>('odhadnuté rychlosti'!E70-'reálná rychlost'!E70)/'reálná rychlost'!E70</f>
        <v>7.5949367088607597E-2</v>
      </c>
      <c r="F70" s="29">
        <f>('odhadnuté rychlosti'!F70-'reálná rychlost'!F70)/'reálná rychlost'!F70</f>
        <v>1.1904761904761904E-2</v>
      </c>
      <c r="G70" s="29">
        <f>('odhadnuté rychlosti'!G70-'reálná rychlost'!G70)/'reálná rychlost'!G70</f>
        <v>4.7619047619047616E-2</v>
      </c>
      <c r="H70" s="29">
        <f>('odhadnuté rychlosti'!H70-'reálná rychlost'!H70)/'reálná rychlost'!H70</f>
        <v>0.13924050632911392</v>
      </c>
      <c r="I70" s="29">
        <f>('odhadnuté rychlosti'!I70-'reálná rychlost'!I70)/'reálná rychlost'!I70</f>
        <v>5.8823529411764705E-2</v>
      </c>
      <c r="J70" s="29">
        <f>('odhadnuté rychlosti'!J70-'reálná rychlost'!J70)/'reálná rychlost'!J70</f>
        <v>-5.8823529411764705E-2</v>
      </c>
      <c r="K70" s="29">
        <f>('odhadnuté rychlosti'!K70-'reálná rychlost'!K70)/'reálná rychlost'!K70</f>
        <v>-0.14634146341463414</v>
      </c>
      <c r="L70" s="29">
        <f>('odhadnuté rychlosti'!L70-'reálná rychlost'!L70)/'reálná rychlost'!L70</f>
        <v>9.7560975609756101E-2</v>
      </c>
      <c r="M70" s="29">
        <f>('odhadnuté rychlosti'!M70-'reálná rychlost'!M70)/'reálná rychlost'!M70</f>
        <v>3.6585365853658534E-2</v>
      </c>
      <c r="N70" s="29">
        <f>('odhadnuté rychlosti'!N70-'reálná rychlost'!N70)/'reálná rychlost'!N70</f>
        <v>-4.7619047619047616E-2</v>
      </c>
      <c r="O70" s="29">
        <f>('odhadnuté rychlosti'!O70-'reálná rychlost'!O70)/'reálná rychlost'!O70</f>
        <v>7.1428571428571425E-2</v>
      </c>
      <c r="P70" s="29">
        <f>('odhadnuté rychlosti'!P70-'reálná rychlost'!P70)/'reálná rychlost'!P70</f>
        <v>-8.0459770114942528E-2</v>
      </c>
      <c r="Q70" s="29">
        <f>('odhadnuté rychlosti'!Q70-'reálná rychlost'!Q70)/'reálná rychlost'!Q70</f>
        <v>9.1954022988505746E-2</v>
      </c>
      <c r="R70" s="29">
        <f>('odhadnuté rychlosti'!R70-'reálná rychlost'!R70)/'reálná rychlost'!R70</f>
        <v>7.1428571428571425E-2</v>
      </c>
      <c r="S70" s="29">
        <f>('odhadnuté rychlosti'!S70-'reálná rychlost'!S70)/'reálná rychlost'!S70</f>
        <v>3.7499999999999999E-2</v>
      </c>
      <c r="T70" s="29">
        <f>('odhadnuté rychlosti'!T70-'reálná rychlost'!T70)/'reálná rychlost'!T70</f>
        <v>7.4999999999999997E-2</v>
      </c>
      <c r="U70" s="29">
        <f>('odhadnuté rychlosti'!U70-'reálná rychlost'!U70)/'reálná rychlost'!U70</f>
        <v>-2.4390243902439025E-2</v>
      </c>
      <c r="V70" s="3" t="s">
        <v>5</v>
      </c>
      <c r="W70" s="9" t="s">
        <v>2</v>
      </c>
    </row>
    <row r="71" spans="1:23" x14ac:dyDescent="0.25">
      <c r="A71" s="29">
        <f>('odhadnuté rychlosti'!A71-'reálná rychlost'!A71)/'reálná rychlost'!A71</f>
        <v>1.6949152542372881E-2</v>
      </c>
      <c r="B71" s="29">
        <f>('odhadnuté rychlosti'!B71-'reálná rychlost'!B71)/'reálná rychlost'!B71</f>
        <v>1.6949152542372881E-2</v>
      </c>
      <c r="C71" s="29">
        <f>('odhadnuté rychlosti'!C71-'reálná rychlost'!C71)/'reálná rychlost'!C71</f>
        <v>-0.15254237288135594</v>
      </c>
      <c r="D71" s="29">
        <f>('odhadnuté rychlosti'!D71-'reálná rychlost'!D71)/'reálná rychlost'!D71</f>
        <v>0.2711864406779661</v>
      </c>
      <c r="E71" s="29">
        <f>('odhadnuté rychlosti'!E71-'reálná rychlost'!E71)/'reálná rychlost'!E71</f>
        <v>3.4482758620689655E-2</v>
      </c>
      <c r="F71" s="29">
        <f>('odhadnuté rychlosti'!F71-'reálná rychlost'!F71)/'reálná rychlost'!F71</f>
        <v>0.31578947368421051</v>
      </c>
      <c r="G71" s="29">
        <f>('odhadnuté rychlosti'!G71-'reálná rychlost'!G71)/'reálná rychlost'!G71</f>
        <v>0.14035087719298245</v>
      </c>
      <c r="H71" s="29">
        <f>('odhadnuté rychlosti'!H71-'reálná rychlost'!H71)/'reálná rychlost'!H71</f>
        <v>-0.13793103448275862</v>
      </c>
      <c r="I71" s="29">
        <f>('odhadnuté rychlosti'!I71-'reálná rychlost'!I71)/'reálná rychlost'!I71</f>
        <v>-0.16666666666666666</v>
      </c>
      <c r="J71" s="29">
        <f>('odhadnuté rychlosti'!J71-'reálná rychlost'!J71)/'reálná rychlost'!J71</f>
        <v>0.20370370370370369</v>
      </c>
      <c r="K71" s="29">
        <f>('odhadnuté rychlosti'!K71-'reálná rychlost'!K71)/'reálná rychlost'!K71</f>
        <v>7.1428571428571425E-2</v>
      </c>
      <c r="L71" s="29">
        <f>('odhadnuté rychlosti'!L71-'reálná rychlost'!L71)/'reálná rychlost'!L71</f>
        <v>0.3392857142857143</v>
      </c>
      <c r="M71" s="29">
        <f>('odhadnuté rychlosti'!M71-'reálná rychlost'!M71)/'reálná rychlost'!M71</f>
        <v>-1.7857142857142856E-2</v>
      </c>
      <c r="N71" s="29">
        <f>('odhadnuté rychlosti'!N71-'reálná rychlost'!N71)/'reálná rychlost'!N71</f>
        <v>-0.13793103448275862</v>
      </c>
      <c r="O71" s="29">
        <f>('odhadnuté rychlosti'!O71-'reálná rychlost'!O71)/'reálná rychlost'!O71</f>
        <v>0.37931034482758619</v>
      </c>
      <c r="P71" s="29">
        <f>('odhadnuté rychlosti'!P71-'reálná rychlost'!P71)/'reálná rychlost'!P71</f>
        <v>0.20370370370370369</v>
      </c>
      <c r="Q71" s="29">
        <f>('odhadnuté rychlosti'!Q71-'reálná rychlost'!Q71)/'reálná rychlost'!Q71</f>
        <v>1.8518518518518517E-2</v>
      </c>
      <c r="R71" s="29">
        <f>('odhadnuté rychlosti'!R71-'reálná rychlost'!R71)/'reálná rychlost'!R71</f>
        <v>-0.13793103448275862</v>
      </c>
      <c r="S71" s="29">
        <f>('odhadnuté rychlosti'!S71-'reálná rychlost'!S71)/'reálná rychlost'!S71</f>
        <v>6.3492063492063489E-2</v>
      </c>
      <c r="T71" s="29">
        <f>('odhadnuté rychlosti'!T71-'reálná rychlost'!T71)/'reálná rychlost'!T71</f>
        <v>3.1746031746031744E-2</v>
      </c>
      <c r="U71" s="29">
        <f>('odhadnuté rychlosti'!U71-'reálná rychlost'!U71)/'reálná rychlost'!U71</f>
        <v>-0.19642857142857142</v>
      </c>
      <c r="V71" s="5" t="s">
        <v>5</v>
      </c>
      <c r="W71" s="6" t="s">
        <v>2</v>
      </c>
    </row>
    <row r="72" spans="1:23" x14ac:dyDescent="0.25">
      <c r="A72" s="29">
        <f>('odhadnuté rychlosti'!A72-'reálná rychlost'!A72)/'reálná rychlost'!A72</f>
        <v>6.3829787234042548E-2</v>
      </c>
      <c r="B72" s="29">
        <f>('odhadnuté rychlosti'!B72-'reálná rychlost'!B72)/'reálná rychlost'!B72</f>
        <v>0.27659574468085107</v>
      </c>
      <c r="C72" s="29">
        <f>('odhadnuté rychlosti'!C72-'reálná rychlost'!C72)/'reálná rychlost'!C72</f>
        <v>0.19565217391304349</v>
      </c>
      <c r="D72" s="29">
        <f>('odhadnuté rychlosti'!D72-'reálná rychlost'!D72)/'reálná rychlost'!D72</f>
        <v>0.25</v>
      </c>
      <c r="E72" s="29">
        <f>('odhadnuté rychlosti'!E72-'reálná rychlost'!E72)/'reálná rychlost'!E72</f>
        <v>0.25</v>
      </c>
      <c r="F72" s="29">
        <f>('odhadnuté rychlosti'!F72-'reálná rychlost'!F72)/'reálná rychlost'!F72</f>
        <v>0.1111111111111111</v>
      </c>
      <c r="G72" s="29">
        <f>('odhadnuté rychlosti'!G72-'reálná rychlost'!G72)/'reálná rychlost'!G72</f>
        <v>0.18181818181818182</v>
      </c>
      <c r="H72" s="29">
        <f>('odhadnuté rychlosti'!H72-'reálná rychlost'!H72)/'reálná rychlost'!H72</f>
        <v>0.25</v>
      </c>
      <c r="I72" s="29">
        <f>('odhadnuté rychlosti'!I72-'reálná rychlost'!I72)/'reálná rychlost'!I72</f>
        <v>0.1111111111111111</v>
      </c>
      <c r="J72" s="29">
        <f>('odhadnuté rychlosti'!J72-'reálná rychlost'!J72)/'reálná rychlost'!J72</f>
        <v>0.39393939393939392</v>
      </c>
      <c r="K72" s="29">
        <f>('odhadnuté rychlosti'!K72-'reálná rychlost'!K72)/'reálná rychlost'!K72</f>
        <v>0.18811881188118812</v>
      </c>
      <c r="L72" s="29">
        <f>('odhadnuté rychlosti'!L72-'reálná rychlost'!L72)/'reálná rychlost'!L72</f>
        <v>0.18811881188118812</v>
      </c>
      <c r="M72" s="29">
        <f>('odhadnuté rychlosti'!M72-'reálná rychlost'!M72)/'reálná rychlost'!M72</f>
        <v>8.9108910891089105E-2</v>
      </c>
      <c r="N72" s="29">
        <f>('odhadnuté rychlosti'!N72-'reálná rychlost'!N72)/'reálná rychlost'!N72</f>
        <v>2.8037383177570093E-2</v>
      </c>
      <c r="O72" s="29">
        <f>('odhadnuté rychlosti'!O72-'reálná rychlost'!O72)/'reálná rychlost'!O72</f>
        <v>-6.5420560747663545E-2</v>
      </c>
      <c r="P72" s="29">
        <f>('odhadnuté rychlosti'!P72-'reálná rychlost'!P72)/'reálná rychlost'!P72</f>
        <v>0</v>
      </c>
      <c r="Q72" s="29">
        <f>('odhadnuté rychlosti'!Q72-'reálná rychlost'!Q72)/'reálná rychlost'!Q72</f>
        <v>0.25</v>
      </c>
      <c r="R72" s="29">
        <f>('odhadnuté rychlosti'!R72-'reálná rychlost'!R72)/'reálná rychlost'!R72</f>
        <v>2.8037383177570093E-2</v>
      </c>
      <c r="S72" s="29">
        <f>('odhadnuté rychlosti'!S72-'reálná rychlost'!S72)/'reálná rychlost'!S72</f>
        <v>0.15686274509803921</v>
      </c>
      <c r="T72" s="29">
        <f>('odhadnuté rychlosti'!T72-'reálná rychlost'!T72)/'reálná rychlost'!T72</f>
        <v>0.20588235294117646</v>
      </c>
      <c r="U72" s="29">
        <f>('odhadnuté rychlosti'!U72-'reálná rychlost'!U72)/'reálná rychlost'!U72</f>
        <v>-2.0618556701030927E-2</v>
      </c>
      <c r="V72" s="3" t="s">
        <v>5</v>
      </c>
      <c r="W72" s="9" t="s">
        <v>2</v>
      </c>
    </row>
    <row r="73" spans="1:23" x14ac:dyDescent="0.25">
      <c r="A73" s="29">
        <f>('odhadnuté rychlosti'!A73-'reálná rychlost'!A73)/'reálná rychlost'!A73</f>
        <v>-0.04</v>
      </c>
      <c r="B73" s="29">
        <f>('odhadnuté rychlosti'!B73-'reálná rychlost'!B73)/'reálná rychlost'!B73</f>
        <v>0.04</v>
      </c>
      <c r="C73" s="29">
        <f>('odhadnuté rychlosti'!C73-'reálná rychlost'!C73)/'reálná rychlost'!C73</f>
        <v>5.6910569105691054E-2</v>
      </c>
      <c r="D73" s="29">
        <f>('odhadnuté rychlosti'!D73-'reálná rychlost'!D73)/'reálná rychlost'!D73</f>
        <v>0.13821138211382114</v>
      </c>
      <c r="E73" s="29">
        <f>('odhadnuté rychlosti'!E73-'reálná rychlost'!E73)/'reálná rychlost'!E73</f>
        <v>0.15044247787610621</v>
      </c>
      <c r="F73" s="29">
        <f>('odhadnuté rychlosti'!F73-'reálná rychlost'!F73)/'reálná rychlost'!F73</f>
        <v>3.1746031746031744E-2</v>
      </c>
      <c r="G73" s="29">
        <f>('odhadnuté rychlosti'!G73-'reálná rychlost'!G73)/'reálná rychlost'!G73</f>
        <v>7.1428571428571425E-2</v>
      </c>
      <c r="H73" s="29">
        <f>('odhadnuté rychlosti'!H73-'reálná rychlost'!H73)/'reálná rychlost'!H73</f>
        <v>-2.6548672566371681E-2</v>
      </c>
      <c r="I73" s="29">
        <f>('odhadnuté rychlosti'!I73-'reálná rychlost'!I73)/'reálná rychlost'!I73</f>
        <v>8.0645161290322578E-3</v>
      </c>
      <c r="J73" s="29">
        <f>('odhadnuté rychlosti'!J73-'reálná rychlost'!J73)/'reálná rychlost'!J73</f>
        <v>4.8387096774193547E-2</v>
      </c>
      <c r="K73" s="29">
        <f>('odhadnuté rychlosti'!K73-'reálná rychlost'!K73)/'reálná rychlost'!K73</f>
        <v>3.1746031746031744E-2</v>
      </c>
      <c r="L73" s="29">
        <f>('odhadnuté rychlosti'!L73-'reálná rychlost'!L73)/'reálná rychlost'!L73</f>
        <v>0.15079365079365079</v>
      </c>
      <c r="M73" s="29">
        <f>('odhadnuté rychlosti'!M73-'reálná rychlost'!M73)/'reálná rychlost'!M73</f>
        <v>-7.9365079365079361E-3</v>
      </c>
      <c r="N73" s="29">
        <f>('odhadnuté rychlosti'!N73-'reálná rychlost'!N73)/'reálná rychlost'!N73</f>
        <v>5.6910569105691054E-2</v>
      </c>
      <c r="O73" s="29">
        <f>('odhadnuté rychlosti'!O73-'reálná rychlost'!O73)/'reálná rychlost'!O73</f>
        <v>-2.4390243902439025E-2</v>
      </c>
      <c r="P73" s="29">
        <f>('odhadnuté rychlosti'!P73-'reálná rychlost'!P73)/'reálná rychlost'!P73</f>
        <v>9.7560975609756101E-2</v>
      </c>
      <c r="Q73" s="29">
        <f>('odhadnuté rychlosti'!Q73-'reálná rychlost'!Q73)/'reálná rychlost'!Q73</f>
        <v>0.13821138211382114</v>
      </c>
      <c r="R73" s="29">
        <f>('odhadnuté rychlosti'!R73-'reálná rychlost'!R73)/'reálná rychlost'!R73</f>
        <v>-2.4390243902439025E-2</v>
      </c>
      <c r="S73" s="29">
        <f>('odhadnuté rychlosti'!S73-'reálná rychlost'!S73)/'reálná rychlost'!S73</f>
        <v>8.1300813008130079E-2</v>
      </c>
      <c r="T73" s="29">
        <f>('odhadnuté rychlosti'!T73-'reálná rychlost'!T73)/'reálná rychlost'!T73</f>
        <v>7.3170731707317069E-2</v>
      </c>
      <c r="U73" s="29">
        <f>('odhadnuté rychlosti'!U73-'reálná rychlost'!U73)/'reálná rychlost'!U73</f>
        <v>-8.7301587301587297E-2</v>
      </c>
      <c r="V73" s="5" t="s">
        <v>5</v>
      </c>
      <c r="W73" s="6" t="s">
        <v>2</v>
      </c>
    </row>
    <row r="74" spans="1:23" x14ac:dyDescent="0.25">
      <c r="A74" s="29">
        <f>('odhadnuté rychlosti'!A74-'reálná rychlost'!A74)/'reálná rychlost'!A74</f>
        <v>6.1946902654867256E-2</v>
      </c>
      <c r="B74" s="29">
        <f>('odhadnuté rychlosti'!B74-'reálná rychlost'!B74)/'reálná rychlost'!B74</f>
        <v>0.10619469026548672</v>
      </c>
      <c r="C74" s="29">
        <f>('odhadnuté rychlosti'!C74-'reálná rychlost'!C74)/'reálná rychlost'!C74</f>
        <v>0.14035087719298245</v>
      </c>
      <c r="D74" s="29">
        <f>('odhadnuté rychlosti'!D74-'reálná rychlost'!D74)/'reálná rychlost'!D74</f>
        <v>0.18421052631578946</v>
      </c>
      <c r="E74" s="29">
        <f>('odhadnuté rychlosti'!E74-'reálná rychlost'!E74)/'reálná rychlost'!E74</f>
        <v>0.17647058823529413</v>
      </c>
      <c r="F74" s="29">
        <f>('odhadnuté rychlosti'!F74-'reálná rychlost'!F74)/'reálná rychlost'!F74</f>
        <v>0.1111111111111111</v>
      </c>
      <c r="G74" s="29">
        <f>('odhadnuté rychlosti'!G74-'reálná rychlost'!G74)/'reálná rychlost'!G74</f>
        <v>0.1623931623931624</v>
      </c>
      <c r="H74" s="29">
        <f>('odhadnuté rychlosti'!H74-'reálná rychlost'!H74)/'reálná rychlost'!H74</f>
        <v>9.2436974789915971E-2</v>
      </c>
      <c r="I74" s="29">
        <f>('odhadnuté rychlosti'!I74-'reálná rychlost'!I74)/'reálná rychlost'!I74</f>
        <v>9.2436974789915971E-2</v>
      </c>
      <c r="J74" s="29">
        <f>('odhadnuté rychlosti'!J74-'reálná rychlost'!J74)/'reálná rychlost'!J74</f>
        <v>9.2436974789915971E-2</v>
      </c>
      <c r="K74" s="29">
        <f>('odhadnuté rychlosti'!K74-'reálná rychlost'!K74)/'reálná rychlost'!K74</f>
        <v>0.14035087719298245</v>
      </c>
      <c r="L74" s="29">
        <f>('odhadnuté rychlosti'!L74-'reálná rychlost'!L74)/'reálná rychlost'!L74</f>
        <v>0.22807017543859648</v>
      </c>
      <c r="M74" s="29">
        <f>('odhadnuté rychlosti'!M74-'reálná rychlost'!M74)/'reálná rychlost'!M74</f>
        <v>5.2631578947368418E-2</v>
      </c>
      <c r="N74" s="29">
        <f>('odhadnuté rychlosti'!N74-'reálná rychlost'!N74)/'reálná rychlost'!N74</f>
        <v>0.31578947368421051</v>
      </c>
      <c r="O74" s="29">
        <f>('odhadnuté rychlosti'!O74-'reálná rychlost'!O74)/'reálná rychlost'!O74</f>
        <v>8.771929824561403E-3</v>
      </c>
      <c r="P74" s="29">
        <f>('odhadnuté rychlosti'!P74-'reálná rychlost'!P74)/'reálná rychlost'!P74</f>
        <v>5.9322033898305086E-2</v>
      </c>
      <c r="Q74" s="29">
        <f>('odhadnuté rychlosti'!Q74-'reálná rychlost'!Q74)/'reálná rychlost'!Q74</f>
        <v>0.2288135593220339</v>
      </c>
      <c r="R74" s="29">
        <f>('odhadnuté rychlosti'!R74-'reálná rychlost'!R74)/'reálná rychlost'!R74</f>
        <v>0.14035087719298245</v>
      </c>
      <c r="S74" s="29">
        <f>('odhadnuté rychlosti'!S74-'reálná rychlost'!S74)/'reálná rychlost'!S74</f>
        <v>0.16964285714285715</v>
      </c>
      <c r="T74" s="29">
        <f>('odhadnuté rychlosti'!T74-'reálná rychlost'!T74)/'reálná rychlost'!T74</f>
        <v>0.21428571428571427</v>
      </c>
      <c r="U74" s="29">
        <f>('odhadnuté rychlosti'!U74-'reálná rychlost'!U74)/'reálná rychlost'!U74</f>
        <v>-5.1724137931034482E-2</v>
      </c>
      <c r="V74" s="3" t="s">
        <v>5</v>
      </c>
      <c r="W74" s="9" t="s">
        <v>2</v>
      </c>
    </row>
    <row r="75" spans="1:23" x14ac:dyDescent="0.25">
      <c r="A75" s="29">
        <f>('odhadnuté rychlosti'!A75-'reálná rychlost'!A75)/'reálná rychlost'!A75</f>
        <v>9.1954022988505746E-2</v>
      </c>
      <c r="B75" s="29">
        <f>('odhadnuté rychlosti'!B75-'reálná rychlost'!B75)/'reálná rychlost'!B75</f>
        <v>3.4482758620689655E-2</v>
      </c>
      <c r="C75" s="29">
        <f>('odhadnuté rychlosti'!C75-'reálná rychlost'!C75)/'reálná rychlost'!C75</f>
        <v>3.4482758620689655E-2</v>
      </c>
      <c r="D75" s="29">
        <f>('odhadnuté rychlosti'!D75-'reálná rychlost'!D75)/'reálná rychlost'!D75</f>
        <v>0.35632183908045978</v>
      </c>
      <c r="E75" s="29">
        <f>('odhadnuté rychlosti'!E75-'reálná rychlost'!E75)/'reálná rychlost'!E75</f>
        <v>0.27777777777777779</v>
      </c>
      <c r="F75" s="29">
        <f>('odhadnuté rychlosti'!F75-'reálná rychlost'!F75)/'reálná rychlost'!F75</f>
        <v>-1.098901098901099E-2</v>
      </c>
      <c r="G75" s="29">
        <f>('odhadnuté rychlosti'!G75-'reálná rychlost'!G75)/'reálná rychlost'!G75</f>
        <v>0.2857142857142857</v>
      </c>
      <c r="H75" s="29">
        <f>('odhadnuté rychlosti'!H75-'reálná rychlost'!H75)/'reálná rychlost'!H75</f>
        <v>0</v>
      </c>
      <c r="I75" s="29">
        <f>('odhadnuté rychlosti'!I75-'reálná rychlost'!I75)/'reálná rychlost'!I75</f>
        <v>-0.18478260869565216</v>
      </c>
      <c r="J75" s="29">
        <f>('odhadnuté rychlosti'!J75-'reálná rychlost'!J75)/'reálná rychlost'!J75</f>
        <v>-0.13043478260869565</v>
      </c>
      <c r="K75" s="29">
        <f>('odhadnuté rychlosti'!K75-'reálná rychlost'!K75)/'reálná rychlost'!K75</f>
        <v>0.3253012048192771</v>
      </c>
      <c r="L75" s="29">
        <f>('odhadnuté rychlosti'!L75-'reálná rychlost'!L75)/'reálná rychlost'!L75</f>
        <v>2.4096385542168676E-2</v>
      </c>
      <c r="M75" s="29">
        <f>('odhadnuté rychlosti'!M75-'reálná rychlost'!M75)/'reálná rychlost'!M75</f>
        <v>-3.614457831325301E-2</v>
      </c>
      <c r="N75" s="29">
        <f>('odhadnuté rychlosti'!N75-'reálná rychlost'!N75)/'reálná rychlost'!N75</f>
        <v>8.6956521739130432E-2</v>
      </c>
      <c r="O75" s="29">
        <f>('odhadnuté rychlosti'!O75-'reálná rychlost'!O75)/'reálná rychlost'!O75</f>
        <v>8.6956521739130432E-2</v>
      </c>
      <c r="P75" s="29">
        <f>('odhadnuté rychlosti'!P75-'reálná rychlost'!P75)/'reálná rychlost'!P75</f>
        <v>-4.2553191489361701E-2</v>
      </c>
      <c r="Q75" s="29">
        <f>('odhadnuté rychlosti'!Q75-'reálná rychlost'!Q75)/'reálná rychlost'!Q75</f>
        <v>0.11702127659574468</v>
      </c>
      <c r="R75" s="29">
        <f>('odhadnuté rychlosti'!R75-'reálná rychlost'!R75)/'reálná rychlost'!R75</f>
        <v>8.6956521739130432E-2</v>
      </c>
      <c r="S75" s="29">
        <f>('odhadnuté rychlosti'!S75-'reálná rychlost'!S75)/'reálná rychlost'!S75</f>
        <v>0.19101123595505617</v>
      </c>
      <c r="T75" s="29">
        <f>('odhadnuté rychlosti'!T75-'reálná rychlost'!T75)/'reálná rychlost'!T75</f>
        <v>0.12359550561797752</v>
      </c>
      <c r="U75" s="29">
        <f>('odhadnuté rychlosti'!U75-'reálná rychlost'!U75)/'reálná rychlost'!U75</f>
        <v>-2.0618556701030927E-2</v>
      </c>
      <c r="V75" s="5" t="s">
        <v>5</v>
      </c>
      <c r="W75" s="6" t="s">
        <v>2</v>
      </c>
    </row>
    <row r="76" spans="1:23" x14ac:dyDescent="0.25">
      <c r="A76" s="29">
        <f>('odhadnuté rychlosti'!A76-'reálná rychlost'!A76)/'reálná rychlost'!A76</f>
        <v>0</v>
      </c>
      <c r="B76" s="29">
        <f>('odhadnuté rychlosti'!B76-'reálná rychlost'!B76)/'reálná rychlost'!B76</f>
        <v>0.1111111111111111</v>
      </c>
      <c r="C76" s="29">
        <f>('odhadnuté rychlosti'!C76-'reálná rychlost'!C76)/'reálná rychlost'!C76</f>
        <v>0.36363636363636365</v>
      </c>
      <c r="D76" s="29">
        <f>('odhadnuté rychlosti'!D76-'reálná rychlost'!D76)/'reálná rychlost'!D76</f>
        <v>0.36363636363636365</v>
      </c>
      <c r="E76" s="29">
        <f>('odhadnuté rychlosti'!E76-'reálná rychlost'!E76)/'reálná rychlost'!E76</f>
        <v>-0.13043478260869565</v>
      </c>
      <c r="F76" s="29">
        <f>('odhadnuté rychlosti'!F76-'reálná rychlost'!F76)/'reálná rychlost'!F76</f>
        <v>0.20930232558139536</v>
      </c>
      <c r="G76" s="29">
        <f>('odhadnuté rychlosti'!G76-'reálná rychlost'!G76)/'reálná rychlost'!G76</f>
        <v>0.11627906976744186</v>
      </c>
      <c r="H76" s="29">
        <f>('odhadnuté rychlosti'!H76-'reálná rychlost'!H76)/'reálná rychlost'!H76</f>
        <v>-0.2391304347826087</v>
      </c>
      <c r="I76" s="29">
        <f>('odhadnuté rychlosti'!I76-'reálná rychlost'!I76)/'reálná rychlost'!I76</f>
        <v>-0.20454545454545456</v>
      </c>
      <c r="J76" s="29">
        <f>('odhadnuté rychlosti'!J76-'reálná rychlost'!J76)/'reálná rychlost'!J76</f>
        <v>0.36363636363636365</v>
      </c>
      <c r="K76" s="29">
        <f>('odhadnuté rychlosti'!K76-'reálná rychlost'!K76)/'reálná rychlost'!K76</f>
        <v>-0.1</v>
      </c>
      <c r="L76" s="29">
        <f>('odhadnuté rychlosti'!L76-'reálná rychlost'!L76)/'reálná rychlost'!L76</f>
        <v>-0.1</v>
      </c>
      <c r="M76" s="29">
        <f>('odhadnuté rychlosti'!M76-'reálná rychlost'!M76)/'reálná rychlost'!M76</f>
        <v>-0.1</v>
      </c>
      <c r="N76" s="29">
        <f>('odhadnuté rychlosti'!N76-'reálná rychlost'!N76)/'reálná rychlost'!N76</f>
        <v>4.1666666666666664E-2</v>
      </c>
      <c r="O76" s="29">
        <f>('odhadnuté rychlosti'!O76-'reálná rychlost'!O76)/'reálná rychlost'!O76</f>
        <v>0.25</v>
      </c>
      <c r="P76" s="29">
        <f>('odhadnuté rychlosti'!P76-'reálná rychlost'!P76)/'reálná rychlost'!P76</f>
        <v>0.3</v>
      </c>
      <c r="Q76" s="29">
        <f>('odhadnuté rychlosti'!Q76-'reálná rychlost'!Q76)/'reálná rychlost'!Q76</f>
        <v>0.2</v>
      </c>
      <c r="R76" s="29">
        <f>('odhadnuté rychlosti'!R76-'reálná rychlost'!R76)/'reálná rychlost'!R76</f>
        <v>4.1666666666666664E-2</v>
      </c>
      <c r="S76" s="29">
        <f>('odhadnuté rychlosti'!S76-'reálná rychlost'!S76)/'reálná rychlost'!S76</f>
        <v>0.17777777777777778</v>
      </c>
      <c r="T76" s="29">
        <f>('odhadnuté rychlosti'!T76-'reálná rychlost'!T76)/'reálná rychlost'!T76</f>
        <v>2.2222222222222223E-2</v>
      </c>
      <c r="U76" s="29">
        <f>('odhadnuté rychlosti'!U76-'reálná rychlost'!U76)/'reálná rychlost'!U76</f>
        <v>-5.4054054054054057E-2</v>
      </c>
      <c r="V76" s="3" t="s">
        <v>5</v>
      </c>
      <c r="W76" s="9" t="s">
        <v>2</v>
      </c>
    </row>
    <row r="77" spans="1:23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</row>
    <row r="78" spans="1:23" x14ac:dyDescent="0.25">
      <c r="A78" s="29">
        <f>('odhadnuté rychlosti'!A78-'reálná rychlost'!A78)/'reálná rychlost'!A78</f>
        <v>-0.14285714285714285</v>
      </c>
      <c r="B78" s="29">
        <f>('odhadnuté rychlosti'!B78-'reálná rychlost'!B78)/'reálná rychlost'!B78</f>
        <v>-0.5714285714285714</v>
      </c>
      <c r="C78" s="29">
        <f>('odhadnuté rychlosti'!C78-'reálná rychlost'!C78)/'reálná rychlost'!C78</f>
        <v>0.42857142857142855</v>
      </c>
      <c r="D78" s="29">
        <f>('odhadnuté rychlosti'!D78-'reálná rychlost'!D78)/'reálná rychlost'!D78</f>
        <v>0.14285714285714285</v>
      </c>
      <c r="E78" s="29">
        <f>('odhadnuté rychlosti'!E78-'reálná rychlost'!E78)/'reálná rychlost'!E78</f>
        <v>8.1081081081081086E-2</v>
      </c>
      <c r="F78" s="29">
        <f>('odhadnuté rychlosti'!F78-'reálná rychlost'!F78)/'reálná rychlost'!F78</f>
        <v>8.1081081081081086E-2</v>
      </c>
      <c r="G78" s="29">
        <f>('odhadnuté rychlosti'!G78-'reálná rychlost'!G78)/'reálná rychlost'!G78</f>
        <v>0.24324324324324326</v>
      </c>
      <c r="H78" s="29">
        <f>('odhadnuté rychlosti'!H78-'reálná rychlost'!H78)/'reálná rychlost'!H78</f>
        <v>8.1081081081081086E-2</v>
      </c>
      <c r="I78" s="29">
        <f>('odhadnuté rychlosti'!I78-'reálná rychlost'!I78)/'reálná rychlost'!I78</f>
        <v>0.1111111111111111</v>
      </c>
      <c r="J78" s="29">
        <f>('odhadnuté rychlosti'!J78-'reálná rychlost'!J78)/'reálná rychlost'!J78</f>
        <v>0.25</v>
      </c>
      <c r="K78" s="29">
        <f>('odhadnuté rychlosti'!K78-'reálná rychlost'!K78)/'reálná rychlost'!K78</f>
        <v>0.3888888888888889</v>
      </c>
      <c r="L78" s="29">
        <f>('odhadnuté rychlosti'!L78-'reálná rychlost'!L78)/'reálná rychlost'!L78</f>
        <v>0.66666666666666663</v>
      </c>
      <c r="M78" s="29">
        <f>('odhadnuté rychlosti'!M78-'reálná rychlost'!M78)/'reálná rychlost'!M78</f>
        <v>-0.16666666666666666</v>
      </c>
      <c r="N78" s="29">
        <f>('odhadnuté rychlosti'!N78-'reálná rychlost'!N78)/'reálná rychlost'!N78</f>
        <v>0.31578947368421051</v>
      </c>
      <c r="O78" s="29">
        <f>('odhadnuté rychlosti'!O78-'reálná rychlost'!O78)/'reálná rychlost'!O78</f>
        <v>-0.21052631578947367</v>
      </c>
      <c r="P78" s="29">
        <f>('odhadnuté rychlosti'!P78-'reálná rychlost'!P78)/'reálná rychlost'!P78</f>
        <v>0.18421052631578946</v>
      </c>
      <c r="Q78" s="29">
        <f>('odhadnuté rychlosti'!Q78-'reálná rychlost'!Q78)/'reálná rychlost'!Q78</f>
        <v>-7.8947368421052627E-2</v>
      </c>
      <c r="R78" s="29">
        <f>('odhadnuté rychlosti'!R78-'reálná rychlost'!R78)/'reálná rychlost'!R78</f>
        <v>5.2631578947368418E-2</v>
      </c>
      <c r="S78" s="29">
        <f>('odhadnuté rychlosti'!S78-'reálná rychlost'!S78)/'reálná rychlost'!S78</f>
        <v>0.36842105263157893</v>
      </c>
      <c r="T78" s="29">
        <f>('odhadnuté rychlosti'!T78-'reálná rychlost'!T78)/'reálná rychlost'!T78</f>
        <v>5.2631578947368418E-2</v>
      </c>
      <c r="U78" s="29">
        <f>('odhadnuté rychlosti'!U78-'reálná rychlost'!U78)/'reálná rychlost'!U78</f>
        <v>-0.21052631578947367</v>
      </c>
      <c r="V78" s="5" t="s">
        <v>6</v>
      </c>
      <c r="W78" s="6" t="s">
        <v>4</v>
      </c>
    </row>
    <row r="79" spans="1:23" x14ac:dyDescent="0.25">
      <c r="A79" s="29">
        <f>('odhadnuté rychlosti'!A79-'reálná rychlost'!A79)/'reálná rychlost'!A79</f>
        <v>-0.375</v>
      </c>
      <c r="B79" s="29">
        <f>('odhadnuté rychlosti'!B79-'reálná rychlost'!B79)/'reálná rychlost'!B79</f>
        <v>-0.47916666666666669</v>
      </c>
      <c r="C79" s="29">
        <f>('odhadnuté rychlosti'!C79-'reálná rychlost'!C79)/'reálná rychlost'!C79</f>
        <v>4.1666666666666664E-2</v>
      </c>
      <c r="D79" s="29">
        <f>('odhadnuté rychlosti'!D79-'reálná rychlost'!D79)/'reálná rychlost'!D79</f>
        <v>4.1666666666666664E-2</v>
      </c>
      <c r="E79" s="29">
        <f>('odhadnuté rychlosti'!E79-'reálná rychlost'!E79)/'reálná rychlost'!E79</f>
        <v>0.1</v>
      </c>
      <c r="F79" s="29">
        <f>('odhadnuté rychlosti'!F79-'reálná rychlost'!F79)/'reálná rychlost'!F79</f>
        <v>0</v>
      </c>
      <c r="G79" s="29">
        <f>('odhadnuté rychlosti'!G79-'reálná rychlost'!G79)/'reálná rychlost'!G79</f>
        <v>0</v>
      </c>
      <c r="H79" s="29">
        <f>('odhadnuté rychlosti'!H79-'reálná rychlost'!H79)/'reálná rychlost'!H79</f>
        <v>-0.1</v>
      </c>
      <c r="I79" s="29">
        <f>('odhadnuté rychlosti'!I79-'reálná rychlost'!I79)/'reálná rychlost'!I79</f>
        <v>-3.8461538461538464E-2</v>
      </c>
      <c r="J79" s="29">
        <f>('odhadnuté rychlosti'!J79-'reálná rychlost'!J79)/'reálná rychlost'!J79</f>
        <v>-3.8461538461538464E-2</v>
      </c>
      <c r="K79" s="29">
        <f>('odhadnuté rychlosti'!K79-'reálná rychlost'!K79)/'reálná rychlost'!K79</f>
        <v>0.25</v>
      </c>
      <c r="L79" s="29">
        <f>('odhadnuté rychlosti'!L79-'reálná rychlost'!L79)/'reálná rychlost'!L79</f>
        <v>0.25</v>
      </c>
      <c r="M79" s="29">
        <f>('odhadnuté rychlosti'!M79-'reálná rychlost'!M79)/'reálná rychlost'!M79</f>
        <v>-0.13461538461538461</v>
      </c>
      <c r="N79" s="29">
        <f>('odhadnuté rychlosti'!N79-'reálná rychlost'!N79)/'reálná rychlost'!N79</f>
        <v>0.25</v>
      </c>
      <c r="O79" s="29">
        <f>('odhadnuté rychlosti'!O79-'reálná rychlost'!O79)/'reálná rychlost'!O79</f>
        <v>-3.8461538461538464E-2</v>
      </c>
      <c r="P79" s="29">
        <f>('odhadnuté rychlosti'!P79-'reálná rychlost'!P79)/'reálná rychlost'!P79</f>
        <v>0.15384615384615385</v>
      </c>
      <c r="Q79" s="29">
        <f>('odhadnuté rychlosti'!Q79-'reálná rychlost'!Q79)/'reálná rychlost'!Q79</f>
        <v>-3.8461538461538464E-2</v>
      </c>
      <c r="R79" s="29">
        <f>('odhadnuté rychlosti'!R79-'reálná rychlost'!R79)/'reálná rychlost'!R79</f>
        <v>-3.8461538461538464E-2</v>
      </c>
      <c r="S79" s="29">
        <f>('odhadnuté rychlosti'!S79-'reálná rychlost'!S79)/'reálná rychlost'!S79</f>
        <v>0.12962962962962962</v>
      </c>
      <c r="T79" s="29">
        <f>('odhadnuté rychlosti'!T79-'reálná rychlost'!T79)/'reálná rychlost'!T79</f>
        <v>-0.27777777777777779</v>
      </c>
      <c r="U79" s="29">
        <f>('odhadnuté rychlosti'!U79-'reálná rychlost'!U79)/'reálná rychlost'!U79</f>
        <v>-0.25925925925925924</v>
      </c>
      <c r="V79" s="3" t="s">
        <v>6</v>
      </c>
      <c r="W79" s="4" t="s">
        <v>4</v>
      </c>
    </row>
    <row r="80" spans="1:23" x14ac:dyDescent="0.25">
      <c r="A80" s="29">
        <f>('odhadnuté rychlosti'!A80-'reálná rychlost'!A80)/'reálná rychlost'!A80</f>
        <v>0.25</v>
      </c>
      <c r="B80" s="29">
        <f>('odhadnuté rychlosti'!B80-'reálná rychlost'!B80)/'reálná rychlost'!B80</f>
        <v>-2.7777777777777776E-2</v>
      </c>
      <c r="C80" s="29">
        <f>('odhadnuté rychlosti'!C80-'reálná rychlost'!C80)/'reálná rychlost'!C80</f>
        <v>0.1111111111111111</v>
      </c>
      <c r="D80" s="29">
        <f>('odhadnuté rychlosti'!D80-'reálná rychlost'!D80)/'reálná rychlost'!D80</f>
        <v>0.1111111111111111</v>
      </c>
      <c r="E80" s="29">
        <f>('odhadnuté rychlosti'!E80-'reálná rychlost'!E80)/'reálná rychlost'!E80</f>
        <v>-0.1891891891891892</v>
      </c>
      <c r="F80" s="29">
        <f>('odhadnuté rychlosti'!F80-'reálná rychlost'!F80)/'reálná rychlost'!F80</f>
        <v>0.21621621621621623</v>
      </c>
      <c r="G80" s="29">
        <f>('odhadnuté rychlosti'!G80-'reálná rychlost'!G80)/'reálná rychlost'!G80</f>
        <v>-0.13513513513513514</v>
      </c>
      <c r="H80" s="29">
        <f>('odhadnuté rychlosti'!H80-'reálná rychlost'!H80)/'reálná rychlost'!H80</f>
        <v>-0.1891891891891892</v>
      </c>
      <c r="I80" s="29">
        <f>('odhadnuté rychlosti'!I80-'reálná rychlost'!I80)/'reálná rychlost'!I80</f>
        <v>0.33333333333333331</v>
      </c>
      <c r="J80" s="29">
        <f>('odhadnuté rychlosti'!J80-'reálná rychlost'!J80)/'reálná rychlost'!J80</f>
        <v>0.22222222222222221</v>
      </c>
      <c r="K80" s="29">
        <f>('odhadnuté rychlosti'!K80-'reálná rychlost'!K80)/'reálná rychlost'!K80</f>
        <v>0.1111111111111111</v>
      </c>
      <c r="L80" s="29">
        <f>('odhadnuté rychlosti'!L80-'reálná rychlost'!L80)/'reálná rychlost'!L80</f>
        <v>0.44444444444444442</v>
      </c>
      <c r="M80" s="29">
        <f>('odhadnuté rychlosti'!M80-'reálná rychlost'!M80)/'reálná rychlost'!M80</f>
        <v>-0.1111111111111111</v>
      </c>
      <c r="N80" s="29">
        <f>('odhadnuté rychlosti'!N80-'reálná rychlost'!N80)/'reálná rychlost'!N80</f>
        <v>0.125</v>
      </c>
      <c r="O80" s="29">
        <f>('odhadnuté rychlosti'!O80-'reálná rychlost'!O80)/'reálná rychlost'!O80</f>
        <v>-0.25</v>
      </c>
      <c r="P80" s="29">
        <f>('odhadnuté rychlosti'!P80-'reálná rychlost'!P80)/'reálná rychlost'!P80</f>
        <v>0</v>
      </c>
      <c r="Q80" s="29">
        <f>('odhadnuté rychlosti'!Q80-'reálná rychlost'!Q80)/'reálná rychlost'!Q80</f>
        <v>-0.25</v>
      </c>
      <c r="R80" s="29">
        <f>('odhadnuté rychlosti'!R80-'reálná rychlost'!R80)/'reálná rychlost'!R80</f>
        <v>0</v>
      </c>
      <c r="S80" s="29">
        <f>('odhadnuté rychlosti'!S80-'reálná rychlost'!S80)/'reálná rychlost'!S80</f>
        <v>2.3809523809523808E-2</v>
      </c>
      <c r="T80" s="29">
        <f>('odhadnuté rychlosti'!T80-'reálná rychlost'!T80)/'reálná rychlost'!T80</f>
        <v>-0.23809523809523808</v>
      </c>
      <c r="U80" s="29">
        <f>('odhadnuté rychlosti'!U80-'reálná rychlost'!U80)/'reálná rychlost'!U80</f>
        <v>-0.16666666666666666</v>
      </c>
      <c r="V80" s="5" t="s">
        <v>6</v>
      </c>
      <c r="W80" s="6" t="s">
        <v>4</v>
      </c>
    </row>
    <row r="81" spans="1:23" x14ac:dyDescent="0.25">
      <c r="A81" s="29">
        <f>('odhadnuté rychlosti'!A81-'reálná rychlost'!A81)/'reálná rychlost'!A81</f>
        <v>-0.24657534246575341</v>
      </c>
      <c r="B81" s="29">
        <f>('odhadnuté rychlosti'!B81-'reálná rychlost'!B81)/'reálná rychlost'!B81</f>
        <v>-0.17808219178082191</v>
      </c>
      <c r="C81" s="29">
        <f>('odhadnuté rychlosti'!C81-'reálná rychlost'!C81)/'reálná rychlost'!C81</f>
        <v>-4.1095890410958902E-2</v>
      </c>
      <c r="D81" s="29">
        <f>('odhadnuté rychlosti'!D81-'reálná rychlost'!D81)/'reálná rychlost'!D81</f>
        <v>2.7397260273972601E-2</v>
      </c>
      <c r="E81" s="29">
        <f>('odhadnuté rychlosti'!E81-'reálná rychlost'!E81)/'reálná rychlost'!E81</f>
        <v>2.9411764705882353E-2</v>
      </c>
      <c r="F81" s="29">
        <f>('odhadnuté rychlosti'!F81-'reálná rychlost'!F81)/'reálná rychlost'!F81</f>
        <v>2.9411764705882353E-2</v>
      </c>
      <c r="G81" s="29">
        <f>('odhadnuté rychlosti'!G81-'reálná rychlost'!G81)/'reálná rychlost'!G81</f>
        <v>-0.33823529411764708</v>
      </c>
      <c r="H81" s="29">
        <f>('odhadnuté rychlosti'!H81-'reálná rychlost'!H81)/'reálná rychlost'!H81</f>
        <v>2.9411764705882353E-2</v>
      </c>
      <c r="I81" s="29">
        <f>('odhadnuté rychlosti'!I81-'reálná rychlost'!I81)/'reálná rychlost'!I81</f>
        <v>0.30434782608695654</v>
      </c>
      <c r="J81" s="29">
        <f>('odhadnuté rychlosti'!J81-'reálná rychlost'!J81)/'reálná rychlost'!J81</f>
        <v>1.4492753623188406E-2</v>
      </c>
      <c r="K81" s="29">
        <f>('odhadnuté rychlosti'!K81-'reálná rychlost'!K81)/'reálná rychlost'!K81</f>
        <v>1.4492753623188406E-2</v>
      </c>
      <c r="L81" s="29">
        <f>('odhadnuté rychlosti'!L81-'reálná rychlost'!L81)/'reálná rychlost'!L81</f>
        <v>0.15942028985507245</v>
      </c>
      <c r="M81" s="29">
        <f>('odhadnuté rychlosti'!M81-'reálná rychlost'!M81)/'reálná rychlost'!M81</f>
        <v>1.4492753623188406E-2</v>
      </c>
      <c r="N81" s="29">
        <f>('odhadnuté rychlosti'!N81-'reálná rychlost'!N81)/'reálná rychlost'!N81</f>
        <v>-9.0909090909090912E-2</v>
      </c>
      <c r="O81" s="29">
        <f>('odhadnuté rychlosti'!O81-'reálná rychlost'!O81)/'reálná rychlost'!O81</f>
        <v>-0.24242424242424243</v>
      </c>
      <c r="P81" s="29">
        <f>('odhadnuté rychlosti'!P81-'reálná rychlost'!P81)/'reálná rychlost'!P81</f>
        <v>6.0606060606060608E-2</v>
      </c>
      <c r="Q81" s="29">
        <f>('odhadnuté rychlosti'!Q81-'reálná rychlost'!Q81)/'reálná rychlost'!Q81</f>
        <v>0.13636363636363635</v>
      </c>
      <c r="R81" s="29">
        <f>('odhadnuté rychlosti'!R81-'reálná rychlost'!R81)/'reálná rychlost'!R81</f>
        <v>6.0606060606060608E-2</v>
      </c>
      <c r="S81" s="29">
        <f>('odhadnuté rychlosti'!S81-'reálná rychlost'!S81)/'reálná rychlost'!S81</f>
        <v>0.17391304347826086</v>
      </c>
      <c r="T81" s="29">
        <f>('odhadnuté rychlosti'!T81-'reálná rychlost'!T81)/'reálná rychlost'!T81</f>
        <v>-0.18840579710144928</v>
      </c>
      <c r="U81" s="29">
        <f>('odhadnuté rychlosti'!U81-'reálná rychlost'!U81)/'reálná rychlost'!U81</f>
        <v>-0.20289855072463769</v>
      </c>
      <c r="V81" s="3" t="s">
        <v>6</v>
      </c>
      <c r="W81" s="4" t="s">
        <v>4</v>
      </c>
    </row>
    <row r="82" spans="1:23" x14ac:dyDescent="0.25">
      <c r="A82" s="29">
        <f>('odhadnuté rychlosti'!A82-'reálná rychlost'!A82)/'reálná rychlost'!A82</f>
        <v>-8.5365853658536592E-2</v>
      </c>
      <c r="B82" s="29">
        <f>('odhadnuté rychlosti'!B82-'reálná rychlost'!B82)/'reálná rychlost'!B82</f>
        <v>3.6585365853658534E-2</v>
      </c>
      <c r="C82" s="29">
        <f>('odhadnuté rychlosti'!C82-'reálná rychlost'!C82)/'reálná rychlost'!C82</f>
        <v>-2.4390243902439025E-2</v>
      </c>
      <c r="D82" s="29">
        <f>('odhadnuté rychlosti'!D82-'reálná rychlost'!D82)/'reálná rychlost'!D82</f>
        <v>7.3170731707317069E-2</v>
      </c>
      <c r="E82" s="29">
        <f>('odhadnuté rychlosti'!E82-'reálná rychlost'!E82)/'reálná rychlost'!E82</f>
        <v>5.5555555555555552E-2</v>
      </c>
      <c r="F82" s="29">
        <f>('odhadnuté rychlosti'!F82-'reálná rychlost'!F82)/'reálná rychlost'!F82</f>
        <v>0</v>
      </c>
      <c r="G82" s="29">
        <f>('odhadnuté rychlosti'!G82-'reálná rychlost'!G82)/'reálná rychlost'!G82</f>
        <v>-0.13333333333333333</v>
      </c>
      <c r="H82" s="29">
        <f>('odhadnuté rychlosti'!H82-'reálná rychlost'!H82)/'reálná rychlost'!H82</f>
        <v>-0.1111111111111111</v>
      </c>
      <c r="I82" s="29">
        <f>('odhadnuté rychlosti'!I82-'reálná rychlost'!I82)/'reálná rychlost'!I82</f>
        <v>8.6956521739130432E-2</v>
      </c>
      <c r="J82" s="29">
        <f>('odhadnuté rychlosti'!J82-'reálná rychlost'!J82)/'reálná rychlost'!J82</f>
        <v>-2.1739130434782608E-2</v>
      </c>
      <c r="K82" s="29">
        <f>('odhadnuté rychlosti'!K82-'reálná rychlost'!K82)/'reálná rychlost'!K82</f>
        <v>-0.13043478260869565</v>
      </c>
      <c r="L82" s="29">
        <f>('odhadnuté rychlosti'!L82-'reálná rychlost'!L82)/'reálná rychlost'!L82</f>
        <v>-7.6086956521739135E-2</v>
      </c>
      <c r="M82" s="29">
        <f>('odhadnuté rychlosti'!M82-'reálná rychlost'!M82)/'reálná rychlost'!M82</f>
        <v>-2.1739130434782608E-2</v>
      </c>
      <c r="N82" s="29">
        <f>('odhadnuté rychlosti'!N82-'reálná rychlost'!N82)/'reálná rychlost'!N82</f>
        <v>1.1235955056179775E-2</v>
      </c>
      <c r="O82" s="29">
        <f>('odhadnuté rychlosti'!O82-'reálná rychlost'!O82)/'reálná rychlost'!O82</f>
        <v>-0.21348314606741572</v>
      </c>
      <c r="P82" s="29">
        <f>('odhadnuté rychlosti'!P82-'reálná rychlost'!P82)/'reálná rychlost'!P82</f>
        <v>1.1235955056179775E-2</v>
      </c>
      <c r="Q82" s="29">
        <f>('odhadnuté rychlosti'!Q82-'reálná rychlost'!Q82)/'reálná rychlost'!Q82</f>
        <v>-4.49438202247191E-2</v>
      </c>
      <c r="R82" s="29">
        <f>('odhadnuté rychlosti'!R82-'reálná rychlost'!R82)/'reálná rychlost'!R82</f>
        <v>0.12359550561797752</v>
      </c>
      <c r="S82" s="29">
        <f>('odhadnuté rychlosti'!S82-'reálná rychlost'!S82)/'reálná rychlost'!S82</f>
        <v>0.18279569892473119</v>
      </c>
      <c r="T82" s="29">
        <f>('odhadnuté rychlosti'!T82-'reálná rychlost'!T82)/'reálná rychlost'!T82</f>
        <v>-0.19354838709677419</v>
      </c>
      <c r="U82" s="29">
        <f>('odhadnuté rychlosti'!U82-'reálná rychlost'!U82)/'reálná rychlost'!U82</f>
        <v>-8.6021505376344093E-2</v>
      </c>
      <c r="V82" s="5" t="s">
        <v>6</v>
      </c>
      <c r="W82" s="6" t="s">
        <v>4</v>
      </c>
    </row>
    <row r="83" spans="1:23" x14ac:dyDescent="0.25">
      <c r="A83" s="29">
        <f>('odhadnuté rychlosti'!A83-'reálná rychlost'!A83)/'reálná rychlost'!A83</f>
        <v>3.4482758620689655E-2</v>
      </c>
      <c r="B83" s="29">
        <f>('odhadnuté rychlosti'!B83-'reálná rychlost'!B83)/'reálná rychlost'!B83</f>
        <v>3.4482758620689655E-2</v>
      </c>
      <c r="C83" s="29">
        <f>('odhadnuté rychlosti'!C83-'reálná rychlost'!C83)/'reálná rychlost'!C83</f>
        <v>0.37931034482758619</v>
      </c>
      <c r="D83" s="29">
        <f>('odhadnuté rychlosti'!D83-'reálná rychlost'!D83)/'reálná rychlost'!D83</f>
        <v>0.37931034482758619</v>
      </c>
      <c r="E83" s="29">
        <f>('odhadnuté rychlosti'!E83-'reálná rychlost'!E83)/'reálná rychlost'!E83</f>
        <v>-0.16666666666666666</v>
      </c>
      <c r="F83" s="29">
        <f>('odhadnuté rychlosti'!F83-'reálná rychlost'!F83)/'reálná rychlost'!F83</f>
        <v>0.5</v>
      </c>
      <c r="G83" s="29">
        <f>('odhadnuté rychlosti'!G83-'reálná rychlost'!G83)/'reálná rychlost'!G83</f>
        <v>-0.16666666666666666</v>
      </c>
      <c r="H83" s="29">
        <f>('odhadnuté rychlosti'!H83-'reálná rychlost'!H83)/'reálná rychlost'!H83</f>
        <v>0.16666666666666666</v>
      </c>
      <c r="I83" s="29">
        <f>('odhadnuté rychlosti'!I83-'reálná rychlost'!I83)/'reálná rychlost'!I83</f>
        <v>0.5625</v>
      </c>
      <c r="J83" s="29">
        <f>('odhadnuté rychlosti'!J83-'reálná rychlost'!J83)/'reálná rychlost'!J83</f>
        <v>0.71875</v>
      </c>
      <c r="K83" s="29">
        <f>('odhadnuté rychlosti'!K83-'reálná rychlost'!K83)/'reálná rychlost'!K83</f>
        <v>0.25</v>
      </c>
      <c r="L83" s="29">
        <f>('odhadnuté rychlosti'!L83-'reálná rychlost'!L83)/'reálná rychlost'!L83</f>
        <v>0.5625</v>
      </c>
      <c r="M83" s="29">
        <f>('odhadnuté rychlosti'!M83-'reálná rychlost'!M83)/'reálná rychlost'!M83</f>
        <v>9.375E-2</v>
      </c>
      <c r="N83" s="29">
        <f>('odhadnuté rychlosti'!N83-'reálná rychlost'!N83)/'reálná rychlost'!N83</f>
        <v>0.45161290322580644</v>
      </c>
      <c r="O83" s="29">
        <f>('odhadnuté rychlosti'!O83-'reálná rychlost'!O83)/'reálná rychlost'!O83</f>
        <v>0.29032258064516131</v>
      </c>
      <c r="P83" s="29">
        <f>('odhadnuté rychlosti'!P83-'reálná rychlost'!P83)/'reálná rychlost'!P83</f>
        <v>0.45161290322580644</v>
      </c>
      <c r="Q83" s="29">
        <f>('odhadnuté rychlosti'!Q83-'reálná rychlost'!Q83)/'reálná rychlost'!Q83</f>
        <v>0.12903225806451613</v>
      </c>
      <c r="R83" s="29">
        <f>('odhadnuté rychlosti'!R83-'reálná rychlost'!R83)/'reálná rychlost'!R83</f>
        <v>-3.2258064516129031E-2</v>
      </c>
      <c r="S83" s="29">
        <f>('odhadnuté rychlosti'!S83-'reálná rychlost'!S83)/'reálná rychlost'!S83</f>
        <v>0.4</v>
      </c>
      <c r="T83" s="29">
        <f>('odhadnuté rychlosti'!T83-'reálná rychlost'!T83)/'reálná rychlost'!T83</f>
        <v>0.26666666666666666</v>
      </c>
      <c r="U83" s="29">
        <f>('odhadnuté rychlosti'!U83-'reálná rychlost'!U83)/'reálná rychlost'!U83</f>
        <v>-0.16666666666666666</v>
      </c>
      <c r="V83" s="3" t="s">
        <v>6</v>
      </c>
      <c r="W83" s="4" t="s">
        <v>4</v>
      </c>
    </row>
    <row r="84" spans="1:23" x14ac:dyDescent="0.25">
      <c r="A84" s="29">
        <f>('odhadnuté rychlosti'!A84-'reálná rychlost'!A84)/'reálná rychlost'!A84</f>
        <v>6.3829787234042548E-2</v>
      </c>
      <c r="B84" s="29">
        <f>('odhadnuté rychlosti'!B84-'reálná rychlost'!B84)/'reálná rychlost'!B84</f>
        <v>-4.2553191489361701E-2</v>
      </c>
      <c r="C84" s="29">
        <f>('odhadnuté rychlosti'!C84-'reálná rychlost'!C84)/'reálná rychlost'!C84</f>
        <v>6.3829787234042548E-2</v>
      </c>
      <c r="D84" s="29">
        <f>('odhadnuté rychlosti'!D84-'reálná rychlost'!D84)/'reálná rychlost'!D84</f>
        <v>6.3829787234042548E-2</v>
      </c>
      <c r="E84" s="29">
        <f>('odhadnuté rychlosti'!E84-'reálná rychlost'!E84)/'reálná rychlost'!E84</f>
        <v>4.1666666666666664E-2</v>
      </c>
      <c r="F84" s="29">
        <f>('odhadnuté rychlosti'!F84-'reálná rychlost'!F84)/'reálná rychlost'!F84</f>
        <v>8.3333333333333329E-2</v>
      </c>
      <c r="G84" s="29">
        <f>('odhadnuté rychlosti'!G84-'reálná rychlost'!G84)/'reálná rychlost'!G84</f>
        <v>2.0833333333333332E-2</v>
      </c>
      <c r="H84" s="29">
        <f>('odhadnuté rychlosti'!H84-'reálná rychlost'!H84)/'reálná rychlost'!H84</f>
        <v>4.1666666666666664E-2</v>
      </c>
      <c r="I84" s="29">
        <f>('odhadnuté rychlosti'!I84-'reálná rychlost'!I84)/'reálná rychlost'!I84</f>
        <v>-0.23076923076923078</v>
      </c>
      <c r="J84" s="29">
        <f>('odhadnuté rychlosti'!J84-'reálná rychlost'!J84)/'reálná rychlost'!J84</f>
        <v>5.7692307692307696E-2</v>
      </c>
      <c r="K84" s="29">
        <f>('odhadnuté rychlosti'!K84-'reálná rychlost'!K84)/'reálná rychlost'!K84</f>
        <v>5.7692307692307696E-2</v>
      </c>
      <c r="L84" s="29">
        <f>('odhadnuté rychlosti'!L84-'reálná rychlost'!L84)/'reálná rychlost'!L84</f>
        <v>0.25</v>
      </c>
      <c r="M84" s="29">
        <f>('odhadnuté rychlosti'!M84-'reálná rychlost'!M84)/'reálná rychlost'!M84</f>
        <v>-3.8461538461538464E-2</v>
      </c>
      <c r="N84" s="29">
        <f>('odhadnuté rychlosti'!N84-'reálná rychlost'!N84)/'reálná rychlost'!N84</f>
        <v>5.7692307692307696E-2</v>
      </c>
      <c r="O84" s="29">
        <f>('odhadnuté rychlosti'!O84-'reálná rychlost'!O84)/'reálná rychlost'!O84</f>
        <v>-3.8461538461538464E-2</v>
      </c>
      <c r="P84" s="29">
        <f>('odhadnuté rychlosti'!P84-'reálná rychlost'!P84)/'reálná rychlost'!P84</f>
        <v>0.15384615384615385</v>
      </c>
      <c r="Q84" s="29">
        <f>('odhadnuté rychlosti'!Q84-'reálná rychlost'!Q84)/'reálná rychlost'!Q84</f>
        <v>-0.13461538461538461</v>
      </c>
      <c r="R84" s="29">
        <f>('odhadnuté rychlosti'!R84-'reálná rychlost'!R84)/'reálná rychlost'!R84</f>
        <v>0.15384615384615385</v>
      </c>
      <c r="S84" s="29">
        <f>('odhadnuté rychlosti'!S84-'reálná rychlost'!S84)/'reálná rychlost'!S84</f>
        <v>8.6206896551724144E-2</v>
      </c>
      <c r="T84" s="29">
        <f>('odhadnuté rychlosti'!T84-'reálná rychlost'!T84)/'reálná rychlost'!T84</f>
        <v>-0.13793103448275862</v>
      </c>
      <c r="U84" s="29">
        <f>('odhadnuté rychlosti'!U84-'reálná rychlost'!U84)/'reálná rychlost'!U84</f>
        <v>-5.1724137931034482E-2</v>
      </c>
      <c r="V84" s="5" t="s">
        <v>6</v>
      </c>
      <c r="W84" s="6" t="s">
        <v>4</v>
      </c>
    </row>
    <row r="85" spans="1:23" x14ac:dyDescent="0.25">
      <c r="A85" s="29">
        <f>('odhadnuté rychlosti'!A85-'reálná rychlost'!A85)/'reálná rychlost'!A85</f>
        <v>0</v>
      </c>
      <c r="B85" s="29">
        <f>('odhadnuté rychlosti'!B85-'reálná rychlost'!B85)/'reálná rychlost'!B85</f>
        <v>0</v>
      </c>
      <c r="C85" s="29">
        <f>('odhadnuté rychlosti'!C85-'reálná rychlost'!C85)/'reálná rychlost'!C85</f>
        <v>0.1</v>
      </c>
      <c r="D85" s="29">
        <f>('odhadnuté rychlosti'!D85-'reálná rychlost'!D85)/'reálná rychlost'!D85</f>
        <v>0</v>
      </c>
      <c r="E85" s="29">
        <f>('odhadnuté rychlosti'!E85-'reálná rychlost'!E85)/'reálná rychlost'!E85</f>
        <v>-0.1</v>
      </c>
      <c r="F85" s="29">
        <f>('odhadnuté rychlosti'!F85-'reálná rychlost'!F85)/'reálná rychlost'!F85</f>
        <v>0.04</v>
      </c>
      <c r="G85" s="29">
        <f>('odhadnuté rychlosti'!G85-'reálná rychlost'!G85)/'reálná rychlost'!G85</f>
        <v>0</v>
      </c>
      <c r="H85" s="29">
        <f>('odhadnuté rychlosti'!H85-'reálná rychlost'!H85)/'reálná rychlost'!H85</f>
        <v>0</v>
      </c>
      <c r="I85" s="29">
        <f>('odhadnuté rychlosti'!I85-'reálná rychlost'!I85)/'reálná rychlost'!I85</f>
        <v>0.17647058823529413</v>
      </c>
      <c r="J85" s="29">
        <f>('odhadnuté rychlosti'!J85-'reálná rychlost'!J85)/'reálná rychlost'!J85</f>
        <v>0.17647058823529413</v>
      </c>
      <c r="K85" s="29">
        <f>('odhadnuté rychlosti'!K85-'reálná rychlost'!K85)/'reálná rychlost'!K85</f>
        <v>-1.9607843137254902E-2</v>
      </c>
      <c r="L85" s="29">
        <f>('odhadnuté rychlosti'!L85-'reálná rychlost'!L85)/'reálná rychlost'!L85</f>
        <v>0.17647058823529413</v>
      </c>
      <c r="M85" s="29">
        <f>('odhadnuté rychlosti'!M85-'reálná rychlost'!M85)/'reálná rychlost'!M85</f>
        <v>-0.11764705882352941</v>
      </c>
      <c r="N85" s="29">
        <f>('odhadnuté rychlosti'!N85-'reálná rychlost'!N85)/'reálná rychlost'!N85</f>
        <v>0.25</v>
      </c>
      <c r="O85" s="29">
        <f>('odhadnuté rychlosti'!O85-'reálná rychlost'!O85)/'reálná rychlost'!O85</f>
        <v>-3.8461538461538464E-2</v>
      </c>
      <c r="P85" s="29">
        <f>('odhadnuté rychlosti'!P85-'reálná rychlost'!P85)/'reálná rychlost'!P85</f>
        <v>-3.8461538461538464E-2</v>
      </c>
      <c r="Q85" s="29">
        <f>('odhadnuté rychlosti'!Q85-'reálná rychlost'!Q85)/'reálná rychlost'!Q85</f>
        <v>-0.23076923076923078</v>
      </c>
      <c r="R85" s="29">
        <f>('odhadnuté rychlosti'!R85-'reálná rychlost'!R85)/'reálná rychlost'!R85</f>
        <v>-3.8461538461538464E-2</v>
      </c>
      <c r="S85" s="29">
        <f>('odhadnuté rychlosti'!S85-'reálná rychlost'!S85)/'reálná rychlost'!S85</f>
        <v>8.3333333333333329E-2</v>
      </c>
      <c r="T85" s="29">
        <f>('odhadnuté rychlosti'!T85-'reálná rychlost'!T85)/'reálná rychlost'!T85</f>
        <v>-6.25E-2</v>
      </c>
      <c r="U85" s="29">
        <f>('odhadnuté rychlosti'!U85-'reálná rychlost'!U85)/'reálná rychlost'!U85</f>
        <v>-0.27083333333333331</v>
      </c>
      <c r="V85" s="3" t="s">
        <v>6</v>
      </c>
      <c r="W85" s="4" t="s">
        <v>4</v>
      </c>
    </row>
    <row r="86" spans="1:23" x14ac:dyDescent="0.25">
      <c r="A86" s="29">
        <f>('odhadnuté rychlosti'!A86-'reálná rychlost'!A86)/'reálná rychlost'!A86</f>
        <v>-2.4390243902439025E-2</v>
      </c>
      <c r="B86" s="29">
        <f>('odhadnuté rychlosti'!B86-'reálná rychlost'!B86)/'reálná rychlost'!B86</f>
        <v>9.7560975609756101E-2</v>
      </c>
      <c r="C86" s="29">
        <f>('odhadnuté rychlosti'!C86-'reálná rychlost'!C86)/'reálná rychlost'!C86</f>
        <v>-2.4390243902439025E-2</v>
      </c>
      <c r="D86" s="29">
        <f>('odhadnuté rychlosti'!D86-'reálná rychlost'!D86)/'reálná rychlost'!D86</f>
        <v>-0.2073170731707317</v>
      </c>
      <c r="E86" s="29">
        <f>('odhadnuté rychlosti'!E86-'reálná rychlost'!E86)/'reálná rychlost'!E86</f>
        <v>-0.13978494623655913</v>
      </c>
      <c r="F86" s="29">
        <f>('odhadnuté rychlosti'!F86-'reálná rychlost'!F86)/'reálná rychlost'!F86</f>
        <v>-8.6021505376344093E-2</v>
      </c>
      <c r="G86" s="29">
        <f>('odhadnuté rychlosti'!G86-'reálná rychlost'!G86)/'reálná rychlost'!G86</f>
        <v>-0.35483870967741937</v>
      </c>
      <c r="H86" s="29">
        <f>('odhadnuté rychlosti'!H86-'reálná rychlost'!H86)/'reálná rychlost'!H86</f>
        <v>-0.13978494623655913</v>
      </c>
      <c r="I86" s="29">
        <f>('odhadnuté rychlosti'!I86-'reálná rychlost'!I86)/'reálná rychlost'!I86</f>
        <v>-6.9767441860465115E-2</v>
      </c>
      <c r="J86" s="29">
        <f>('odhadnuté rychlosti'!J86-'reálná rychlost'!J86)/'reálná rychlost'!J86</f>
        <v>-6.9767441860465115E-2</v>
      </c>
      <c r="K86" s="29">
        <f>('odhadnuté rychlosti'!K86-'reálná rychlost'!K86)/'reálná rychlost'!K86</f>
        <v>-6.9767441860465115E-2</v>
      </c>
      <c r="L86" s="29">
        <f>('odhadnuté rychlosti'!L86-'reálná rychlost'!L86)/'reálná rychlost'!L86</f>
        <v>-0.12790697674418605</v>
      </c>
      <c r="M86" s="29">
        <f>('odhadnuté rychlosti'!M86-'reálná rychlost'!M86)/'reálná rychlost'!M86</f>
        <v>-6.9767441860465115E-2</v>
      </c>
      <c r="N86" s="29">
        <f>('odhadnuté rychlosti'!N86-'reálná rychlost'!N86)/'reálná rychlost'!N86</f>
        <v>2.4096385542168676E-2</v>
      </c>
      <c r="O86" s="29">
        <f>('odhadnuté rychlosti'!O86-'reálná rychlost'!O86)/'reálná rychlost'!O86</f>
        <v>-0.27710843373493976</v>
      </c>
      <c r="P86" s="29">
        <f>('odhadnuté rychlosti'!P86-'reálná rychlost'!P86)/'reálná rychlost'!P86</f>
        <v>-9.6385542168674704E-2</v>
      </c>
      <c r="Q86" s="29">
        <f>('odhadnuté rychlosti'!Q86-'reálná rychlost'!Q86)/'reálná rychlost'!Q86</f>
        <v>-3.614457831325301E-2</v>
      </c>
      <c r="R86" s="29">
        <f>('odhadnuté rychlosti'!R86-'reálná rychlost'!R86)/'reálná rychlost'!R86</f>
        <v>8.4337349397590355E-2</v>
      </c>
      <c r="S86" s="29">
        <f>('odhadnuté rychlosti'!S86-'reálná rychlost'!S86)/'reálná rychlost'!S86</f>
        <v>3.6585365853658534E-2</v>
      </c>
      <c r="T86" s="29">
        <f>('odhadnuté rychlosti'!T86-'reálná rychlost'!T86)/'reálná rychlost'!T86</f>
        <v>-0.14634146341463414</v>
      </c>
      <c r="U86" s="29">
        <f>('odhadnuté rychlosti'!U86-'reálná rychlost'!U86)/'reálná rychlost'!U86</f>
        <v>-0.14634146341463414</v>
      </c>
      <c r="V86" s="5" t="s">
        <v>6</v>
      </c>
      <c r="W86" s="6" t="s">
        <v>4</v>
      </c>
    </row>
    <row r="87" spans="1:23" x14ac:dyDescent="0.25">
      <c r="A87" s="29">
        <f>('odhadnuté rychlosti'!A87-'reálná rychlost'!A87)/'reálná rychlost'!A87</f>
        <v>7.1428571428571425E-2</v>
      </c>
      <c r="B87" s="29">
        <f>('odhadnuté rychlosti'!B87-'reálná rychlost'!B87)/'reálná rychlost'!B87</f>
        <v>-4.7619047619047616E-2</v>
      </c>
      <c r="C87" s="29">
        <f>('odhadnuté rychlosti'!C87-'reálná rychlost'!C87)/'reálná rychlost'!C87</f>
        <v>-4.7619047619047616E-2</v>
      </c>
      <c r="D87" s="29">
        <f>('odhadnuté rychlosti'!D87-'reálná rychlost'!D87)/'reálná rychlost'!D87</f>
        <v>0.90476190476190477</v>
      </c>
      <c r="E87" s="29">
        <f>('odhadnuté rychlosti'!E87-'reálná rychlost'!E87)/'reálná rychlost'!E87</f>
        <v>-6.9767441860465115E-2</v>
      </c>
      <c r="F87" s="29">
        <f>('odhadnuté rychlosti'!F87-'reálná rychlost'!F87)/'reálná rychlost'!F87</f>
        <v>0.27906976744186046</v>
      </c>
      <c r="G87" s="29">
        <f>('odhadnuté rychlosti'!G87-'reálná rychlost'!G87)/'reálná rychlost'!G87</f>
        <v>-0.11627906976744186</v>
      </c>
      <c r="H87" s="29">
        <f>('odhadnuté rychlosti'!H87-'reálná rychlost'!H87)/'reálná rychlost'!H87</f>
        <v>4.6511627906976744E-2</v>
      </c>
      <c r="I87" s="29">
        <f>('odhadnuté rychlosti'!I87-'reálná rychlost'!I87)/'reálná rychlost'!I87</f>
        <v>0.51515151515151514</v>
      </c>
      <c r="J87" s="29">
        <f>('odhadnuté rychlosti'!J87-'reálná rychlost'!J87)/'reálná rychlost'!J87</f>
        <v>0.51515151515151514</v>
      </c>
      <c r="K87" s="29">
        <f>('odhadnuté rychlosti'!K87-'reálná rychlost'!K87)/'reálná rychlost'!K87</f>
        <v>0.51515151515151514</v>
      </c>
      <c r="L87" s="29">
        <f>('odhadnuté rychlosti'!L87-'reálná rychlost'!L87)/'reálná rychlost'!L87</f>
        <v>0.66666666666666663</v>
      </c>
      <c r="M87" s="29">
        <f>('odhadnuté rychlosti'!M87-'reálná rychlost'!M87)/'reálná rychlost'!M87</f>
        <v>0.36363636363636365</v>
      </c>
      <c r="N87" s="29">
        <f>('odhadnuté rychlosti'!N87-'reálná rychlost'!N87)/'reálná rychlost'!N87</f>
        <v>8.6956521739130432E-2</v>
      </c>
      <c r="O87" s="29">
        <f>('odhadnuté rychlosti'!O87-'reálná rychlost'!O87)/'reálná rychlost'!O87</f>
        <v>8.6956521739130432E-2</v>
      </c>
      <c r="P87" s="29">
        <f>('odhadnuté rychlosti'!P87-'reálná rychlost'!P87)/'reálná rychlost'!P87</f>
        <v>-2.1739130434782608E-2</v>
      </c>
      <c r="Q87" s="29">
        <f>('odhadnuté rychlosti'!Q87-'reálná rychlost'!Q87)/'reálná rychlost'!Q87</f>
        <v>-2.1739130434782608E-2</v>
      </c>
      <c r="R87" s="29">
        <f>('odhadnuté rychlosti'!R87-'reálná rychlost'!R87)/'reálná rychlost'!R87</f>
        <v>0.19565217391304349</v>
      </c>
      <c r="S87" s="29">
        <f>('odhadnuté rychlosti'!S87-'reálná rychlost'!S87)/'reálná rychlost'!S87</f>
        <v>0.47368421052631576</v>
      </c>
      <c r="T87" s="29">
        <f>('odhadnuté rychlosti'!T87-'reálná rychlost'!T87)/'reálná rychlost'!T87</f>
        <v>-0.10526315789473684</v>
      </c>
      <c r="U87" s="29">
        <f>('odhadnuté rychlosti'!U87-'reálná rychlost'!U87)/'reálná rychlost'!U87</f>
        <v>5.2631578947368418E-2</v>
      </c>
      <c r="V87" s="3" t="s">
        <v>6</v>
      </c>
      <c r="W87" s="4" t="s">
        <v>4</v>
      </c>
    </row>
    <row r="88" spans="1:23" x14ac:dyDescent="0.25">
      <c r="A88" s="29">
        <f>('odhadnuté rychlosti'!A88-'reálná rychlost'!A88)/'reálná rychlost'!A88</f>
        <v>0.2711864406779661</v>
      </c>
      <c r="B88" s="29">
        <f>('odhadnuté rychlosti'!B88-'reálná rychlost'!B88)/'reálná rychlost'!B88</f>
        <v>0.10169491525423729</v>
      </c>
      <c r="C88" s="29">
        <f>('odhadnuté rychlosti'!C88-'reálná rychlost'!C88)/'reálná rychlost'!C88</f>
        <v>0.1864406779661017</v>
      </c>
      <c r="D88" s="29">
        <f>('odhadnuté rychlosti'!D88-'reálná rychlost'!D88)/'reálná rychlost'!D88</f>
        <v>1.6949152542372881E-2</v>
      </c>
      <c r="E88" s="29">
        <f>('odhadnuté rychlosti'!E88-'reálná rychlost'!E88)/'reálná rychlost'!E88</f>
        <v>0</v>
      </c>
      <c r="F88" s="29">
        <f>('odhadnuté rychlosti'!F88-'reálná rychlost'!F88)/'reálná rychlost'!F88</f>
        <v>7.1428571428571425E-2</v>
      </c>
      <c r="G88" s="29">
        <f>('odhadnuté rychlosti'!G88-'reálná rychlost'!G88)/'reálná rychlost'!G88</f>
        <v>4.2857142857142858E-2</v>
      </c>
      <c r="H88" s="29">
        <f>('odhadnuté rychlosti'!H88-'reálná rychlost'!H88)/'reálná rychlost'!H88</f>
        <v>0</v>
      </c>
      <c r="I88" s="29">
        <f>('odhadnuté rychlosti'!I88-'reálná rychlost'!I88)/'reálná rychlost'!I88</f>
        <v>0.56862745098039214</v>
      </c>
      <c r="J88" s="29">
        <f>('odhadnuté rychlosti'!J88-'reálná rychlost'!J88)/'reálná rychlost'!J88</f>
        <v>0.27450980392156865</v>
      </c>
      <c r="K88" s="29">
        <f>('odhadnuté rychlosti'!K88-'reálná rychlost'!K88)/'reálná rychlost'!K88</f>
        <v>0.17647058823529413</v>
      </c>
      <c r="L88" s="29">
        <f>('odhadnuté rychlosti'!L88-'reálná rychlost'!L88)/'reálná rychlost'!L88</f>
        <v>0.27450980392156865</v>
      </c>
      <c r="M88" s="29">
        <f>('odhadnuté rychlosti'!M88-'reálná rychlost'!M88)/'reálná rychlost'!M88</f>
        <v>0.47058823529411764</v>
      </c>
      <c r="N88" s="29">
        <f>('odhadnuté rychlosti'!N88-'reálná rychlost'!N88)/'reálná rychlost'!N88</f>
        <v>-3.2258064516129031E-2</v>
      </c>
      <c r="O88" s="29">
        <f>('odhadnuté rychlosti'!O88-'reálná rychlost'!O88)/'reálná rychlost'!O88</f>
        <v>-0.27419354838709675</v>
      </c>
      <c r="P88" s="29">
        <f>('odhadnuté rychlosti'!P88-'reálná rychlost'!P88)/'reálná rychlost'!P88</f>
        <v>-0.11290322580645161</v>
      </c>
      <c r="Q88" s="29">
        <f>('odhadnuté rychlosti'!Q88-'reálná rychlost'!Q88)/'reálná rychlost'!Q88</f>
        <v>4.8387096774193547E-2</v>
      </c>
      <c r="R88" s="29">
        <f>('odhadnuté rychlosti'!R88-'reálná rychlost'!R88)/'reálná rychlost'!R88</f>
        <v>0.12903225806451613</v>
      </c>
      <c r="S88" s="29">
        <f>('odhadnuté rychlosti'!S88-'reálná rychlost'!S88)/'reálná rychlost'!S88</f>
        <v>9.6774193548387094E-2</v>
      </c>
      <c r="T88" s="29">
        <f>('odhadnuté rychlosti'!T88-'reálná rychlost'!T88)/'reálná rychlost'!T88</f>
        <v>-3.2258064516129031E-2</v>
      </c>
      <c r="U88" s="29">
        <f>('odhadnuté rychlosti'!U88-'reálná rychlost'!U88)/'reálná rychlost'!U88</f>
        <v>-0.11290322580645161</v>
      </c>
      <c r="V88" s="5" t="s">
        <v>6</v>
      </c>
      <c r="W88" s="6" t="s">
        <v>4</v>
      </c>
    </row>
    <row r="89" spans="1:23" x14ac:dyDescent="0.25">
      <c r="A89" s="29">
        <f>('odhadnuté rychlosti'!A89-'reálná rychlost'!A89)/'reálná rychlost'!A89</f>
        <v>0.1111111111111111</v>
      </c>
      <c r="B89" s="29">
        <f>('odhadnuté rychlosti'!B89-'reálná rychlost'!B89)/'reálná rychlost'!B89</f>
        <v>0.1111111111111111</v>
      </c>
      <c r="C89" s="29">
        <f>('odhadnuté rychlosti'!C89-'reálná rychlost'!C89)/'reálná rychlost'!C89</f>
        <v>-1.2345679012345678E-2</v>
      </c>
      <c r="D89" s="29">
        <f>('odhadnuté rychlosti'!D89-'reálná rychlost'!D89)/'reálná rychlost'!D89</f>
        <v>4.9382716049382713E-2</v>
      </c>
      <c r="E89" s="29">
        <f>('odhadnuté rychlosti'!E89-'reálná rychlost'!E89)/'reálná rychlost'!E89</f>
        <v>7.5949367088607597E-2</v>
      </c>
      <c r="F89" s="29">
        <f>('odhadnuté rychlosti'!F89-'reálná rychlost'!F89)/'reálná rychlost'!F89</f>
        <v>3.7974683544303799E-2</v>
      </c>
      <c r="G89" s="29">
        <f>('odhadnuté rychlosti'!G89-'reálná rychlost'!G89)/'reálná rychlost'!G89</f>
        <v>3.7974683544303799E-2</v>
      </c>
      <c r="H89" s="29">
        <f>('odhadnuté rychlosti'!H89-'reálná rychlost'!H89)/'reálná rychlost'!H89</f>
        <v>1.2658227848101266E-2</v>
      </c>
      <c r="I89" s="29">
        <f>('odhadnuté rychlosti'!I89-'reálná rychlost'!I89)/'reálná rychlost'!I89</f>
        <v>-0.14634146341463414</v>
      </c>
      <c r="J89" s="29">
        <f>('odhadnuté rychlosti'!J89-'reálná rychlost'!J89)/'reálná rychlost'!J89</f>
        <v>-4.878048780487805E-2</v>
      </c>
      <c r="K89" s="29">
        <f>('odhadnuté rychlosti'!K89-'reálná rychlost'!K89)/'reálná rychlost'!K89</f>
        <v>-8.5365853658536592E-2</v>
      </c>
      <c r="L89" s="29">
        <f>('odhadnuté rychlosti'!L89-'reálná rychlost'!L89)/'reálná rychlost'!L89</f>
        <v>-2.4390243902439025E-2</v>
      </c>
      <c r="M89" s="29">
        <f>('odhadnuté rychlosti'!M89-'reálná rychlost'!M89)/'reálná rychlost'!M89</f>
        <v>9.7560975609756101E-2</v>
      </c>
      <c r="N89" s="29">
        <f>('odhadnuté rychlosti'!N89-'reálná rychlost'!N89)/'reálná rychlost'!N89</f>
        <v>4.6511627906976744E-2</v>
      </c>
      <c r="O89" s="29">
        <f>('odhadnuté rychlosti'!O89-'reálná rychlost'!O89)/'reálná rychlost'!O89</f>
        <v>-6.9767441860465115E-2</v>
      </c>
      <c r="P89" s="29">
        <f>('odhadnuté rychlosti'!P89-'reálná rychlost'!P89)/'reálná rychlost'!P89</f>
        <v>-6.9767441860465115E-2</v>
      </c>
      <c r="Q89" s="29">
        <f>('odhadnuté rychlosti'!Q89-'reálná rychlost'!Q89)/'reálná rychlost'!Q89</f>
        <v>-6.9767441860465115E-2</v>
      </c>
      <c r="R89" s="29">
        <f>('odhadnuté rychlosti'!R89-'reálná rychlost'!R89)/'reálná rychlost'!R89</f>
        <v>4.6511627906976744E-2</v>
      </c>
      <c r="S89" s="29">
        <f>('odhadnuté rychlosti'!S89-'reálná rychlost'!S89)/'reálná rychlost'!S89</f>
        <v>2.5000000000000001E-2</v>
      </c>
      <c r="T89" s="29">
        <f>('odhadnuté rychlosti'!T89-'reálná rychlost'!T89)/'reálná rychlost'!T89</f>
        <v>0.125</v>
      </c>
      <c r="U89" s="29">
        <f>('odhadnuté rychlosti'!U89-'reálná rychlost'!U89)/'reálná rychlost'!U89</f>
        <v>-0.1875</v>
      </c>
      <c r="V89" s="3" t="s">
        <v>6</v>
      </c>
      <c r="W89" s="4" t="s">
        <v>4</v>
      </c>
    </row>
    <row r="90" spans="1:23" x14ac:dyDescent="0.25">
      <c r="A90" s="29">
        <f>('odhadnuté rychlosti'!A90-'reálná rychlost'!A90)/'reálná rychlost'!A90</f>
        <v>5.2631578947368418E-2</v>
      </c>
      <c r="B90" s="29">
        <f>('odhadnuté rychlosti'!B90-'reálná rychlost'!B90)/'reálná rychlost'!B90</f>
        <v>0.22807017543859648</v>
      </c>
      <c r="C90" s="29">
        <f>('odhadnuté rychlosti'!C90-'reálná rychlost'!C90)/'reálná rychlost'!C90</f>
        <v>5.2631578947368418E-2</v>
      </c>
      <c r="D90" s="29">
        <f>('odhadnuté rychlosti'!D90-'reálná rychlost'!D90)/'reálná rychlost'!D90</f>
        <v>0.22807017543859648</v>
      </c>
      <c r="E90" s="29">
        <f>('odhadnuté rychlosti'!E90-'reálná rychlost'!E90)/'reálná rychlost'!E90</f>
        <v>-6.25E-2</v>
      </c>
      <c r="F90" s="29">
        <f>('odhadnuté rychlosti'!F90-'reálná rychlost'!F90)/'reálná rychlost'!F90</f>
        <v>1.5625E-2</v>
      </c>
      <c r="G90" s="29">
        <f>('odhadnuté rychlosti'!G90-'reálná rychlost'!G90)/'reálná rychlost'!G90</f>
        <v>3.125E-2</v>
      </c>
      <c r="H90" s="29">
        <f>('odhadnuté rychlosti'!H90-'reálná rychlost'!H90)/'reálná rychlost'!H90</f>
        <v>-0.21875</v>
      </c>
      <c r="I90" s="29">
        <f>('odhadnuté rychlosti'!I90-'reálná rychlost'!I90)/'reálná rychlost'!I90</f>
        <v>-9.0909090909090912E-2</v>
      </c>
      <c r="J90" s="29">
        <f>('odhadnuté rychlosti'!J90-'reálná rychlost'!J90)/'reálná rychlost'!J90</f>
        <v>9.0909090909090912E-2</v>
      </c>
      <c r="K90" s="29">
        <f>('odhadnuté rychlosti'!K90-'reálná rychlost'!K90)/'reálná rychlost'!K90</f>
        <v>9.0909090909090912E-2</v>
      </c>
      <c r="L90" s="29">
        <f>('odhadnuté rychlosti'!L90-'reálná rychlost'!L90)/'reálná rychlost'!L90</f>
        <v>0.27272727272727271</v>
      </c>
      <c r="M90" s="29">
        <f>('odhadnuté rychlosti'!M90-'reálná rychlost'!M90)/'reálná rychlost'!M90</f>
        <v>-0.18181818181818182</v>
      </c>
      <c r="N90" s="29">
        <f>('odhadnuté rychlosti'!N90-'reálná rychlost'!N90)/'reálná rychlost'!N90</f>
        <v>0.25</v>
      </c>
      <c r="O90" s="29">
        <f>('odhadnuté rychlosti'!O90-'reálná rychlost'!O90)/'reálná rychlost'!O90</f>
        <v>-0.61538461538461542</v>
      </c>
      <c r="P90" s="29">
        <f>('odhadnuté rychlosti'!P90-'reálná rychlost'!P90)/'reálná rychlost'!P90</f>
        <v>-3.8461538461538464E-2</v>
      </c>
      <c r="Q90" s="29">
        <f>('odhadnuté rychlosti'!Q90-'reálná rychlost'!Q90)/'reálná rychlost'!Q90</f>
        <v>-3.8461538461538464E-2</v>
      </c>
      <c r="R90" s="29">
        <f>('odhadnuté rychlosti'!R90-'reálná rychlost'!R90)/'reálná rychlost'!R90</f>
        <v>-3.8461538461538464E-2</v>
      </c>
      <c r="S90" s="29">
        <f>('odhadnuté rychlosti'!S90-'reálná rychlost'!S90)/'reálná rychlost'!S90</f>
        <v>1.6666666666666666E-2</v>
      </c>
      <c r="T90" s="29">
        <f>('odhadnuté rychlosti'!T90-'reálná rychlost'!T90)/'reálná rychlost'!T90</f>
        <v>-0.23333333333333334</v>
      </c>
      <c r="U90" s="29">
        <f>('odhadnuté rychlosti'!U90-'reálná rychlost'!U90)/'reálná rychlost'!U90</f>
        <v>-0.41666666666666669</v>
      </c>
      <c r="V90" s="5" t="s">
        <v>6</v>
      </c>
      <c r="W90" s="6" t="s">
        <v>4</v>
      </c>
    </row>
    <row r="91" spans="1:23" x14ac:dyDescent="0.25">
      <c r="A91" s="29">
        <f>('odhadnuté rychlosti'!A91-'reálná rychlost'!A91)/'reálná rychlost'!A91</f>
        <v>-9.5238095238095233E-2</v>
      </c>
      <c r="B91" s="29">
        <f>('odhadnuté rychlosti'!B91-'reálná rychlost'!B91)/'reálná rychlost'!B91</f>
        <v>0.14285714285714285</v>
      </c>
      <c r="C91" s="29">
        <f>('odhadnuté rychlosti'!C91-'reálná rychlost'!C91)/'reálná rychlost'!C91</f>
        <v>4.7619047619047616E-2</v>
      </c>
      <c r="D91" s="29">
        <f>('odhadnuté rychlosti'!D91-'reálná rychlost'!D91)/'reálná rychlost'!D91</f>
        <v>4.7619047619047616E-2</v>
      </c>
      <c r="E91" s="29">
        <f>('odhadnuté rychlosti'!E91-'reálná rychlost'!E91)/'reálná rychlost'!E91</f>
        <v>-9.433962264150943E-3</v>
      </c>
      <c r="F91" s="29">
        <f>('odhadnuté rychlosti'!F91-'reálná rychlost'!F91)/'reálná rychlost'!F91</f>
        <v>-5.6603773584905662E-2</v>
      </c>
      <c r="G91" s="29">
        <f>('odhadnuté rychlosti'!G91-'reálná rychlost'!G91)/'reálná rychlost'!G91</f>
        <v>-5.6603773584905662E-2</v>
      </c>
      <c r="H91" s="29">
        <f>('odhadnuté rychlosti'!H91-'reálná rychlost'!H91)/'reálná rychlost'!H91</f>
        <v>3.7735849056603772E-2</v>
      </c>
      <c r="I91" s="29">
        <f>('odhadnuté rychlosti'!I91-'reálná rychlost'!I91)/'reálná rychlost'!I91</f>
        <v>2.9411764705882353E-2</v>
      </c>
      <c r="J91" s="29">
        <f>('odhadnuté rychlosti'!J91-'reálná rychlost'!J91)/'reálná rychlost'!J91</f>
        <v>0.12745098039215685</v>
      </c>
      <c r="K91" s="29">
        <f>('odhadnuté rychlosti'!K91-'reálná rychlost'!K91)/'reálná rychlost'!K91</f>
        <v>7.8431372549019607E-2</v>
      </c>
      <c r="L91" s="29">
        <f>('odhadnuté rychlosti'!L91-'reálná rychlost'!L91)/'reálná rychlost'!L91</f>
        <v>7.8431372549019607E-2</v>
      </c>
      <c r="M91" s="29">
        <f>('odhadnuté rychlosti'!M91-'reálná rychlost'!M91)/'reálná rychlost'!M91</f>
        <v>-1.9607843137254902E-2</v>
      </c>
      <c r="N91" s="29">
        <f>('odhadnuté rychlosti'!N91-'reálná rychlost'!N91)/'reálná rychlost'!N91</f>
        <v>0.32653061224489793</v>
      </c>
      <c r="O91" s="29">
        <f>('odhadnuté rychlosti'!O91-'reálná rychlost'!O91)/'reálná rychlost'!O91</f>
        <v>-0.1326530612244898</v>
      </c>
      <c r="P91" s="29">
        <f>('odhadnuté rychlosti'!P91-'reálná rychlost'!P91)/'reálná rychlost'!P91</f>
        <v>2.0408163265306121E-2</v>
      </c>
      <c r="Q91" s="29">
        <f>('odhadnuté rychlosti'!Q91-'reálná rychlost'!Q91)/'reálná rychlost'!Q91</f>
        <v>2.0408163265306121E-2</v>
      </c>
      <c r="R91" s="29">
        <f>('odhadnuté rychlosti'!R91-'reálná rychlost'!R91)/'reálná rychlost'!R91</f>
        <v>0.12244897959183673</v>
      </c>
      <c r="S91" s="29">
        <f>('odhadnuté rychlosti'!S91-'reálná rychlost'!S91)/'reálná rychlost'!S91</f>
        <v>0.18811881188118812</v>
      </c>
      <c r="T91" s="29">
        <f>('odhadnuté rychlosti'!T91-'reálná rychlost'!T91)/'reálná rychlost'!T91</f>
        <v>0.12871287128712872</v>
      </c>
      <c r="U91" s="29">
        <f>('odhadnuté rychlosti'!U91-'reálná rychlost'!U91)/'reálná rychlost'!U91</f>
        <v>-0.15841584158415842</v>
      </c>
      <c r="V91" s="3" t="s">
        <v>6</v>
      </c>
      <c r="W91" s="4" t="s">
        <v>4</v>
      </c>
    </row>
    <row r="92" spans="1:23" x14ac:dyDescent="0.25">
      <c r="A92" s="29">
        <f>('odhadnuté rychlosti'!A92-'reálná rychlost'!A92)/'reálná rychlost'!A92</f>
        <v>8.8709677419354843E-2</v>
      </c>
      <c r="B92" s="29">
        <f>('odhadnuté rychlosti'!B92-'reálná rychlost'!B92)/'reálná rychlost'!B92</f>
        <v>4.8387096774193547E-2</v>
      </c>
      <c r="C92" s="29">
        <f>('odhadnuté rychlosti'!C92-'reálná rychlost'!C92)/'reálná rychlost'!C92</f>
        <v>-0.11290322580645161</v>
      </c>
      <c r="D92" s="29">
        <f>('odhadnuté rychlosti'!D92-'reálná rychlost'!D92)/'reálná rychlost'!D92</f>
        <v>4.8387096774193547E-2</v>
      </c>
      <c r="E92" s="29" t="s">
        <v>7</v>
      </c>
      <c r="F92" s="29">
        <f>('odhadnuté rychlosti'!F92-'reálná rychlost'!F92)/'reálná rychlost'!F92</f>
        <v>-6.25E-2</v>
      </c>
      <c r="G92" s="29">
        <f>('odhadnuté rychlosti'!G92-'reálná rychlost'!G92)/'reálná rychlost'!G92</f>
        <v>-4.6875E-2</v>
      </c>
      <c r="H92" s="29">
        <f>('odhadnuté rychlosti'!H92-'reálná rychlost'!H92)/'reálná rychlost'!H92</f>
        <v>-6.25E-2</v>
      </c>
      <c r="I92" s="29">
        <f>('odhadnuté rychlosti'!I92-'reálná rychlost'!I92)/'reálná rychlost'!I92</f>
        <v>6.5573770491803282E-2</v>
      </c>
      <c r="J92" s="29">
        <f>('odhadnuté rychlosti'!J92-'reálná rychlost'!J92)/'reálná rychlost'!J92</f>
        <v>6.5573770491803282E-2</v>
      </c>
      <c r="K92" s="29">
        <f>('odhadnuté rychlosti'!K92-'reálná rychlost'!K92)/'reálná rychlost'!K92</f>
        <v>6.5573770491803282E-2</v>
      </c>
      <c r="L92" s="29">
        <f>('odhadnuté rychlosti'!L92-'reálná rychlost'!L92)/'reálná rychlost'!L92</f>
        <v>6.5573770491803282E-2</v>
      </c>
      <c r="M92" s="29">
        <f>('odhadnuté rychlosti'!M92-'reálná rychlost'!M92)/'reálná rychlost'!M92</f>
        <v>2.4590163934426229E-2</v>
      </c>
      <c r="N92" s="29">
        <f>('odhadnuté rychlosti'!N92-'reálná rychlost'!N92)/'reálná rychlost'!N92</f>
        <v>-3.1007751937984496E-2</v>
      </c>
      <c r="O92" s="29">
        <f>('odhadnuté rychlosti'!O92-'reálná rychlost'!O92)/'reálná rychlost'!O92</f>
        <v>-6.9767441860465115E-2</v>
      </c>
      <c r="P92" s="29">
        <f>('odhadnuté rychlosti'!P92-'reálná rychlost'!P92)/'reálná rychlost'!P92</f>
        <v>-6.9767441860465115E-2</v>
      </c>
      <c r="Q92" s="29">
        <f>('odhadnuté rychlosti'!Q92-'reálná rychlost'!Q92)/'reálná rychlost'!Q92</f>
        <v>-3.1007751937984496E-2</v>
      </c>
      <c r="R92" s="29">
        <f>('odhadnuté rychlosti'!R92-'reálná rychlost'!R92)/'reálná rychlost'!R92</f>
        <v>8.5271317829457363E-2</v>
      </c>
      <c r="S92" s="29">
        <f>('odhadnuté rychlosti'!S92-'reálná rychlost'!S92)/'reálná rychlost'!S92</f>
        <v>9.6774193548387094E-2</v>
      </c>
      <c r="T92" s="29">
        <f>('odhadnuté rychlosti'!T92-'reálná rychlost'!T92)/'reálná rychlost'!T92</f>
        <v>0.12903225806451613</v>
      </c>
      <c r="U92" s="29">
        <f>('odhadnuté rychlosti'!U92-'reálná rychlost'!U92)/'reálná rychlost'!U92</f>
        <v>-0.11290322580645161</v>
      </c>
      <c r="V92" s="5" t="s">
        <v>6</v>
      </c>
      <c r="W92" s="6" t="s">
        <v>4</v>
      </c>
    </row>
    <row r="93" spans="1:23" x14ac:dyDescent="0.25">
      <c r="A93" s="29" t="s">
        <v>7</v>
      </c>
      <c r="B93" s="29" t="s">
        <v>7</v>
      </c>
      <c r="C93" s="29" t="s">
        <v>7</v>
      </c>
      <c r="D93" s="29" t="s">
        <v>7</v>
      </c>
      <c r="E93" s="29" t="s">
        <v>7</v>
      </c>
      <c r="F93" s="29" t="s">
        <v>7</v>
      </c>
      <c r="G93" s="29" t="s">
        <v>7</v>
      </c>
      <c r="H93" s="29" t="s">
        <v>7</v>
      </c>
      <c r="I93" s="29">
        <f>('odhadnuté rychlosti'!I93-'reálná rychlost'!I93)/'reálná rychlost'!I93</f>
        <v>2.6785714285714284E-2</v>
      </c>
      <c r="J93" s="29">
        <f>('odhadnuté rychlosti'!J93-'reálná rychlost'!J93)/'reálná rychlost'!J93</f>
        <v>0.16071428571428573</v>
      </c>
      <c r="K93" s="29">
        <f>('odhadnuté rychlosti'!K93-'reálná rychlost'!K93)/'reálná rychlost'!K93</f>
        <v>0.16071428571428573</v>
      </c>
      <c r="L93" s="29">
        <f>('odhadnuté rychlosti'!L93-'reálná rychlost'!L93)/'reálná rychlost'!L93</f>
        <v>0.25</v>
      </c>
      <c r="M93" s="29">
        <f>('odhadnuté rychlosti'!M93-'reálná rychlost'!M93)/'reálná rychlost'!M93</f>
        <v>7.1428571428571425E-2</v>
      </c>
      <c r="N93" s="29">
        <f>('odhadnuté rychlosti'!N93-'reálná rychlost'!N93)/'reálná rychlost'!N93</f>
        <v>0.15384615384615385</v>
      </c>
      <c r="O93" s="29">
        <f>('odhadnuté rychlosti'!O93-'reálná rychlost'!O93)/'reálná rychlost'!O93</f>
        <v>-5.9829059829059832E-2</v>
      </c>
      <c r="P93" s="29">
        <f>('odhadnuté rychlosti'!P93-'reálná rychlost'!P93)/'reálná rychlost'!P93</f>
        <v>-1.7094017094017096E-2</v>
      </c>
      <c r="Q93" s="29">
        <f>('odhadnuté rychlosti'!Q93-'reálná rychlost'!Q93)/'reálná rychlost'!Q93</f>
        <v>0.1111111111111111</v>
      </c>
      <c r="R93" s="29">
        <f>('odhadnuté rychlosti'!R93-'reálná rychlost'!R93)/'reálná rychlost'!R93</f>
        <v>0.1111111111111111</v>
      </c>
      <c r="S93" s="29">
        <f>('odhadnuté rychlosti'!S93-'reálná rychlost'!S93)/'reálná rychlost'!S93</f>
        <v>0.16071428571428573</v>
      </c>
      <c r="T93" s="29">
        <f>('odhadnuté rychlosti'!T93-'reálná rychlost'!T93)/'reálná rychlost'!T93</f>
        <v>0.22321428571428573</v>
      </c>
      <c r="U93" s="29">
        <f>('odhadnuté rychlosti'!U93-'reálná rychlost'!U93)/'reálná rychlost'!U93</f>
        <v>-0.10714285714285714</v>
      </c>
      <c r="V93" s="3" t="s">
        <v>6</v>
      </c>
      <c r="W93" s="4" t="s">
        <v>4</v>
      </c>
    </row>
    <row r="94" spans="1:23" x14ac:dyDescent="0.25">
      <c r="A94" s="29">
        <f>('odhadnuté rychlosti'!A94-'reálná rychlost'!A94)/'reálná rychlost'!A94</f>
        <v>-6.9767441860465115E-2</v>
      </c>
      <c r="B94" s="29">
        <f>('odhadnuté rychlosti'!B94-'reálná rychlost'!B94)/'reálná rychlost'!B94</f>
        <v>4.6511627906976744E-2</v>
      </c>
      <c r="C94" s="29">
        <f>('odhadnuté rychlosti'!C94-'reálná rychlost'!C94)/'reálná rychlost'!C94</f>
        <v>-6.9767441860465115E-2</v>
      </c>
      <c r="D94" s="29">
        <f>('odhadnuté rychlosti'!D94-'reálná rychlost'!D94)/'reálná rychlost'!D94</f>
        <v>4.6511627906976744E-2</v>
      </c>
      <c r="E94" s="29">
        <f>('odhadnuté rychlosti'!E94-'reálná rychlost'!E94)/'reálná rychlost'!E94</f>
        <v>-2.4390243902439025E-2</v>
      </c>
      <c r="F94" s="29">
        <f>('odhadnuté rychlosti'!F94-'reálná rychlost'!F94)/'reálná rychlost'!F94</f>
        <v>-2.4390243902439025E-2</v>
      </c>
      <c r="G94" s="29">
        <f>('odhadnuté rychlosti'!G94-'reálná rychlost'!G94)/'reálná rychlost'!G94</f>
        <v>0.13414634146341464</v>
      </c>
      <c r="H94" s="29">
        <f>('odhadnuté rychlosti'!H94-'reálná rychlost'!H94)/'reálná rychlost'!H94</f>
        <v>-2.4390243902439025E-2</v>
      </c>
      <c r="I94" s="29">
        <f>('odhadnuté rychlosti'!I94-'reálná rychlost'!I94)/'reálná rychlost'!I94</f>
        <v>-0.21052631578947367</v>
      </c>
      <c r="J94" s="29">
        <f>('odhadnuté rychlosti'!J94-'reálná rychlost'!J94)/'reálná rychlost'!J94</f>
        <v>-0.10526315789473684</v>
      </c>
      <c r="K94" s="29">
        <f>('odhadnuté rychlosti'!K94-'reálná rychlost'!K94)/'reálná rychlost'!K94</f>
        <v>0.15789473684210525</v>
      </c>
      <c r="L94" s="29">
        <f>('odhadnuté rychlosti'!L94-'reálná rychlost'!L94)/'reálná rychlost'!L94</f>
        <v>0.26315789473684209</v>
      </c>
      <c r="M94" s="29">
        <f>('odhadnuté rychlosti'!M94-'reálná rychlost'!M94)/'reálná rychlost'!M94</f>
        <v>-5.2631578947368418E-2</v>
      </c>
      <c r="N94" s="29">
        <f>('odhadnuté rychlosti'!N94-'reálná rychlost'!N94)/'reálná rychlost'!N94</f>
        <v>8.6956521739130432E-2</v>
      </c>
      <c r="O94" s="29">
        <f>('odhadnuté rychlosti'!O94-'reálná rychlost'!O94)/'reálná rychlost'!O94</f>
        <v>-7.6086956521739135E-2</v>
      </c>
      <c r="P94" s="29">
        <f>('odhadnuté rychlosti'!P94-'reálná rychlost'!P94)/'reálná rychlost'!P94</f>
        <v>-7.6086956521739135E-2</v>
      </c>
      <c r="Q94" s="29">
        <f>('odhadnuté rychlosti'!Q94-'reálná rychlost'!Q94)/'reálná rychlost'!Q94</f>
        <v>-2.1739130434782608E-2</v>
      </c>
      <c r="R94" s="29">
        <f>('odhadnuté rychlosti'!R94-'reálná rychlost'!R94)/'reálná rychlost'!R94</f>
        <v>-0.13043478260869565</v>
      </c>
      <c r="S94" s="29">
        <f>('odhadnuté rychlosti'!S94-'reálná rychlost'!S94)/'reálná rychlost'!S94</f>
        <v>0.17894736842105263</v>
      </c>
      <c r="T94" s="29">
        <f>('odhadnuté rychlosti'!T94-'reálná rychlost'!T94)/'reálná rychlost'!T94</f>
        <v>0.26315789473684209</v>
      </c>
      <c r="U94" s="29">
        <f>('odhadnuté rychlosti'!U94-'reálná rychlost'!U94)/'reálná rychlost'!U94</f>
        <v>-0.15789473684210525</v>
      </c>
      <c r="V94" s="5" t="s">
        <v>6</v>
      </c>
      <c r="W94" s="6" t="s">
        <v>4</v>
      </c>
    </row>
    <row r="95" spans="1:23" x14ac:dyDescent="0.25">
      <c r="A95" s="29">
        <f>('odhadnuté rychlosti'!A95-'reálná rychlost'!A95)/'reálná rychlost'!A95</f>
        <v>0.1111111111111111</v>
      </c>
      <c r="B95" s="29">
        <f>('odhadnuté rychlosti'!B95-'reálná rychlost'!B95)/'reálná rychlost'!B95</f>
        <v>0.55555555555555558</v>
      </c>
      <c r="C95" s="29">
        <f>('odhadnuté rychlosti'!C95-'reálná rychlost'!C95)/'reálná rychlost'!C95</f>
        <v>-0.1111111111111111</v>
      </c>
      <c r="D95" s="29">
        <f>('odhadnuté rychlosti'!D95-'reálná rychlost'!D95)/'reálná rychlost'!D95</f>
        <v>0.1111111111111111</v>
      </c>
      <c r="E95" s="29">
        <f>('odhadnuté rychlosti'!E95-'reálná rychlost'!E95)/'reálná rychlost'!E95</f>
        <v>-0.23076923076923078</v>
      </c>
      <c r="F95" s="29">
        <f>('odhadnuté rychlosti'!F95-'reálná rychlost'!F95)/'reálná rychlost'!F95</f>
        <v>1.9230769230769232E-2</v>
      </c>
      <c r="G95" s="29">
        <f>('odhadnuté rychlosti'!G95-'reálná rychlost'!G95)/'reálná rychlost'!G95</f>
        <v>-9.6153846153846159E-2</v>
      </c>
      <c r="H95" s="29">
        <f>('odhadnuté rychlosti'!H95-'reálná rychlost'!H95)/'reálná rychlost'!H95</f>
        <v>-0.23076923076923078</v>
      </c>
      <c r="I95" s="29">
        <f>('odhadnuté rychlosti'!I95-'reálná rychlost'!I95)/'reálná rychlost'!I95</f>
        <v>-0.24528301886792453</v>
      </c>
      <c r="J95" s="29">
        <f>('odhadnuté rychlosti'!J95-'reálná rychlost'!J95)/'reálná rychlost'!J95</f>
        <v>-0.13207547169811321</v>
      </c>
      <c r="K95" s="29">
        <f>('odhadnuté rychlosti'!K95-'reálná rychlost'!K95)/'reálná rychlost'!K95</f>
        <v>-0.24528301886792453</v>
      </c>
      <c r="L95" s="29">
        <f>('odhadnuté rychlosti'!L95-'reálná rychlost'!L95)/'reálná rychlost'!L95</f>
        <v>0.13207547169811321</v>
      </c>
      <c r="M95" s="29">
        <f>('odhadnuté rychlosti'!M95-'reálná rychlost'!M95)/'reálná rychlost'!M95</f>
        <v>-0.24528301886792453</v>
      </c>
      <c r="N95" s="29">
        <f>('odhadnuté rychlosti'!N95-'reálná rychlost'!N95)/'reálná rychlost'!N95</f>
        <v>8.6956521739130432E-2</v>
      </c>
      <c r="O95" s="29">
        <f>('odhadnuté rychlosti'!O95-'reálná rychlost'!O95)/'reálná rychlost'!O95</f>
        <v>-0.34782608695652173</v>
      </c>
      <c r="P95" s="29">
        <f>('odhadnuté rychlosti'!P95-'reálná rychlost'!P95)/'reálná rychlost'!P95</f>
        <v>0.19565217391304349</v>
      </c>
      <c r="Q95" s="29">
        <f>('odhadnuté rychlosti'!Q95-'reálná rychlost'!Q95)/'reálná rychlost'!Q95</f>
        <v>-2.1739130434782608E-2</v>
      </c>
      <c r="R95" s="29">
        <f>('odhadnuté rychlosti'!R95-'reálná rychlost'!R95)/'reálná rychlost'!R95</f>
        <v>8.6956521739130432E-2</v>
      </c>
      <c r="S95" s="29">
        <f>('odhadnuté rychlosti'!S95-'reálná rychlost'!S95)/'reálná rychlost'!S95</f>
        <v>0.70588235294117652</v>
      </c>
      <c r="T95" s="29">
        <f>('odhadnuté rychlosti'!T95-'reálná rychlost'!T95)/'reálná rychlost'!T95</f>
        <v>0.70588235294117652</v>
      </c>
      <c r="U95" s="29">
        <f>('odhadnuté rychlosti'!U95-'reálná rychlost'!U95)/'reálná rychlost'!U95</f>
        <v>2.9411764705882353E-2</v>
      </c>
      <c r="V95" s="3" t="s">
        <v>6</v>
      </c>
      <c r="W95" s="9" t="s">
        <v>4</v>
      </c>
    </row>
    <row r="96" spans="1:23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</row>
    <row r="97" spans="1:23" x14ac:dyDescent="0.25">
      <c r="A97" s="29">
        <f>('odhadnuté rychlosti'!A97-'reálná rychlost'!A97)/'reálná rychlost'!A97</f>
        <v>-0.16666666666666666</v>
      </c>
      <c r="B97" s="29">
        <f>('odhadnuté rychlosti'!B97-'reálná rychlost'!B97)/'reálná rychlost'!B97</f>
        <v>-0.52380952380952384</v>
      </c>
      <c r="C97" s="29">
        <f>('odhadnuté rychlosti'!C97-'reálná rychlost'!C97)/'reálná rychlost'!C97</f>
        <v>-4.7619047619047616E-2</v>
      </c>
      <c r="D97" s="29">
        <f>('odhadnuté rychlosti'!D97-'reálná rychlost'!D97)/'reálná rychlost'!D97</f>
        <v>-4.7619047619047616E-2</v>
      </c>
      <c r="E97" s="29">
        <f>('odhadnuté rychlosti'!E97-'reálná rychlost'!E97)/'reálná rychlost'!E97</f>
        <v>-5.4054054054054057E-2</v>
      </c>
      <c r="F97" s="29">
        <f>('odhadnuté rychlosti'!F97-'reálná rychlost'!F97)/'reálná rychlost'!F97</f>
        <v>0.21621621621621623</v>
      </c>
      <c r="G97" s="29">
        <f>('odhadnuté rychlosti'!G97-'reálná rychlost'!G97)/'reálná rychlost'!G97</f>
        <v>0.16216216216216217</v>
      </c>
      <c r="H97" s="29">
        <f>('odhadnuté rychlosti'!H97-'reálná rychlost'!H97)/'reálná rychlost'!H97</f>
        <v>8.1081081081081086E-2</v>
      </c>
      <c r="I97" s="29">
        <f>('odhadnuté rychlosti'!I97-'reálná rychlost'!I97)/'reálná rychlost'!I97</f>
        <v>-0.13043478260869565</v>
      </c>
      <c r="J97" s="29">
        <f>('odhadnuté rychlosti'!J97-'reálná rychlost'!J97)/'reálná rychlost'!J97</f>
        <v>0.19565217391304349</v>
      </c>
      <c r="K97" s="29">
        <f>('odhadnuté rychlosti'!K97-'reálná rychlost'!K97)/'reálná rychlost'!K97</f>
        <v>0.19565217391304349</v>
      </c>
      <c r="L97" s="29">
        <f>('odhadnuté rychlosti'!L97-'reálná rychlost'!L97)/'reálná rychlost'!L97</f>
        <v>0.30434782608695654</v>
      </c>
      <c r="M97" s="29">
        <f>('odhadnuté rychlosti'!M97-'reálná rychlost'!M97)/'reálná rychlost'!M97</f>
        <v>-0.13043478260869565</v>
      </c>
      <c r="N97" s="29">
        <f>('odhadnuté rychlosti'!N97-'reálná rychlost'!N97)/'reálná rychlost'!N97</f>
        <v>0.19047619047619047</v>
      </c>
      <c r="O97" s="29">
        <f>('odhadnuté rychlosti'!O97-'reálná rychlost'!O97)/'reálná rychlost'!O97</f>
        <v>-0.16666666666666666</v>
      </c>
      <c r="P97" s="29">
        <f>('odhadnuté rychlosti'!P97-'reálná rychlost'!P97)/'reálná rychlost'!P97</f>
        <v>-0.2857142857142857</v>
      </c>
      <c r="Q97" s="29">
        <f>('odhadnuté rychlosti'!Q97-'reálná rychlost'!Q97)/'reálná rychlost'!Q97</f>
        <v>7.1428571428571425E-2</v>
      </c>
      <c r="R97" s="29">
        <f>('odhadnuté rychlosti'!R97-'reálná rychlost'!R97)/'reálná rychlost'!R97</f>
        <v>-4.7619047619047616E-2</v>
      </c>
      <c r="S97" s="29">
        <f>('odhadnuté rychlosti'!S97-'reálná rychlost'!S97)/'reálná rychlost'!S97</f>
        <v>0.15384615384615385</v>
      </c>
      <c r="T97" s="29">
        <f>('odhadnuté rychlosti'!T97-'reálná rychlost'!T97)/'reálná rychlost'!T97</f>
        <v>2.564102564102564E-2</v>
      </c>
      <c r="U97" s="29">
        <f>('odhadnuté rychlosti'!U97-'reálná rychlost'!U97)/'reálná rychlost'!U97</f>
        <v>-0.35897435897435898</v>
      </c>
      <c r="V97" s="5" t="s">
        <v>6</v>
      </c>
      <c r="W97" s="6" t="s">
        <v>2</v>
      </c>
    </row>
    <row r="98" spans="1:23" x14ac:dyDescent="0.25">
      <c r="A98" s="29">
        <f>('odhadnuté rychlosti'!A98-'reálná rychlost'!A98)/'reálná rychlost'!A98</f>
        <v>-0.33962264150943394</v>
      </c>
      <c r="B98" s="29">
        <f>('odhadnuté rychlosti'!B98-'reálná rychlost'!B98)/'reálná rychlost'!B98</f>
        <v>-0.33962264150943394</v>
      </c>
      <c r="C98" s="29">
        <f>('odhadnuté rychlosti'!C98-'reálná rychlost'!C98)/'reálná rychlost'!C98</f>
        <v>-5.6603773584905662E-2</v>
      </c>
      <c r="D98" s="29">
        <f>('odhadnuté rychlosti'!D98-'reálná rychlost'!D98)/'reálná rychlost'!D98</f>
        <v>-9.4339622641509441E-2</v>
      </c>
      <c r="E98" s="29">
        <f>('odhadnuté rychlosti'!E98-'reálná rychlost'!E98)/'reálná rychlost'!E98</f>
        <v>0.12244897959183673</v>
      </c>
      <c r="F98" s="29">
        <f>('odhadnuté rychlosti'!F98-'reálná rychlost'!F98)/'reálná rychlost'!F98</f>
        <v>-8.1632653061224483E-2</v>
      </c>
      <c r="G98" s="29">
        <f>('odhadnuté rychlosti'!G98-'reálná rychlost'!G98)/'reálná rychlost'!G98</f>
        <v>2.0408163265306121E-2</v>
      </c>
      <c r="H98" s="29">
        <f>('odhadnuté rychlosti'!H98-'reálná rychlost'!H98)/'reálná rychlost'!H98</f>
        <v>2.0408163265306121E-2</v>
      </c>
      <c r="I98" s="29">
        <f>('odhadnuté rychlosti'!I98-'reálná rychlost'!I98)/'reálná rychlost'!I98</f>
        <v>0</v>
      </c>
      <c r="J98" s="29">
        <f>('odhadnuté rychlosti'!J98-'reálná rychlost'!J98)/'reálná rychlost'!J98</f>
        <v>-9.0909090909090912E-2</v>
      </c>
      <c r="K98" s="29">
        <f>('odhadnuté rychlosti'!K98-'reálná rychlost'!K98)/'reálná rychlost'!K98</f>
        <v>0.18181818181818182</v>
      </c>
      <c r="L98" s="29">
        <f>('odhadnuté rychlosti'!L98-'reálná rychlost'!L98)/'reálná rychlost'!L98</f>
        <v>0</v>
      </c>
      <c r="M98" s="29">
        <f>('odhadnuté rychlosti'!M98-'reálná rychlost'!M98)/'reálná rychlost'!M98</f>
        <v>-9.0909090909090912E-2</v>
      </c>
      <c r="N98" s="29">
        <f>('odhadnuté rychlosti'!N98-'reálná rychlost'!N98)/'reálná rychlost'!N98</f>
        <v>5.2631578947368418E-2</v>
      </c>
      <c r="O98" s="29">
        <f>('odhadnuté rychlosti'!O98-'reálná rychlost'!O98)/'reálná rychlost'!O98</f>
        <v>-0.2982456140350877</v>
      </c>
      <c r="P98" s="29">
        <f>('odhadnuté rychlosti'!P98-'reálná rychlost'!P98)/'reálná rychlost'!P98</f>
        <v>-0.12280701754385964</v>
      </c>
      <c r="Q98" s="29">
        <f>('odhadnuté rychlosti'!Q98-'reálná rychlost'!Q98)/'reálná rychlost'!Q98</f>
        <v>-3.5087719298245612E-2</v>
      </c>
      <c r="R98" s="29">
        <f>('odhadnuté rychlosti'!R98-'reálná rychlost'!R98)/'reálná rychlost'!R98</f>
        <v>5.2631578947368418E-2</v>
      </c>
      <c r="S98" s="29">
        <f>('odhadnuté rychlosti'!S98-'reálná rychlost'!S98)/'reálná rychlost'!S98</f>
        <v>4.0816326530612242E-2</v>
      </c>
      <c r="T98" s="29">
        <f>('odhadnuté rychlosti'!T98-'reálná rychlost'!T98)/'reálná rychlost'!T98</f>
        <v>2.0408163265306121E-2</v>
      </c>
      <c r="U98" s="29">
        <f>('odhadnuté rychlosti'!U98-'reálná rychlost'!U98)/'reálná rychlost'!U98</f>
        <v>-0.34693877551020408</v>
      </c>
      <c r="V98" s="3" t="s">
        <v>6</v>
      </c>
      <c r="W98" s="9" t="s">
        <v>2</v>
      </c>
    </row>
    <row r="99" spans="1:23" x14ac:dyDescent="0.25">
      <c r="A99" s="29">
        <f>('odhadnuté rychlosti'!A99-'reálná rychlost'!A99)/'reálná rychlost'!A99</f>
        <v>0.42857142857142855</v>
      </c>
      <c r="B99" s="29">
        <f>('odhadnuté rychlosti'!B99-'reálná rychlost'!B99)/'reálná rychlost'!B99</f>
        <v>0.42857142857142855</v>
      </c>
      <c r="C99" s="29">
        <f>('odhadnuté rychlosti'!C99-'reálná rychlost'!C99)/'reálná rychlost'!C99</f>
        <v>0.14285714285714285</v>
      </c>
      <c r="D99" s="29">
        <f>('odhadnuté rychlosti'!D99-'reálná rychlost'!D99)/'reálná rychlost'!D99</f>
        <v>0.2857142857142857</v>
      </c>
      <c r="E99" s="29">
        <f>('odhadnuté rychlosti'!E99-'reálná rychlost'!E99)/'reálná rychlost'!E99</f>
        <v>-5.4054054054054057E-2</v>
      </c>
      <c r="F99" s="29">
        <f>('odhadnuté rychlosti'!F99-'reálná rychlost'!F99)/'reálná rychlost'!F99</f>
        <v>0.48648648648648651</v>
      </c>
      <c r="G99" s="29">
        <f>('odhadnuté rychlosti'!G99-'reálná rychlost'!G99)/'reálná rychlost'!G99</f>
        <v>-0.10810810810810811</v>
      </c>
      <c r="H99" s="29">
        <f>('odhadnuté rychlosti'!H99-'reálná rychlost'!H99)/'reálná rychlost'!H99</f>
        <v>-0.1891891891891892</v>
      </c>
      <c r="I99" s="29">
        <f>('odhadnuté rychlosti'!I99-'reálná rychlost'!I99)/'reálná rychlost'!I99</f>
        <v>-0.13043478260869565</v>
      </c>
      <c r="J99" s="29">
        <f>('odhadnuté rychlosti'!J99-'reálná rychlost'!J99)/'reálná rychlost'!J99</f>
        <v>0.21739130434782608</v>
      </c>
      <c r="K99" s="29">
        <f>('odhadnuté rychlosti'!K99-'reálná rychlost'!K99)/'reálná rychlost'!K99</f>
        <v>8.6956521739130432E-2</v>
      </c>
      <c r="L99" s="29">
        <f>('odhadnuté rychlosti'!L99-'reálná rychlost'!L99)/'reálná rychlost'!L99</f>
        <v>0.30434782608695654</v>
      </c>
      <c r="M99" s="29">
        <f>('odhadnuté rychlosti'!M99-'reálná rychlost'!M99)/'reálná rychlost'!M99</f>
        <v>-0.13043478260869565</v>
      </c>
      <c r="N99" s="29">
        <f>('odhadnuté rychlosti'!N99-'reálná rychlost'!N99)/'reálná rychlost'!N99</f>
        <v>0.19047619047619047</v>
      </c>
      <c r="O99" s="29">
        <f>('odhadnuté rychlosti'!O99-'reálná rychlost'!O99)/'reálná rychlost'!O99</f>
        <v>-0.2857142857142857</v>
      </c>
      <c r="P99" s="29">
        <f>('odhadnuté rychlosti'!P99-'reálná rychlost'!P99)/'reálná rychlost'!P99</f>
        <v>7.1428571428571425E-2</v>
      </c>
      <c r="Q99" s="29">
        <f>('odhadnuté rychlosti'!Q99-'reálná rychlost'!Q99)/'reálná rychlost'!Q99</f>
        <v>-0.16666666666666666</v>
      </c>
      <c r="R99" s="29">
        <f>('odhadnuté rychlosti'!R99-'reálná rychlost'!R99)/'reálná rychlost'!R99</f>
        <v>0.19047619047619047</v>
      </c>
      <c r="S99" s="29">
        <f>('odhadnuté rychlosti'!S99-'reálná rychlost'!S99)/'reálná rychlost'!S99</f>
        <v>0.16279069767441862</v>
      </c>
      <c r="T99" s="29">
        <f>('odhadnuté rychlosti'!T99-'reálná rychlost'!T99)/'reálná rychlost'!T99</f>
        <v>-0.30232558139534882</v>
      </c>
      <c r="U99" s="29">
        <f>('odhadnuté rychlosti'!U99-'reálná rychlost'!U99)/'reálná rychlost'!U99</f>
        <v>-0.18604651162790697</v>
      </c>
      <c r="V99" s="5" t="s">
        <v>6</v>
      </c>
      <c r="W99" s="6" t="s">
        <v>2</v>
      </c>
    </row>
    <row r="100" spans="1:23" x14ac:dyDescent="0.25">
      <c r="A100" s="29">
        <f>('odhadnuté rychlosti'!A100-'reálná rychlost'!A100)/'reálná rychlost'!A100</f>
        <v>-2.9850746268656716E-2</v>
      </c>
      <c r="B100" s="29">
        <f>('odhadnuté rychlosti'!B100-'reálná rychlost'!B100)/'reálná rychlost'!B100</f>
        <v>0.19402985074626866</v>
      </c>
      <c r="C100" s="29">
        <f>('odhadnuté rychlosti'!C100-'reálná rychlost'!C100)/'reálná rychlost'!C100</f>
        <v>-0.1044776119402985</v>
      </c>
      <c r="D100" s="29">
        <f>('odhadnuté rychlosti'!D100-'reálná rychlost'!D100)/'reálná rychlost'!D100</f>
        <v>-0.2537313432835821</v>
      </c>
      <c r="E100" s="29">
        <f>('odhadnuté rychlosti'!E100-'reálná rychlost'!E100)/'reálná rychlost'!E100</f>
        <v>0.13636363636363635</v>
      </c>
      <c r="F100" s="29">
        <f>('odhadnuté rychlosti'!F100-'reálná rychlost'!F100)/'reálná rychlost'!F100</f>
        <v>6.0606060606060608E-2</v>
      </c>
      <c r="G100" s="29">
        <f>('odhadnuté rychlosti'!G100-'reálná rychlost'!G100)/'reálná rychlost'!G100</f>
        <v>-1.5151515151515152E-2</v>
      </c>
      <c r="H100" s="29">
        <f>('odhadnuté rychlosti'!H100-'reálná rychlost'!H100)/'reálná rychlost'!H100</f>
        <v>-9.0909090909090912E-2</v>
      </c>
      <c r="I100" s="29">
        <f>('odhadnuté rychlosti'!I100-'reálná rychlost'!I100)/'reálná rychlost'!I100</f>
        <v>0.36363636363636365</v>
      </c>
      <c r="J100" s="29">
        <f>('odhadnuté rychlosti'!J100-'reálná rychlost'!J100)/'reálná rychlost'!J100</f>
        <v>6.0606060606060608E-2</v>
      </c>
      <c r="K100" s="29">
        <f>('odhadnuté rychlosti'!K100-'reálná rychlost'!K100)/'reálná rychlost'!K100</f>
        <v>6.0606060606060608E-2</v>
      </c>
      <c r="L100" s="29">
        <f>('odhadnuté rychlosti'!L100-'reálná rychlost'!L100)/'reálná rychlost'!L100</f>
        <v>0.13636363636363635</v>
      </c>
      <c r="M100" s="29">
        <f>('odhadnuté rychlosti'!M100-'reálná rychlost'!M100)/'reálná rychlost'!M100</f>
        <v>0.13636363636363635</v>
      </c>
      <c r="N100" s="29">
        <f>('odhadnuté rychlosti'!N100-'reálná rychlost'!N100)/'reálná rychlost'!N100</f>
        <v>-2.9850746268656716E-2</v>
      </c>
      <c r="O100" s="29">
        <f>('odhadnuté rychlosti'!O100-'reálná rychlost'!O100)/'reálná rychlost'!O100</f>
        <v>-0.1044776119402985</v>
      </c>
      <c r="P100" s="29">
        <f>('odhadnuté rychlosti'!P100-'reálná rychlost'!P100)/'reálná rychlost'!P100</f>
        <v>-2.9850746268656716E-2</v>
      </c>
      <c r="Q100" s="29">
        <f>('odhadnuté rychlosti'!Q100-'reálná rychlost'!Q100)/'reálná rychlost'!Q100</f>
        <v>4.4776119402985072E-2</v>
      </c>
      <c r="R100" s="29">
        <f>('odhadnuté rychlosti'!R100-'reálná rychlost'!R100)/'reálná rychlost'!R100</f>
        <v>4.4776119402985072E-2</v>
      </c>
      <c r="S100" s="29">
        <f>('odhadnuté rychlosti'!S100-'reálná rychlost'!S100)/'reálná rychlost'!S100</f>
        <v>9.2307692307692313E-2</v>
      </c>
      <c r="T100" s="29">
        <f>('odhadnuté rychlosti'!T100-'reálná rychlost'!T100)/'reálná rychlost'!T100</f>
        <v>-0.1076923076923077</v>
      </c>
      <c r="U100" s="29">
        <f>('odhadnuté rychlosti'!U100-'reálná rychlost'!U100)/'reálná rychlost'!U100</f>
        <v>-0.23076923076923078</v>
      </c>
      <c r="V100" s="3" t="s">
        <v>6</v>
      </c>
      <c r="W100" s="9" t="s">
        <v>2</v>
      </c>
    </row>
    <row r="101" spans="1:23" x14ac:dyDescent="0.25">
      <c r="A101" s="29">
        <f>('odhadnuté rychlosti'!A101-'reálná rychlost'!A101)/'reálná rychlost'!A101</f>
        <v>0.11764705882352941</v>
      </c>
      <c r="B101" s="29">
        <f>('odhadnuté rychlosti'!B101-'reálná rychlost'!B101)/'reálná rychlost'!B101</f>
        <v>5.8823529411764705E-2</v>
      </c>
      <c r="C101" s="29">
        <f>('odhadnuté rychlosti'!C101-'reálná rychlost'!C101)/'reálná rychlost'!C101</f>
        <v>-5.8823529411764705E-2</v>
      </c>
      <c r="D101" s="29">
        <f>('odhadnuté rychlosti'!D101-'reálná rychlost'!D101)/'reálná rychlost'!D101</f>
        <v>-0.17647058823529413</v>
      </c>
      <c r="E101" s="29">
        <f>('odhadnuté rychlosti'!E101-'reálná rychlost'!E101)/'reálná rychlost'!E101</f>
        <v>0.10465116279069768</v>
      </c>
      <c r="F101" s="29">
        <f>('odhadnuté rychlosti'!F101-'reálná rychlost'!F101)/'reálná rychlost'!F101</f>
        <v>4.6511627906976744E-2</v>
      </c>
      <c r="G101" s="29">
        <f>('odhadnuté rychlosti'!G101-'reálná rychlost'!G101)/'reálná rychlost'!G101</f>
        <v>3.4883720930232558E-2</v>
      </c>
      <c r="H101" s="29">
        <f>('odhadnuté rychlosti'!H101-'reálná rychlost'!H101)/'reálná rychlost'!H101</f>
        <v>0.10465116279069768</v>
      </c>
      <c r="I101" s="29">
        <f>('odhadnuté rychlosti'!I101-'reálná rychlost'!I101)/'reálná rychlost'!I101</f>
        <v>0.13636363636363635</v>
      </c>
      <c r="J101" s="29">
        <f>('odhadnuté rychlosti'!J101-'reálná rychlost'!J101)/'reálná rychlost'!J101</f>
        <v>2.2727272727272728E-2</v>
      </c>
      <c r="K101" s="29">
        <f>('odhadnuté rychlosti'!K101-'reálná rychlost'!K101)/'reálná rychlost'!K101</f>
        <v>-9.0909090909090912E-2</v>
      </c>
      <c r="L101" s="29">
        <f>('odhadnuté rychlosti'!L101-'reálná rychlost'!L101)/'reálná rychlost'!L101</f>
        <v>-3.4090909090909088E-2</v>
      </c>
      <c r="M101" s="29">
        <f>('odhadnuté rychlosti'!M101-'reálná rychlost'!M101)/'reálná rychlost'!M101</f>
        <v>-3.4090909090909088E-2</v>
      </c>
      <c r="N101" s="29">
        <f>('odhadnuté rychlosti'!N101-'reálná rychlost'!N101)/'reálná rychlost'!N101</f>
        <v>-9.0909090909090912E-2</v>
      </c>
      <c r="O101" s="29">
        <f>('odhadnuté rychlosti'!O101-'reálná rychlost'!O101)/'reálná rychlost'!O101</f>
        <v>-9.0909090909090912E-2</v>
      </c>
      <c r="P101" s="29">
        <f>('odhadnuté rychlosti'!P101-'reálná rychlost'!P101)/'reálná rychlost'!P101</f>
        <v>-9.0909090909090912E-2</v>
      </c>
      <c r="Q101" s="29">
        <f>('odhadnuté rychlosti'!Q101-'reálná rychlost'!Q101)/'reálná rychlost'!Q101</f>
        <v>-3.4090909090909088E-2</v>
      </c>
      <c r="R101" s="29">
        <f>('odhadnuté rychlosti'!R101-'reálná rychlost'!R101)/'reálná rychlost'!R101</f>
        <v>-9.0909090909090912E-2</v>
      </c>
      <c r="S101" s="29">
        <f>('odhadnuté rychlosti'!S101-'reálná rychlost'!S101)/'reálná rychlost'!S101</f>
        <v>0.12359550561797752</v>
      </c>
      <c r="T101" s="29">
        <f>('odhadnuté rychlosti'!T101-'reálná rychlost'!T101)/'reálná rychlost'!T101</f>
        <v>-6.741573033707865E-2</v>
      </c>
      <c r="U101" s="29">
        <f>('odhadnuté rychlosti'!U101-'reálná rychlost'!U101)/'reálná rychlost'!U101</f>
        <v>-0.15730337078651685</v>
      </c>
      <c r="V101" s="5" t="s">
        <v>6</v>
      </c>
      <c r="W101" s="6" t="s">
        <v>2</v>
      </c>
    </row>
    <row r="102" spans="1:23" x14ac:dyDescent="0.25">
      <c r="A102" s="29">
        <f>('odhadnuté rychlosti'!A102-'reálná rychlost'!A102)/'reálná rychlost'!A102</f>
        <v>0.21212121212121213</v>
      </c>
      <c r="B102" s="29">
        <f>('odhadnuté rychlosti'!B102-'reálná rychlost'!B102)/'reálná rychlost'!B102</f>
        <v>-9.0909090909090912E-2</v>
      </c>
      <c r="C102" s="29">
        <f>('odhadnuté rychlosti'!C102-'reálná rychlost'!C102)/'reálná rychlost'!C102</f>
        <v>0.21212121212121213</v>
      </c>
      <c r="D102" s="29">
        <f>('odhadnuté rychlosti'!D102-'reálná rychlost'!D102)/'reálná rychlost'!D102</f>
        <v>0.21212121212121213</v>
      </c>
      <c r="E102" s="29">
        <f>('odhadnuté rychlosti'!E102-'reálná rychlost'!E102)/'reálná rychlost'!E102</f>
        <v>-3.2258064516129031E-2</v>
      </c>
      <c r="F102" s="29">
        <f>('odhadnuté rychlosti'!F102-'reálná rychlost'!F102)/'reálná rychlost'!F102</f>
        <v>3.2258064516129031E-2</v>
      </c>
      <c r="G102" s="29">
        <f>('odhadnuté rychlosti'!G102-'reálná rychlost'!G102)/'reálná rychlost'!G102</f>
        <v>-3.2258064516129031E-2</v>
      </c>
      <c r="H102" s="29">
        <f>('odhadnuté rychlosti'!H102-'reálná rychlost'!H102)/'reálná rychlost'!H102</f>
        <v>0.29032258064516131</v>
      </c>
      <c r="I102" s="29">
        <f>('odhadnuté rychlosti'!I102-'reálná rychlost'!I102)/'reálná rychlost'!I102</f>
        <v>0.16666666666666666</v>
      </c>
      <c r="J102" s="29">
        <f>('odhadnuté rychlosti'!J102-'reálná rychlost'!J102)/'reálná rychlost'!J102</f>
        <v>0.66666666666666663</v>
      </c>
      <c r="K102" s="29">
        <f>('odhadnuté rychlosti'!K102-'reálná rychlost'!K102)/'reálná rychlost'!K102</f>
        <v>0.33333333333333331</v>
      </c>
      <c r="L102" s="29">
        <f>('odhadnuté rychlosti'!L102-'reálná rychlost'!L102)/'reálná rychlost'!L102</f>
        <v>0.66666666666666663</v>
      </c>
      <c r="M102" s="29">
        <f>('odhadnuté rychlosti'!M102-'reálná rychlost'!M102)/'reálná rychlost'!M102</f>
        <v>0.33333333333333331</v>
      </c>
      <c r="N102" s="29">
        <f>('odhadnuté rychlosti'!N102-'reálná rychlost'!N102)/'reálná rychlost'!N102</f>
        <v>2.9411764705882353E-2</v>
      </c>
      <c r="O102" s="29">
        <f>('odhadnuté rychlosti'!O102-'reálná rychlost'!O102)/'reálná rychlost'!O102</f>
        <v>-0.26470588235294118</v>
      </c>
      <c r="P102" s="29">
        <f>('odhadnuté rychlosti'!P102-'reálná rychlost'!P102)/'reálná rychlost'!P102</f>
        <v>0.17647058823529413</v>
      </c>
      <c r="Q102" s="29">
        <f>('odhadnuté rychlosti'!Q102-'reálná rychlost'!Q102)/'reálná rychlost'!Q102</f>
        <v>2.9411764705882353E-2</v>
      </c>
      <c r="R102" s="29">
        <f>('odhadnuté rychlosti'!R102-'reálná rychlost'!R102)/'reálná rychlost'!R102</f>
        <v>-0.11764705882352941</v>
      </c>
      <c r="S102" s="29">
        <f>('odhadnuté rychlosti'!S102-'reálná rychlost'!S102)/'reálná rychlost'!S102</f>
        <v>0.35483870967741937</v>
      </c>
      <c r="T102" s="29">
        <f>('odhadnuté rychlosti'!T102-'reálná rychlost'!T102)/'reálná rychlost'!T102</f>
        <v>0</v>
      </c>
      <c r="U102" s="29">
        <f>('odhadnuté rychlosti'!U102-'reálná rychlost'!U102)/'reálná rychlost'!U102</f>
        <v>0.12903225806451613</v>
      </c>
      <c r="V102" s="3" t="s">
        <v>6</v>
      </c>
      <c r="W102" s="9" t="s">
        <v>2</v>
      </c>
    </row>
    <row r="103" spans="1:23" x14ac:dyDescent="0.25">
      <c r="A103" s="29">
        <f>('odhadnuté rychlosti'!A103-'reálná rychlost'!A103)/'reálná rychlost'!A103</f>
        <v>0.1111111111111111</v>
      </c>
      <c r="B103" s="29">
        <f>('odhadnuté rychlosti'!B103-'reálná rychlost'!B103)/'reálná rychlost'!B103</f>
        <v>-0.1111111111111111</v>
      </c>
      <c r="C103" s="29">
        <f>('odhadnuté rychlosti'!C103-'reálná rychlost'!C103)/'reálná rychlost'!C103</f>
        <v>0.1111111111111111</v>
      </c>
      <c r="D103" s="29">
        <f>('odhadnuté rychlosti'!D103-'reálná rychlost'!D103)/'reálná rychlost'!D103</f>
        <v>0.1111111111111111</v>
      </c>
      <c r="E103" s="29">
        <f>('odhadnuté rychlosti'!E103-'reálná rychlost'!E103)/'reálná rychlost'!E103</f>
        <v>-0.15254237288135594</v>
      </c>
      <c r="F103" s="29">
        <f>('odhadnuté rychlosti'!F103-'reálná rychlost'!F103)/'reálná rychlost'!F103</f>
        <v>-0.15254237288135594</v>
      </c>
      <c r="G103" s="29">
        <f>('odhadnuté rychlosti'!G103-'reálná rychlost'!G103)/'reálná rychlost'!G103</f>
        <v>-0.11864406779661017</v>
      </c>
      <c r="H103" s="29">
        <f>('odhadnuté rychlosti'!H103-'reálná rychlost'!H103)/'reálná rychlost'!H103</f>
        <v>-6.7796610169491525E-2</v>
      </c>
      <c r="I103" s="29">
        <f>('odhadnuté rychlosti'!I103-'reálná rychlost'!I103)/'reálná rychlost'!I103</f>
        <v>-9.0909090909090912E-2</v>
      </c>
      <c r="J103" s="29">
        <f>('odhadnuté rychlosti'!J103-'reálná rychlost'!J103)/'reálná rychlost'!J103</f>
        <v>9.0909090909090912E-2</v>
      </c>
      <c r="K103" s="29">
        <f>('odhadnuté rychlosti'!K103-'reálná rychlost'!K103)/'reálná rychlost'!K103</f>
        <v>-9.0909090909090912E-2</v>
      </c>
      <c r="L103" s="29">
        <f>('odhadnuté rychlosti'!L103-'reálná rychlost'!L103)/'reálná rychlost'!L103</f>
        <v>0.27272727272727271</v>
      </c>
      <c r="M103" s="29">
        <f>('odhadnuté rychlosti'!M103-'reálná rychlost'!M103)/'reálná rychlost'!M103</f>
        <v>-9.0909090909090912E-2</v>
      </c>
      <c r="N103" s="29">
        <f>('odhadnuté rychlosti'!N103-'reálná rychlost'!N103)/'reálná rychlost'!N103</f>
        <v>0.22448979591836735</v>
      </c>
      <c r="O103" s="29">
        <f>('odhadnuté rychlosti'!O103-'reálná rychlost'!O103)/'reálná rychlost'!O103</f>
        <v>-0.18367346938775511</v>
      </c>
      <c r="P103" s="29">
        <f>('odhadnuté rychlosti'!P103-'reálná rychlost'!P103)/'reálná rychlost'!P103</f>
        <v>0.12244897959183673</v>
      </c>
      <c r="Q103" s="29">
        <f>('odhadnuté rychlosti'!Q103-'reálná rychlost'!Q103)/'reálná rychlost'!Q103</f>
        <v>-8.1632653061224483E-2</v>
      </c>
      <c r="R103" s="29">
        <f>('odhadnuté rychlosti'!R103-'reálná rychlost'!R103)/'reálná rychlost'!R103</f>
        <v>2.0408163265306121E-2</v>
      </c>
      <c r="S103" s="29">
        <f>('odhadnuté rychlosti'!S103-'reálná rychlost'!S103)/'reálná rychlost'!S103</f>
        <v>0.19607843137254902</v>
      </c>
      <c r="T103" s="29">
        <f>('odhadnuté rychlosti'!T103-'reálná rychlost'!T103)/'reálná rychlost'!T103</f>
        <v>-3.9215686274509803E-2</v>
      </c>
      <c r="U103" s="29">
        <f>('odhadnuté rychlosti'!U103-'reálná rychlost'!U103)/'reálná rychlost'!U103</f>
        <v>-1.9607843137254902E-2</v>
      </c>
      <c r="V103" s="5" t="s">
        <v>6</v>
      </c>
      <c r="W103" s="6" t="s">
        <v>2</v>
      </c>
    </row>
    <row r="104" spans="1:23" x14ac:dyDescent="0.25">
      <c r="A104" s="29">
        <f>('odhadnuté rychlosti'!A104-'reálná rychlost'!A104)/'reálná rychlost'!A104</f>
        <v>5.7692307692307696E-2</v>
      </c>
      <c r="B104" s="29">
        <f>('odhadnuté rychlosti'!B104-'reálná rychlost'!B104)/'reálná rychlost'!B104</f>
        <v>-3.8461538461538464E-2</v>
      </c>
      <c r="C104" s="29">
        <f>('odhadnuté rychlosti'!C104-'reálná rychlost'!C104)/'reálná rychlost'!C104</f>
        <v>5.7692307692307696E-2</v>
      </c>
      <c r="D104" s="29">
        <f>('odhadnuté rychlosti'!D104-'reálná rychlost'!D104)/'reálná rychlost'!D104</f>
        <v>0.11538461538461539</v>
      </c>
      <c r="E104" s="29">
        <f>('odhadnuté rychlosti'!E104-'reálná rychlost'!E104)/'reálná rychlost'!E104</f>
        <v>0.2</v>
      </c>
      <c r="F104" s="29">
        <f>('odhadnuté rychlosti'!F104-'reálná rychlost'!F104)/'reálná rychlost'!F104</f>
        <v>0.2</v>
      </c>
      <c r="G104" s="29">
        <f>('odhadnuté rychlosti'!G104-'reálná rychlost'!G104)/'reálná rychlost'!G104</f>
        <v>0.02</v>
      </c>
      <c r="H104" s="29">
        <f>('odhadnuté rychlosti'!H104-'reálná rychlost'!H104)/'reálná rychlost'!H104</f>
        <v>0</v>
      </c>
      <c r="I104" s="29">
        <f>('odhadnuté rychlosti'!I104-'reálná rychlost'!I104)/'reálná rychlost'!I104</f>
        <v>-0.11764705882352941</v>
      </c>
      <c r="J104" s="29">
        <f>('odhadnuté rychlosti'!J104-'reálná rychlost'!J104)/'reálná rychlost'!J104</f>
        <v>0.27450980392156865</v>
      </c>
      <c r="K104" s="29">
        <f>('odhadnuté rychlosti'!K104-'reálná rychlost'!K104)/'reálná rychlost'!K104</f>
        <v>7.8431372549019607E-2</v>
      </c>
      <c r="L104" s="29">
        <f>('odhadnuté rychlosti'!L104-'reálná rychlost'!L104)/'reálná rychlost'!L104</f>
        <v>0.17647058823529413</v>
      </c>
      <c r="M104" s="29">
        <f>('odhadnuté rychlosti'!M104-'reálná rychlost'!M104)/'reálná rychlost'!M104</f>
        <v>-1.9607843137254902E-2</v>
      </c>
      <c r="N104" s="29">
        <f>('odhadnuté rychlosti'!N104-'reálná rychlost'!N104)/'reálná rychlost'!N104</f>
        <v>8.6956521739130432E-2</v>
      </c>
      <c r="O104" s="29">
        <f>('odhadnuté rychlosti'!O104-'reálná rychlost'!O104)/'reálná rychlost'!O104</f>
        <v>-0.2391304347826087</v>
      </c>
      <c r="P104" s="29">
        <f>('odhadnuté rychlosti'!P104-'reálná rychlost'!P104)/'reálná rychlost'!P104</f>
        <v>8.6956521739130432E-2</v>
      </c>
      <c r="Q104" s="29">
        <f>('odhadnuté rychlosti'!Q104-'reálná rychlost'!Q104)/'reálná rychlost'!Q104</f>
        <v>8.6956521739130432E-2</v>
      </c>
      <c r="R104" s="29">
        <f>('odhadnuté rychlosti'!R104-'reálná rychlost'!R104)/'reálná rychlost'!R104</f>
        <v>-0.13043478260869565</v>
      </c>
      <c r="S104" s="29">
        <f>('odhadnuté rychlosti'!S104-'reálná rychlost'!S104)/'reálná rychlost'!S104</f>
        <v>0.08</v>
      </c>
      <c r="T104" s="29">
        <f>('odhadnuté rychlosti'!T104-'reálná rychlost'!T104)/'reálná rychlost'!T104</f>
        <v>-0.2</v>
      </c>
      <c r="U104" s="29">
        <f>('odhadnuté rychlosti'!U104-'reálná rychlost'!U104)/'reálná rychlost'!U104</f>
        <v>-0.2</v>
      </c>
      <c r="V104" s="3" t="s">
        <v>6</v>
      </c>
      <c r="W104" s="9" t="s">
        <v>2</v>
      </c>
    </row>
    <row r="105" spans="1:23" x14ac:dyDescent="0.25">
      <c r="A105" s="29">
        <f>('odhadnuté rychlosti'!A105-'reálná rychlost'!A105)/'reálná rychlost'!A105</f>
        <v>6.741573033707865E-2</v>
      </c>
      <c r="B105" s="29">
        <f>('odhadnuté rychlosti'!B105-'reálná rychlost'!B105)/'reálná rychlost'!B105</f>
        <v>1.1235955056179775E-2</v>
      </c>
      <c r="C105" s="29">
        <f>('odhadnuté rychlosti'!C105-'reálná rychlost'!C105)/'reálná rychlost'!C105</f>
        <v>-0.15730337078651685</v>
      </c>
      <c r="D105" s="29">
        <f>('odhadnuté rychlosti'!D105-'reálná rychlost'!D105)/'reálná rychlost'!D105</f>
        <v>-0.15730337078651685</v>
      </c>
      <c r="E105" s="29">
        <f>('odhadnuté rychlosti'!E105-'reálná rychlost'!E105)/'reálná rychlost'!E105</f>
        <v>-1.1627906976744186E-2</v>
      </c>
      <c r="F105" s="29">
        <f>('odhadnuté rychlosti'!F105-'reálná rychlost'!F105)/'reálná rychlost'!F105</f>
        <v>-6.9767441860465115E-2</v>
      </c>
      <c r="G105" s="29">
        <f>('odhadnuté rychlosti'!G105-'reálná rychlost'!G105)/'reálná rychlost'!G105</f>
        <v>-6.9767441860465115E-2</v>
      </c>
      <c r="H105" s="29">
        <f>('odhadnuté rychlosti'!H105-'reálná rychlost'!H105)/'reálná rychlost'!H105</f>
        <v>-6.9767441860465115E-2</v>
      </c>
      <c r="I105" s="29">
        <f>('odhadnuté rychlosti'!I105-'reálná rychlost'!I105)/'reálná rychlost'!I105</f>
        <v>5.8823529411764705E-2</v>
      </c>
      <c r="J105" s="29">
        <f>('odhadnuté rychlosti'!J105-'reálná rychlost'!J105)/'reálná rychlost'!J105</f>
        <v>0</v>
      </c>
      <c r="K105" s="29">
        <f>('odhadnuté rychlosti'!K105-'reálná rychlost'!K105)/'reálná rychlost'!K105</f>
        <v>-5.8823529411764705E-2</v>
      </c>
      <c r="L105" s="29">
        <f>('odhadnuté rychlosti'!L105-'reálná rychlost'!L105)/'reálná rychlost'!L105</f>
        <v>-5.8823529411764705E-2</v>
      </c>
      <c r="M105" s="29">
        <f>('odhadnuté rychlosti'!M105-'reálná rychlost'!M105)/'reálná rychlost'!M105</f>
        <v>-5.8823529411764705E-2</v>
      </c>
      <c r="N105" s="29">
        <f>('odhadnuté rychlosti'!N105-'reálná rychlost'!N105)/'reálná rychlost'!N105</f>
        <v>-7.8947368421052627E-2</v>
      </c>
      <c r="O105" s="29">
        <f>('odhadnuté rychlosti'!O105-'reálná rychlost'!O105)/'reálná rychlost'!O105</f>
        <v>-0.34210526315789475</v>
      </c>
      <c r="P105" s="29">
        <f>('odhadnuté rychlosti'!P105-'reálná rychlost'!P105)/'reálná rychlost'!P105</f>
        <v>-1.3157894736842105E-2</v>
      </c>
      <c r="Q105" s="29">
        <f>('odhadnuté rychlosti'!Q105-'reálná rychlost'!Q105)/'reálná rychlost'!Q105</f>
        <v>-7.8947368421052627E-2</v>
      </c>
      <c r="R105" s="29">
        <f>('odhadnuté rychlosti'!R105-'reálná rychlost'!R105)/'reálná rychlost'!R105</f>
        <v>-7.8947368421052627E-2</v>
      </c>
      <c r="S105" s="29">
        <f>('odhadnuté rychlosti'!S105-'reálná rychlost'!S105)/'reálná rychlost'!S105</f>
        <v>0.1951219512195122</v>
      </c>
      <c r="T105" s="29">
        <f>('odhadnuté rychlosti'!T105-'reálná rychlost'!T105)/'reálná rychlost'!T105</f>
        <v>-0.17073170731707318</v>
      </c>
      <c r="U105" s="29">
        <f>('odhadnuté rychlosti'!U105-'reálná rychlost'!U105)/'reálná rychlost'!U105</f>
        <v>-0.14634146341463414</v>
      </c>
      <c r="V105" s="5" t="s">
        <v>6</v>
      </c>
      <c r="W105" s="6" t="s">
        <v>2</v>
      </c>
    </row>
    <row r="106" spans="1:23" x14ac:dyDescent="0.25">
      <c r="A106" s="29">
        <f>('odhadnuté rychlosti'!A106-'reálná rychlost'!A106)/'reálná rychlost'!A106</f>
        <v>0.34146341463414637</v>
      </c>
      <c r="B106" s="29">
        <f>('odhadnuté rychlosti'!B106-'reálná rychlost'!B106)/'reálná rychlost'!B106</f>
        <v>9.7560975609756101E-2</v>
      </c>
      <c r="C106" s="29">
        <f>('odhadnuté rychlosti'!C106-'reálná rychlost'!C106)/'reálná rychlost'!C106</f>
        <v>0.21951219512195122</v>
      </c>
      <c r="D106" s="29">
        <f>('odhadnuté rychlosti'!D106-'reálná rychlost'!D106)/'reálná rychlost'!D106</f>
        <v>0.21951219512195122</v>
      </c>
      <c r="E106" s="29">
        <f>('odhadnuté rychlosti'!E106-'reálná rychlost'!E106)/'reálná rychlost'!E106</f>
        <v>0.2857142857142857</v>
      </c>
      <c r="F106" s="29">
        <f>('odhadnuté rychlosti'!F106-'reálná rychlost'!F106)/'reálná rychlost'!F106</f>
        <v>0.5714285714285714</v>
      </c>
      <c r="G106" s="29">
        <f>('odhadnuté rychlosti'!G106-'reálná rychlost'!G106)/'reálná rychlost'!G106</f>
        <v>-5.7142857142857141E-2</v>
      </c>
      <c r="H106" s="29">
        <f>('odhadnuté rychlosti'!H106-'reálná rychlost'!H106)/'reálná rychlost'!H106</f>
        <v>0.14285714285714285</v>
      </c>
      <c r="I106" s="29">
        <f>('odhadnuté rychlosti'!I106-'reálná rychlost'!I106)/'reálná rychlost'!I106</f>
        <v>0.53846153846153844</v>
      </c>
      <c r="J106" s="29">
        <f>('odhadnuté rychlosti'!J106-'reálná rychlost'!J106)/'reálná rychlost'!J106</f>
        <v>0.28205128205128205</v>
      </c>
      <c r="K106" s="29">
        <f>('odhadnuté rychlosti'!K106-'reálná rychlost'!K106)/'reálná rychlost'!K106</f>
        <v>0.28205128205128205</v>
      </c>
      <c r="L106" s="29">
        <f>('odhadnuté rychlosti'!L106-'reálná rychlost'!L106)/'reálná rychlost'!L106</f>
        <v>0.53846153846153844</v>
      </c>
      <c r="M106" s="29">
        <f>('odhadnuté rychlosti'!M106-'reálná rychlost'!M106)/'reálná rychlost'!M106</f>
        <v>0.15384615384615385</v>
      </c>
      <c r="N106" s="29">
        <f>('odhadnuté rychlosti'!N106-'reálná rychlost'!N106)/'reálná rychlost'!N106</f>
        <v>4.6511627906976744E-2</v>
      </c>
      <c r="O106" s="29">
        <f>('odhadnuté rychlosti'!O106-'reálná rychlost'!O106)/'reálná rychlost'!O106</f>
        <v>-0.18604651162790697</v>
      </c>
      <c r="P106" s="29">
        <f>('odhadnuté rychlosti'!P106-'reálná rychlost'!P106)/'reálná rychlost'!P106</f>
        <v>4.6511627906976744E-2</v>
      </c>
      <c r="Q106" s="29">
        <f>('odhadnuté rychlosti'!Q106-'reálná rychlost'!Q106)/'reálná rychlost'!Q106</f>
        <v>0.27906976744186046</v>
      </c>
      <c r="R106" s="29">
        <f>('odhadnuté rychlosti'!R106-'reálná rychlost'!R106)/'reálná rychlost'!R106</f>
        <v>0.16279069767441862</v>
      </c>
      <c r="S106" s="29">
        <f>('odhadnuté rychlosti'!S106-'reálná rychlost'!S106)/'reálná rychlost'!S106</f>
        <v>9.0909090909090912E-2</v>
      </c>
      <c r="T106" s="29">
        <f>('odhadnuté rychlosti'!T106-'reálná rychlost'!T106)/'reálná rychlost'!T106</f>
        <v>-0.43181818181818182</v>
      </c>
      <c r="U106" s="29">
        <f>('odhadnuté rychlosti'!U106-'reálná rychlost'!U106)/'reálná rychlost'!U106</f>
        <v>-9.0909090909090912E-2</v>
      </c>
      <c r="V106" s="3" t="s">
        <v>6</v>
      </c>
      <c r="W106" s="9" t="s">
        <v>2</v>
      </c>
    </row>
    <row r="107" spans="1:23" x14ac:dyDescent="0.25">
      <c r="A107" s="29">
        <f>('odhadnuté rychlosti'!A107-'reálná rychlost'!A107)/'reálná rychlost'!A107</f>
        <v>0.34920634920634919</v>
      </c>
      <c r="B107" s="29">
        <f>('odhadnuté rychlosti'!B107-'reálná rychlost'!B107)/'reálná rychlost'!B107</f>
        <v>0.19047619047619047</v>
      </c>
      <c r="C107" s="29">
        <f>('odhadnuté rychlosti'!C107-'reálná rychlost'!C107)/'reálná rychlost'!C107</f>
        <v>-4.7619047619047616E-2</v>
      </c>
      <c r="D107" s="29">
        <f>('odhadnuté rychlosti'!D107-'reálná rychlost'!D107)/'reálná rychlost'!D107</f>
        <v>3.1746031746031744E-2</v>
      </c>
      <c r="E107" s="29">
        <f>('odhadnuté rychlosti'!E107-'reálná rychlost'!E107)/'reálná rychlost'!E107</f>
        <v>1.4492753623188406E-2</v>
      </c>
      <c r="F107" s="29">
        <f>('odhadnuté rychlosti'!F107-'reálná rychlost'!F107)/'reálná rychlost'!F107</f>
        <v>1.4492753623188406E-2</v>
      </c>
      <c r="G107" s="29">
        <f>('odhadnuté rychlosti'!G107-'reálná rychlost'!G107)/'reálná rychlost'!G107</f>
        <v>8.6956521739130432E-2</v>
      </c>
      <c r="H107" s="29">
        <f>('odhadnuté rychlosti'!H107-'reálná rychlost'!H107)/'reálná rychlost'!H107</f>
        <v>0.2318840579710145</v>
      </c>
      <c r="I107" s="29">
        <f>('odhadnuté rychlosti'!I107-'reálná rychlost'!I107)/'reálná rychlost'!I107</f>
        <v>0.5</v>
      </c>
      <c r="J107" s="29">
        <f>('odhadnuté rychlosti'!J107-'reálná rychlost'!J107)/'reálná rychlost'!J107</f>
        <v>0</v>
      </c>
      <c r="K107" s="29">
        <f>('odhadnuté rychlosti'!K107-'reálná rychlost'!K107)/'reálná rychlost'!K107</f>
        <v>8.3333333333333329E-2</v>
      </c>
      <c r="L107" s="29">
        <f>('odhadnuté rychlosti'!L107-'reálná rychlost'!L107)/'reálná rychlost'!L107</f>
        <v>0.25</v>
      </c>
      <c r="M107" s="29">
        <f>('odhadnuté rychlosti'!M107-'reálná rychlost'!M107)/'reálná rychlost'!M107</f>
        <v>0.16666666666666666</v>
      </c>
      <c r="N107" s="29">
        <f>('odhadnuté rychlosti'!N107-'reálná rychlost'!N107)/'reálná rychlost'!N107</f>
        <v>-1.5151515151515152E-2</v>
      </c>
      <c r="O107" s="29">
        <f>('odhadnuté rychlosti'!O107-'reálná rychlost'!O107)/'reálná rychlost'!O107</f>
        <v>-0.39393939393939392</v>
      </c>
      <c r="P107" s="29">
        <f>('odhadnuté rychlosti'!P107-'reálná rychlost'!P107)/'reálná rychlost'!P107</f>
        <v>-1.5151515151515152E-2</v>
      </c>
      <c r="Q107" s="29">
        <f>('odhadnuté rychlosti'!Q107-'reálná rychlost'!Q107)/'reálná rychlost'!Q107</f>
        <v>-1.5151515151515152E-2</v>
      </c>
      <c r="R107" s="29">
        <f>('odhadnuté rychlosti'!R107-'reálná rychlost'!R107)/'reálná rychlost'!R107</f>
        <v>6.0606060606060608E-2</v>
      </c>
      <c r="S107" s="29">
        <f>('odhadnuté rychlosti'!S107-'reálná rychlost'!S107)/'reálná rychlost'!S107</f>
        <v>0</v>
      </c>
      <c r="T107" s="29">
        <f>('odhadnuté rychlosti'!T107-'reálná rychlost'!T107)/'reálná rychlost'!T107</f>
        <v>-7.9365079365079361E-2</v>
      </c>
      <c r="U107" s="29">
        <f>('odhadnuté rychlosti'!U107-'reálná rychlost'!U107)/'reálná rychlost'!U107</f>
        <v>-0.20634920634920634</v>
      </c>
      <c r="V107" s="5" t="s">
        <v>6</v>
      </c>
      <c r="W107" s="6" t="s">
        <v>2</v>
      </c>
    </row>
    <row r="108" spans="1:23" x14ac:dyDescent="0.25">
      <c r="A108" s="29">
        <f>('odhadnuté rychlosti'!A108-'reálná rychlost'!A108)/'reálná rychlost'!A108</f>
        <v>0.11842105263157894</v>
      </c>
      <c r="B108" s="29">
        <f>('odhadnuté rychlosti'!B108-'reálná rychlost'!B108)/'reálná rychlost'!B108</f>
        <v>0.18421052631578946</v>
      </c>
      <c r="C108" s="29">
        <f>('odhadnuté rychlosti'!C108-'reálná rychlost'!C108)/'reálná rychlost'!C108</f>
        <v>-7.8947368421052627E-2</v>
      </c>
      <c r="D108" s="29">
        <f>('odhadnuté rychlosti'!D108-'reálná rychlost'!D108)/'reálná rychlost'!D108</f>
        <v>-1.3157894736842105E-2</v>
      </c>
      <c r="E108" s="29">
        <f>('odhadnuté rychlosti'!E108-'reálná rychlost'!E108)/'reálná rychlost'!E108</f>
        <v>2.9411764705882353E-2</v>
      </c>
      <c r="F108" s="29">
        <f>('odhadnuté rychlosti'!F108-'reálná rychlost'!F108)/'reálná rychlost'!F108</f>
        <v>0.10294117647058823</v>
      </c>
      <c r="G108" s="29">
        <f>('odhadnuté rychlosti'!G108-'reálná rychlost'!G108)/'reálná rychlost'!G108</f>
        <v>0.17647058823529413</v>
      </c>
      <c r="H108" s="29">
        <f>('odhadnuté rychlosti'!H108-'reálná rychlost'!H108)/'reálná rychlost'!H108</f>
        <v>0.25</v>
      </c>
      <c r="I108" s="29">
        <f>('odhadnuté rychlosti'!I108-'reálná rychlost'!I108)/'reálná rychlost'!I108</f>
        <v>-0.18604651162790697</v>
      </c>
      <c r="J108" s="29">
        <f>('odhadnuté rychlosti'!J108-'reálná rychlost'!J108)/'reálná rychlost'!J108</f>
        <v>-0.12790697674418605</v>
      </c>
      <c r="K108" s="29">
        <f>('odhadnuté rychlosti'!K108-'reálná rychlost'!K108)/'reálná rychlost'!K108</f>
        <v>-0.12790697674418605</v>
      </c>
      <c r="L108" s="29">
        <f>('odhadnuté rychlosti'!L108-'reálná rychlost'!L108)/'reálná rychlost'!L108</f>
        <v>-1.1627906976744186E-2</v>
      </c>
      <c r="M108" s="29">
        <f>('odhadnuté rychlosti'!M108-'reálná rychlost'!M108)/'reálná rychlost'!M108</f>
        <v>-1.1627906976744186E-2</v>
      </c>
      <c r="N108" s="29">
        <f>('odhadnuté rychlosti'!N108-'reálná rychlost'!N108)/'reálná rychlost'!N108</f>
        <v>-2.4390243902439025E-2</v>
      </c>
      <c r="O108" s="29">
        <f>('odhadnuté rychlosti'!O108-'reálná rychlost'!O108)/'reálná rychlost'!O108</f>
        <v>-0.26829268292682928</v>
      </c>
      <c r="P108" s="29">
        <f>('odhadnuté rychlosti'!P108-'reálná rychlost'!P108)/'reálná rychlost'!P108</f>
        <v>-2.4390243902439025E-2</v>
      </c>
      <c r="Q108" s="29">
        <f>('odhadnuté rychlosti'!Q108-'reálná rychlost'!Q108)/'reálná rychlost'!Q108</f>
        <v>-2.4390243902439025E-2</v>
      </c>
      <c r="R108" s="29">
        <f>('odhadnuté rychlosti'!R108-'reálná rychlost'!R108)/'reálná rychlost'!R108</f>
        <v>-2.4390243902439025E-2</v>
      </c>
      <c r="S108" s="29">
        <f>('odhadnuté rychlosti'!S108-'reálná rychlost'!S108)/'reálná rychlost'!S108</f>
        <v>4.5977011494252873E-2</v>
      </c>
      <c r="T108" s="29">
        <f>('odhadnuté rychlosti'!T108-'reálná rychlost'!T108)/'reálná rychlost'!T108</f>
        <v>0</v>
      </c>
      <c r="U108" s="29">
        <f>('odhadnuté rychlosti'!U108-'reálná rychlost'!U108)/'reálná rychlost'!U108</f>
        <v>-0.25287356321839083</v>
      </c>
      <c r="V108" s="3" t="s">
        <v>6</v>
      </c>
      <c r="W108" s="9" t="s">
        <v>2</v>
      </c>
    </row>
    <row r="109" spans="1:23" x14ac:dyDescent="0.25">
      <c r="A109" s="29">
        <f>('odhadnuté rychlosti'!A109-'reálná rychlost'!A109)/'reálná rychlost'!A109</f>
        <v>0</v>
      </c>
      <c r="B109" s="29">
        <f>('odhadnuté rychlosti'!B109-'reálná rychlost'!B109)/'reálná rychlost'!B109</f>
        <v>0.27272727272727271</v>
      </c>
      <c r="C109" s="29">
        <f>('odhadnuté rychlosti'!C109-'reálná rychlost'!C109)/'reálná rychlost'!C109</f>
        <v>-0.27272727272727271</v>
      </c>
      <c r="D109" s="29">
        <f>('odhadnuté rychlosti'!D109-'reálná rychlost'!D109)/'reálná rychlost'!D109</f>
        <v>9.0909090909090912E-2</v>
      </c>
      <c r="E109" s="29">
        <f>('odhadnuté rychlosti'!E109-'reálná rychlost'!E109)/'reálná rychlost'!E109</f>
        <v>-9.8360655737704916E-2</v>
      </c>
      <c r="F109" s="29">
        <f>('odhadnuté rychlosti'!F109-'reálná rychlost'!F109)/'reálná rychlost'!F109</f>
        <v>0.14754098360655737</v>
      </c>
      <c r="G109" s="29">
        <f>('odhadnuté rychlosti'!G109-'reálná rychlost'!G109)/'reálná rychlost'!G109</f>
        <v>0.16393442622950818</v>
      </c>
      <c r="H109" s="29">
        <f>('odhadnuté rychlosti'!H109-'reálná rychlost'!H109)/'reálná rychlost'!H109</f>
        <v>-0.18032786885245902</v>
      </c>
      <c r="I109" s="29">
        <f>('odhadnuté rychlosti'!I109-'reálná rychlost'!I109)/'reálná rychlost'!I109</f>
        <v>0.1111111111111111</v>
      </c>
      <c r="J109" s="29">
        <f>('odhadnuté rychlosti'!J109-'reálná rychlost'!J109)/'reálná rychlost'!J109</f>
        <v>0.1111111111111111</v>
      </c>
      <c r="K109" s="29">
        <f>('odhadnuté rychlosti'!K109-'reálná rychlost'!K109)/'reálná rychlost'!K109</f>
        <v>0.1111111111111111</v>
      </c>
      <c r="L109" s="29">
        <f>('odhadnuté rychlosti'!L109-'reálná rychlost'!L109)/'reálná rychlost'!L109</f>
        <v>0.29629629629629628</v>
      </c>
      <c r="M109" s="29">
        <f>('odhadnuté rychlosti'!M109-'reálná rychlost'!M109)/'reálná rychlost'!M109</f>
        <v>1.8518518518518517E-2</v>
      </c>
      <c r="N109" s="29">
        <f>('odhadnuté rychlosti'!N109-'reálná rychlost'!N109)/'reálná rychlost'!N109</f>
        <v>7.1428571428571425E-2</v>
      </c>
      <c r="O109" s="29">
        <f>('odhadnuté rychlosti'!O109-'reálná rychlost'!O109)/'reálná rychlost'!O109</f>
        <v>-0.10714285714285714</v>
      </c>
      <c r="P109" s="29">
        <f>('odhadnuté rychlosti'!P109-'reálná rychlost'!P109)/'reálná rychlost'!P109</f>
        <v>0.16071428571428573</v>
      </c>
      <c r="Q109" s="29">
        <f>('odhadnuté rychlosti'!Q109-'reálná rychlost'!Q109)/'reálná rychlost'!Q109</f>
        <v>-0.10714285714285714</v>
      </c>
      <c r="R109" s="29">
        <f>('odhadnuté rychlosti'!R109-'reálná rychlost'!R109)/'reálná rychlost'!R109</f>
        <v>7.1428571428571425E-2</v>
      </c>
      <c r="S109" s="29">
        <f>('odhadnuté rychlosti'!S109-'reálná rychlost'!S109)/'reálná rychlost'!S109</f>
        <v>0.14754098360655737</v>
      </c>
      <c r="T109" s="29">
        <f>('odhadnuté rychlosti'!T109-'reálná rychlost'!T109)/'reálná rychlost'!T109</f>
        <v>-0.50819672131147542</v>
      </c>
      <c r="U109" s="29">
        <f>('odhadnuté rychlosti'!U109-'reálná rychlost'!U109)/'reálná rychlost'!U109</f>
        <v>-0.26229508196721313</v>
      </c>
      <c r="V109" s="5" t="s">
        <v>6</v>
      </c>
      <c r="W109" s="6" t="s">
        <v>2</v>
      </c>
    </row>
    <row r="110" spans="1:23" x14ac:dyDescent="0.25">
      <c r="A110" s="29">
        <f>('odhadnuté rychlosti'!A110-'reálná rychlost'!A110)/'reálná rychlost'!A110</f>
        <v>0.26168224299065418</v>
      </c>
      <c r="B110" s="29">
        <f>('odhadnuté rychlosti'!B110-'reálná rychlost'!B110)/'reálná rychlost'!B110</f>
        <v>0.12149532710280374</v>
      </c>
      <c r="C110" s="29">
        <f>('odhadnuté rychlosti'!C110-'reálná rychlost'!C110)/'reálná rychlost'!C110</f>
        <v>-6.5420560747663545E-2</v>
      </c>
      <c r="D110" s="29">
        <f>('odhadnuté rychlosti'!D110-'reálná rychlost'!D110)/'reálná rychlost'!D110</f>
        <v>2.8037383177570093E-2</v>
      </c>
      <c r="E110" s="29">
        <f>('odhadnuté rychlosti'!E110-'reálná rychlost'!E110)/'reálná rychlost'!E110</f>
        <v>7.8431372549019607E-2</v>
      </c>
      <c r="F110" s="29">
        <f>('odhadnuté rychlosti'!F110-'reálná rychlost'!F110)/'reálná rychlost'!F110</f>
        <v>-1.9607843137254902E-2</v>
      </c>
      <c r="G110" s="29">
        <f>('odhadnuté rychlosti'!G110-'reálná rychlost'!G110)/'reálná rychlost'!G110</f>
        <v>-1.9607843137254902E-2</v>
      </c>
      <c r="H110" s="29">
        <f>('odhadnuté rychlosti'!H110-'reálná rychlost'!H110)/'reálná rychlost'!H110</f>
        <v>0.27450980392156865</v>
      </c>
      <c r="I110" s="29">
        <f>('odhadnuté rychlosti'!I110-'reálná rychlost'!I110)/'reálná rychlost'!I110</f>
        <v>0.14583333333333334</v>
      </c>
      <c r="J110" s="29">
        <f>('odhadnuté rychlosti'!J110-'reálná rychlost'!J110)/'reálná rychlost'!J110</f>
        <v>0.14583333333333334</v>
      </c>
      <c r="K110" s="29">
        <f>('odhadnuté rychlosti'!K110-'reálná rychlost'!K110)/'reálná rychlost'!K110</f>
        <v>0.14583333333333334</v>
      </c>
      <c r="L110" s="29">
        <f>('odhadnuté rychlosti'!L110-'reálná rychlost'!L110)/'reálná rychlost'!L110</f>
        <v>0.19791666666666666</v>
      </c>
      <c r="M110" s="29">
        <f>('odhadnuté rychlosti'!M110-'reálná rychlost'!M110)/'reálná rychlost'!M110</f>
        <v>0.14583333333333334</v>
      </c>
      <c r="N110" s="29">
        <f>('odhadnuté rychlosti'!N110-'reálná rychlost'!N110)/'reálná rychlost'!N110</f>
        <v>0.1111111111111111</v>
      </c>
      <c r="O110" s="29">
        <f>('odhadnuté rychlosti'!O110-'reálná rychlost'!O110)/'reálná rychlost'!O110</f>
        <v>-0.19191919191919191</v>
      </c>
      <c r="P110" s="29">
        <f>('odhadnuté rychlosti'!P110-'reálná rychlost'!P110)/'reálná rychlost'!P110</f>
        <v>0.1111111111111111</v>
      </c>
      <c r="Q110" s="29">
        <f>('odhadnuté rychlosti'!Q110-'reálná rychlost'!Q110)/'reálná rychlost'!Q110</f>
        <v>0.1111111111111111</v>
      </c>
      <c r="R110" s="29">
        <f>('odhadnuté rychlosti'!R110-'reálná rychlost'!R110)/'reálná rychlost'!R110</f>
        <v>0.21212121212121213</v>
      </c>
      <c r="S110" s="29">
        <f>('odhadnuté rychlosti'!S110-'reálná rychlost'!S110)/'reálná rychlost'!S110</f>
        <v>0.13402061855670103</v>
      </c>
      <c r="T110" s="29">
        <f>('odhadnuté rychlosti'!T110-'reálná rychlost'!T110)/'reálná rychlost'!T110</f>
        <v>3.0927835051546393E-2</v>
      </c>
      <c r="U110" s="29">
        <f>('odhadnuté rychlosti'!U110-'reálná rychlost'!U110)/'reálná rychlost'!U110</f>
        <v>-0.17525773195876287</v>
      </c>
      <c r="V110" s="3" t="s">
        <v>6</v>
      </c>
      <c r="W110" s="9" t="s">
        <v>2</v>
      </c>
    </row>
    <row r="111" spans="1:23" x14ac:dyDescent="0.25">
      <c r="A111" s="29">
        <f>('odhadnuté rychlosti'!A111-'reálná rychlost'!A111)/'reálná rychlost'!A111</f>
        <v>0.1440677966101695</v>
      </c>
      <c r="B111" s="29">
        <f>('odhadnuté rychlosti'!B111-'reálná rychlost'!B111)/'reálná rychlost'!B111</f>
        <v>0.10169491525423729</v>
      </c>
      <c r="C111" s="29">
        <f>('odhadnuté rychlosti'!C111-'reálná rychlost'!C111)/'reálná rychlost'!C111</f>
        <v>-0.15254237288135594</v>
      </c>
      <c r="D111" s="29">
        <f>('odhadnuté rychlosti'!D111-'reálná rychlost'!D111)/'reálná rychlost'!D111</f>
        <v>1.6949152542372881E-2</v>
      </c>
      <c r="E111" s="29">
        <f>('odhadnuté rychlosti'!E111-'reálná rychlost'!E111)/'reálná rychlost'!E111</f>
        <v>1.6260162601626018E-2</v>
      </c>
      <c r="F111" s="29">
        <f>('odhadnuté rychlosti'!F111-'reálná rychlost'!F111)/'reálná rychlost'!F111</f>
        <v>5.6910569105691054E-2</v>
      </c>
      <c r="G111" s="29">
        <f>('odhadnuté rychlosti'!G111-'reálná rychlost'!G111)/'reálná rychlost'!G111</f>
        <v>8.1300813008130079E-2</v>
      </c>
      <c r="H111" s="29">
        <f>('odhadnuté rychlosti'!H111-'reálná rychlost'!H111)/'reálná rychlost'!H111</f>
        <v>5.6910569105691054E-2</v>
      </c>
      <c r="I111" s="29">
        <f>('odhadnuté rychlosti'!I111-'reálná rychlost'!I111)/'reálná rychlost'!I111</f>
        <v>1.5625E-2</v>
      </c>
      <c r="J111" s="29">
        <f>('odhadnuté rychlosti'!J111-'reálná rychlost'!J111)/'reálná rychlost'!J111</f>
        <v>1.5625E-2</v>
      </c>
      <c r="K111" s="29">
        <f>('odhadnuté rychlosti'!K111-'reálná rychlost'!K111)/'reálná rychlost'!K111</f>
        <v>5.46875E-2</v>
      </c>
      <c r="L111" s="29">
        <f>('odhadnuté rychlosti'!L111-'reálná rychlost'!L111)/'reálná rychlost'!L111</f>
        <v>1.5625E-2</v>
      </c>
      <c r="M111" s="29">
        <f>('odhadnuté rychlosti'!M111-'reálná rychlost'!M111)/'reálná rychlost'!M111</f>
        <v>-2.34375E-2</v>
      </c>
      <c r="N111" s="29">
        <f>('odhadnuté rychlosti'!N111-'reálná rychlost'!N111)/'reálná rychlost'!N111</f>
        <v>3.1746031746031744E-2</v>
      </c>
      <c r="O111" s="29">
        <f>('odhadnuté rychlosti'!O111-'reálná rychlost'!O111)/'reálná rychlost'!O111</f>
        <v>-0.12698412698412698</v>
      </c>
      <c r="P111" s="29">
        <f>('odhadnuté rychlosti'!P111-'reálná rychlost'!P111)/'reálná rychlost'!P111</f>
        <v>7.1428571428571425E-2</v>
      </c>
      <c r="Q111" s="29">
        <f>('odhadnuté rychlosti'!Q111-'reálná rychlost'!Q111)/'reálná rychlost'!Q111</f>
        <v>3.1746031746031744E-2</v>
      </c>
      <c r="R111" s="29">
        <f>('odhadnuté rychlosti'!R111-'reálná rychlost'!R111)/'reálná rychlost'!R111</f>
        <v>0.1111111111111111</v>
      </c>
      <c r="S111" s="29">
        <f>('odhadnuté rychlosti'!S111-'reálná rychlost'!S111)/'reálná rychlost'!S111</f>
        <v>3.1746031746031744E-2</v>
      </c>
      <c r="T111" s="29">
        <f>('odhadnuté rychlosti'!T111-'reálná rychlost'!T111)/'reálná rychlost'!T111</f>
        <v>-0.12698412698412698</v>
      </c>
      <c r="U111" s="29">
        <f>('odhadnuté rychlosti'!U111-'reálná rychlost'!U111)/'reálná rychlost'!U111</f>
        <v>-0.16666666666666666</v>
      </c>
      <c r="V111" s="5" t="s">
        <v>6</v>
      </c>
      <c r="W111" s="6" t="s">
        <v>2</v>
      </c>
    </row>
    <row r="112" spans="1:23" x14ac:dyDescent="0.25">
      <c r="A112" s="29">
        <f>('odhadnuté rychlosti'!A112-'reálná rychlost'!A112)/'reálná rychlost'!A112</f>
        <v>0.37755102040816324</v>
      </c>
      <c r="B112" s="29">
        <f>('odhadnuté rychlosti'!B112-'reálná rychlost'!B112)/'reálná rychlost'!B112</f>
        <v>0.27551020408163263</v>
      </c>
      <c r="C112" s="29">
        <f>('odhadnuté rychlosti'!C112-'reálná rychlost'!C112)/'reálná rychlost'!C112</f>
        <v>-8.1632653061224483E-2</v>
      </c>
      <c r="D112" s="29">
        <f>('odhadnuté rychlosti'!D112-'reálná rychlost'!D112)/'reálná rychlost'!D112</f>
        <v>0.12244897959183673</v>
      </c>
      <c r="E112" s="29">
        <f>('odhadnuté rychlosti'!E112-'reálná rychlost'!E112)/'reálná rychlost'!E112</f>
        <v>0.14035087719298245</v>
      </c>
      <c r="F112" s="29">
        <f>('odhadnuté rychlosti'!F112-'reálná rychlost'!F112)/'reálná rychlost'!F112</f>
        <v>0.14035087719298245</v>
      </c>
      <c r="G112" s="29">
        <f>('odhadnuté rychlosti'!G112-'reálná rychlost'!G112)/'reálná rychlost'!G112</f>
        <v>7.8947368421052627E-2</v>
      </c>
      <c r="H112" s="29">
        <f>('odhadnuté rychlosti'!H112-'reálná rychlost'!H112)/'reálná rychlost'!H112</f>
        <v>9.6491228070175433E-2</v>
      </c>
      <c r="I112" s="29">
        <f>('odhadnuté rychlosti'!I112-'reálná rychlost'!I112)/'reálná rychlost'!I112</f>
        <v>-2.4390243902439025E-2</v>
      </c>
      <c r="J112" s="29">
        <f>('odhadnuté rychlosti'!J112-'reálná rychlost'!J112)/'reálná rychlost'!J112</f>
        <v>5.6910569105691054E-2</v>
      </c>
      <c r="K112" s="29">
        <f>('odhadnuté rychlosti'!K112-'reálná rychlost'!K112)/'reálná rychlost'!K112</f>
        <v>5.6910569105691054E-2</v>
      </c>
      <c r="L112" s="29">
        <f>('odhadnuté rychlosti'!L112-'reálná rychlost'!L112)/'reálná rychlost'!L112</f>
        <v>0.13821138211382114</v>
      </c>
      <c r="M112" s="29">
        <f>('odhadnuté rychlosti'!M112-'reálná rychlost'!M112)/'reálná rychlost'!M112</f>
        <v>9.7560975609756101E-2</v>
      </c>
      <c r="N112" s="29">
        <f>('odhadnuté rychlosti'!N112-'reálná rychlost'!N112)/'reálná rychlost'!N112</f>
        <v>2.564102564102564E-2</v>
      </c>
      <c r="O112" s="29">
        <f>('odhadnuté rychlosti'!O112-'reálná rychlost'!O112)/'reálná rychlost'!O112</f>
        <v>-5.9829059829059832E-2</v>
      </c>
      <c r="P112" s="29">
        <f>('odhadnuté rychlosti'!P112-'reálná rychlost'!P112)/'reálná rychlost'!P112</f>
        <v>0.19658119658119658</v>
      </c>
      <c r="Q112" s="29">
        <f>('odhadnuté rychlosti'!Q112-'reálná rychlost'!Q112)/'reálná rychlost'!Q112</f>
        <v>0.15384615384615385</v>
      </c>
      <c r="R112" s="29">
        <f>('odhadnuté rychlosti'!R112-'reálná rychlost'!R112)/'reálná rychlost'!R112</f>
        <v>0.1111111111111111</v>
      </c>
      <c r="S112" s="29">
        <f>('odhadnuté rychlosti'!S112-'reálná rychlost'!S112)/'reálná rychlost'!S112</f>
        <v>0.12280701754385964</v>
      </c>
      <c r="T112" s="29">
        <f>('odhadnuté rychlosti'!T112-'reálná rychlost'!T112)/'reálná rychlost'!T112</f>
        <v>0.22807017543859648</v>
      </c>
      <c r="U112" s="29">
        <f>('odhadnuté rychlosti'!U112-'reálná rychlost'!U112)/'reálná rychlost'!U112</f>
        <v>-0.12280701754385964</v>
      </c>
      <c r="V112" s="3" t="s">
        <v>6</v>
      </c>
      <c r="W112" s="9" t="s">
        <v>2</v>
      </c>
    </row>
    <row r="113" spans="1:23" x14ac:dyDescent="0.25">
      <c r="A113" s="29">
        <f>('odhadnuté rychlosti'!A113-'reálná rychlost'!A113)/'reálná rychlost'!A113</f>
        <v>-0.10112359550561797</v>
      </c>
      <c r="B113" s="29">
        <f>('odhadnuté rychlosti'!B113-'reálná rychlost'!B113)/'reálná rychlost'!B113</f>
        <v>-4.49438202247191E-2</v>
      </c>
      <c r="C113" s="29">
        <f>('odhadnuté rychlosti'!C113-'reálná rychlost'!C113)/'reálná rychlost'!C113</f>
        <v>-0.21348314606741572</v>
      </c>
      <c r="D113" s="29">
        <f>('odhadnuté rychlosti'!D113-'reálná rychlost'!D113)/'reálná rychlost'!D113</f>
        <v>1.1235955056179775E-2</v>
      </c>
      <c r="E113" s="29">
        <f>('odhadnuté rychlosti'!E113-'reálná rychlost'!E113)/'reálná rychlost'!E113</f>
        <v>8.4337349397590355E-2</v>
      </c>
      <c r="F113" s="29">
        <f>('odhadnuté rychlosti'!F113-'reálná rychlost'!F113)/'reálná rychlost'!F113</f>
        <v>0.3253012048192771</v>
      </c>
      <c r="G113" s="29">
        <f>('odhadnuté rychlosti'!G113-'reálná rychlost'!G113)/'reálná rychlost'!G113</f>
        <v>0.38554216867469882</v>
      </c>
      <c r="H113" s="29">
        <f>('odhadnuté rychlosti'!H113-'reálná rychlost'!H113)/'reálná rychlost'!H113</f>
        <v>-3.614457831325301E-2</v>
      </c>
      <c r="I113" s="29">
        <f>('odhadnuté rychlosti'!I113-'reálná rychlost'!I113)/'reálná rychlost'!I113</f>
        <v>-9.5744680851063829E-2</v>
      </c>
      <c r="J113" s="29">
        <f>('odhadnuté rychlosti'!J113-'reálná rychlost'!J113)/'reálná rychlost'!J113</f>
        <v>-0.20212765957446807</v>
      </c>
      <c r="K113" s="29">
        <f>('odhadnuté rychlosti'!K113-'reálná rychlost'!K113)/'reálná rychlost'!K113</f>
        <v>0.1702127659574468</v>
      </c>
      <c r="L113" s="29">
        <f>('odhadnuté rychlosti'!L113-'reálná rychlost'!L113)/'reálná rychlost'!L113</f>
        <v>0.32978723404255317</v>
      </c>
      <c r="M113" s="29">
        <f>('odhadnuté rychlosti'!M113-'reálná rychlost'!M113)/'reálná rychlost'!M113</f>
        <v>6.3829787234042548E-2</v>
      </c>
      <c r="N113" s="29">
        <f>('odhadnuté rychlosti'!N113-'reálná rychlost'!N113)/'reálná rychlost'!N113</f>
        <v>0.21951219512195122</v>
      </c>
      <c r="O113" s="29">
        <f>('odhadnuté rychlosti'!O113-'reálná rychlost'!O113)/'reálná rychlost'!O113</f>
        <v>0.21951219512195122</v>
      </c>
      <c r="P113" s="29">
        <f>('odhadnuté rychlosti'!P113-'reálná rychlost'!P113)/'reálná rychlost'!P113</f>
        <v>0.46341463414634149</v>
      </c>
      <c r="Q113" s="29">
        <f>('odhadnuté rychlosti'!Q113-'reálná rychlost'!Q113)/'reálná rychlost'!Q113</f>
        <v>0.15853658536585366</v>
      </c>
      <c r="R113" s="29">
        <f>('odhadnuté rychlosti'!R113-'reálná rychlost'!R113)/'reálná rychlost'!R113</f>
        <v>0.34146341463414637</v>
      </c>
      <c r="S113" s="29">
        <f>('odhadnuté rychlosti'!S113-'reálná rychlost'!S113)/'reálná rychlost'!S113</f>
        <v>0</v>
      </c>
      <c r="T113" s="29">
        <f>('odhadnuté rychlosti'!T113-'reálná rychlost'!T113)/'reálná rychlost'!T113</f>
        <v>0.30526315789473685</v>
      </c>
      <c r="U113" s="29">
        <f>('odhadnuté rychlosti'!U113-'reálná rychlost'!U113)/'reálná rychlost'!U113</f>
        <v>-0.15789473684210525</v>
      </c>
      <c r="V113" s="5" t="s">
        <v>6</v>
      </c>
      <c r="W113" s="6" t="s">
        <v>2</v>
      </c>
    </row>
    <row r="114" spans="1:23" x14ac:dyDescent="0.25">
      <c r="A114" s="29">
        <f>('odhadnuté rychlosti'!A114-'reálná rychlost'!A114)/'reálná rychlost'!A114</f>
        <v>-6.25E-2</v>
      </c>
      <c r="B114" s="29">
        <f>('odhadnuté rychlosti'!B114-'reálná rychlost'!B114)/'reálná rychlost'!B114</f>
        <v>0.5625</v>
      </c>
      <c r="C114" s="29">
        <f>('odhadnuté rychlosti'!C114-'reálná rychlost'!C114)/'reálná rychlost'!C114</f>
        <v>-0.16666666666666666</v>
      </c>
      <c r="D114" s="29">
        <f>('odhadnuté rychlosti'!D114-'reálná rychlost'!D114)/'reálná rychlost'!D114</f>
        <v>4.1666666666666664E-2</v>
      </c>
      <c r="E114" s="29">
        <f>('odhadnuté rychlosti'!E114-'reálná rychlost'!E114)/'reálná rychlost'!E114</f>
        <v>-0.16666666666666666</v>
      </c>
      <c r="F114" s="29">
        <f>('odhadnuté rychlosti'!F114-'reálná rychlost'!F114)/'reálná rychlost'!F114</f>
        <v>0.35714285714285715</v>
      </c>
      <c r="G114" s="29">
        <f>('odhadnuté rychlosti'!G114-'reálná rychlost'!G114)/'reálná rychlost'!G114</f>
        <v>-4.7619047619047616E-2</v>
      </c>
      <c r="H114" s="29">
        <f>('odhadnuté rychlosti'!H114-'reálná rychlost'!H114)/'reálná rychlost'!H114</f>
        <v>-4.7619047619047616E-2</v>
      </c>
      <c r="I114" s="29">
        <f>('odhadnuté rychlosti'!I114-'reálná rychlost'!I114)/'reálná rychlost'!I114</f>
        <v>-0.1</v>
      </c>
      <c r="J114" s="29">
        <f>('odhadnuté rychlosti'!J114-'reálná rychlost'!J114)/'reálná rychlost'!J114</f>
        <v>0.12</v>
      </c>
      <c r="K114" s="29">
        <f>('odhadnuté rychlosti'!K114-'reálná rychlost'!K114)/'reálná rychlost'!K114</f>
        <v>-0.2</v>
      </c>
      <c r="L114" s="29">
        <f>('odhadnuté rychlosti'!L114-'reálná rychlost'!L114)/'reálná rychlost'!L114</f>
        <v>0.2</v>
      </c>
      <c r="M114" s="29">
        <f>('odhadnuté rychlosti'!M114-'reálná rychlost'!M114)/'reálná rychlost'!M114</f>
        <v>0</v>
      </c>
      <c r="N114" s="29">
        <f>('odhadnuté rychlosti'!N114-'reálná rychlost'!N114)/'reálná rychlost'!N114</f>
        <v>-5.6603773584905662E-2</v>
      </c>
      <c r="O114" s="29">
        <f>('odhadnuté rychlosti'!O114-'reálná rychlost'!O114)/'reálná rychlost'!O114</f>
        <v>-0.24528301886792453</v>
      </c>
      <c r="P114" s="29">
        <f>('odhadnuté rychlosti'!P114-'reálná rychlost'!P114)/'reálná rychlost'!P114</f>
        <v>3.7735849056603772E-2</v>
      </c>
      <c r="Q114" s="29">
        <f>('odhadnuté rychlosti'!Q114-'reálná rychlost'!Q114)/'reálná rychlost'!Q114</f>
        <v>-0.24528301886792453</v>
      </c>
      <c r="R114" s="29">
        <f>('odhadnuté rychlosti'!R114-'reálná rychlost'!R114)/'reálná rychlost'!R114</f>
        <v>-5.6603773584905662E-2</v>
      </c>
      <c r="S114" s="29">
        <f>('odhadnuté rychlosti'!S114-'reálná rychlost'!S114)/'reálná rychlost'!S114</f>
        <v>0.46511627906976744</v>
      </c>
      <c r="T114" s="29">
        <f>('odhadnuté rychlosti'!T114-'reálná rychlost'!T114)/'reálná rychlost'!T114</f>
        <v>-0.2558139534883721</v>
      </c>
      <c r="U114" s="29">
        <f>('odhadnuté rychlosti'!U114-'reálná rychlost'!U114)/'reálná rychlost'!U114</f>
        <v>-0.30232558139534882</v>
      </c>
      <c r="V114" s="3" t="s">
        <v>6</v>
      </c>
      <c r="W114" s="9" t="s">
        <v>2</v>
      </c>
    </row>
    <row r="116" spans="1:23" x14ac:dyDescent="0.25">
      <c r="A116" s="47">
        <f>MAX(A2:U114)</f>
        <v>1.1428571428571428</v>
      </c>
      <c r="B116" s="47">
        <f>MIN(A2:U114)</f>
        <v>-0.71698113207547165</v>
      </c>
    </row>
  </sheetData>
  <phoneticPr fontId="1" type="noConversion"/>
  <conditionalFormatting sqref="A2:U114">
    <cfRule type="expression" dxfId="45" priority="8">
      <formula>A2="X"</formula>
    </cfRule>
  </conditionalFormatting>
  <conditionalFormatting sqref="A2:U19">
    <cfRule type="cellIs" dxfId="44" priority="1" operator="between">
      <formula>-0.05</formula>
      <formula>0.05</formula>
    </cfRule>
    <cfRule type="cellIs" dxfId="43" priority="7" operator="between">
      <formula>-0.05</formula>
      <formula>0.05</formula>
    </cfRule>
  </conditionalFormatting>
  <conditionalFormatting sqref="A21:U38">
    <cfRule type="cellIs" dxfId="42" priority="6" operator="between">
      <formula>-0.05</formula>
      <formula>0.05</formula>
    </cfRule>
  </conditionalFormatting>
  <conditionalFormatting sqref="A40:U57">
    <cfRule type="cellIs" dxfId="41" priority="5" operator="between">
      <formula>-0.05</formula>
      <formula>0.05</formula>
    </cfRule>
  </conditionalFormatting>
  <conditionalFormatting sqref="A59:U76">
    <cfRule type="cellIs" dxfId="40" priority="4" operator="between">
      <formula>-0.05</formula>
      <formula>0.05</formula>
    </cfRule>
  </conditionalFormatting>
  <conditionalFormatting sqref="A78:U95">
    <cfRule type="cellIs" dxfId="39" priority="3" operator="between">
      <formula>-0.05</formula>
      <formula>0.05</formula>
    </cfRule>
  </conditionalFormatting>
  <conditionalFormatting sqref="A97:U114">
    <cfRule type="cellIs" dxfId="38" priority="2" operator="between">
      <formula>-0.05</formula>
      <formula>0.05</formula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D73CE-3D94-4FDF-8941-7987FA0E0759}">
  <dimension ref="A1:P132"/>
  <sheetViews>
    <sheetView topLeftCell="A13" workbookViewId="0">
      <selection activeCell="F7" sqref="F7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12" width="9.28515625" bestFit="1" customWidth="1"/>
  </cols>
  <sheetData>
    <row r="1" spans="1:16" x14ac:dyDescent="0.25">
      <c r="A1" s="2" t="s">
        <v>0</v>
      </c>
      <c r="B1" s="2" t="s">
        <v>1</v>
      </c>
      <c r="C1">
        <f>odchylky!C1</f>
        <v>3</v>
      </c>
      <c r="D1">
        <f>odchylky!D1</f>
        <v>4</v>
      </c>
      <c r="E1">
        <f>odchylky!E1</f>
        <v>5</v>
      </c>
      <c r="F1">
        <f>odchylky!F1</f>
        <v>6</v>
      </c>
      <c r="G1">
        <f>odchylky!G1</f>
        <v>7</v>
      </c>
      <c r="H1">
        <f>IF(odchylky!K1="","",odchylky!K1)</f>
        <v>11</v>
      </c>
      <c r="I1">
        <f>IF(odchylky!L1="","",odchylky!L1)</f>
        <v>12</v>
      </c>
      <c r="J1">
        <f>IF(odchylky!S1="","",odchylky!S1)</f>
        <v>19</v>
      </c>
      <c r="K1">
        <f>IF(odchylky!T1="","",odchylky!T1)</f>
        <v>20</v>
      </c>
      <c r="L1">
        <f>IF(odchylky!U1="","",odchylky!U1)</f>
        <v>21</v>
      </c>
    </row>
    <row r="2" spans="1:16" x14ac:dyDescent="0.25">
      <c r="A2" s="4" t="s">
        <v>3</v>
      </c>
      <c r="B2" s="4" t="s">
        <v>4</v>
      </c>
      <c r="C2" s="34">
        <f>odchylky!C2</f>
        <v>-2.4390243902439025E-2</v>
      </c>
      <c r="D2" s="34">
        <f>odchylky!D2</f>
        <v>9.7560975609756101E-2</v>
      </c>
      <c r="E2" s="34">
        <f>odchylky!E2</f>
        <v>5.2631578947368418E-2</v>
      </c>
      <c r="F2" s="34">
        <f>odchylky!F2</f>
        <v>0.5</v>
      </c>
      <c r="G2" s="34">
        <f>odchylky!G2</f>
        <v>0.43333333333333335</v>
      </c>
      <c r="H2" s="34">
        <f>IF(odchylky!K2="","",odchylky!K2)</f>
        <v>0.35135135135135137</v>
      </c>
      <c r="I2" s="34">
        <f>IF(odchylky!L2="","",odchylky!L2)</f>
        <v>8.1081081081081086E-2</v>
      </c>
      <c r="J2" s="34">
        <f>IF(odchylky!S2="","",odchylky!S2)</f>
        <v>0.6470588235294118</v>
      </c>
      <c r="K2" s="34">
        <f>IF(odchylky!T2="","",odchylky!T2)</f>
        <v>0.11764705882352941</v>
      </c>
      <c r="L2" s="34">
        <f>IF(odchylky!U2="","",odchylky!U2)</f>
        <v>-0.35185185185185186</v>
      </c>
      <c r="N2" t="s">
        <v>85</v>
      </c>
      <c r="O2" t="s">
        <v>86</v>
      </c>
      <c r="P2" t="s">
        <v>87</v>
      </c>
    </row>
    <row r="3" spans="1:16" x14ac:dyDescent="0.25">
      <c r="A3" s="6" t="s">
        <v>3</v>
      </c>
      <c r="B3" s="6" t="s">
        <v>4</v>
      </c>
      <c r="C3" s="34">
        <f>odchylky!C3</f>
        <v>-3.8461538461538464E-2</v>
      </c>
      <c r="D3" s="34">
        <f>odchylky!D3</f>
        <v>-3.8461538461538464E-2</v>
      </c>
      <c r="E3" s="34">
        <f>odchylky!E3</f>
        <v>6.3829787234042548E-2</v>
      </c>
      <c r="F3" s="34">
        <f>odchylky!F3</f>
        <v>0.14583333333333334</v>
      </c>
      <c r="G3" s="34">
        <f>odchylky!G3</f>
        <v>6.25E-2</v>
      </c>
      <c r="H3" s="34">
        <f>IF(odchylky!K3="","",odchylky!K3)</f>
        <v>0.32653061224489793</v>
      </c>
      <c r="I3" s="34">
        <f>IF(odchylky!L3="","",odchylky!L3)</f>
        <v>0.22448979591836735</v>
      </c>
      <c r="J3" s="34">
        <f>IF(odchylky!S3="","",odchylky!S3)</f>
        <v>0.2857142857142857</v>
      </c>
      <c r="K3" s="34">
        <f>IF(odchylky!T3="","",odchylky!T3)</f>
        <v>-0.30612244897959184</v>
      </c>
      <c r="L3" s="34">
        <f>IF(odchylky!U3="","",odchylky!U3)</f>
        <v>-0.375</v>
      </c>
    </row>
    <row r="4" spans="1:16" x14ac:dyDescent="0.25">
      <c r="A4" s="4" t="s">
        <v>3</v>
      </c>
      <c r="B4" s="4" t="s">
        <v>4</v>
      </c>
      <c r="C4" s="34">
        <f>odchylky!C4</f>
        <v>0</v>
      </c>
      <c r="D4" s="34">
        <f>odchylky!D4</f>
        <v>0.25</v>
      </c>
      <c r="E4" s="34">
        <f>odchylky!E4</f>
        <v>-5.4054054054054057E-2</v>
      </c>
      <c r="F4" s="34">
        <f>odchylky!F4</f>
        <v>0.35897435897435898</v>
      </c>
      <c r="G4" s="34">
        <f>odchylky!G4</f>
        <v>0.15384615384615385</v>
      </c>
      <c r="H4" s="34">
        <f>IF(odchylky!K4="","",odchylky!K4)</f>
        <v>0.18421052631578946</v>
      </c>
      <c r="I4" s="34">
        <f>IF(odchylky!L4="","",odchylky!L4)</f>
        <v>5.2631578947368418E-2</v>
      </c>
      <c r="J4" s="34">
        <f>IF(odchylky!S4="","",odchylky!S4)</f>
        <v>0.35135135135135137</v>
      </c>
      <c r="K4" s="34">
        <f>IF(odchylky!T4="","",odchylky!T4)</f>
        <v>-0.29729729729729731</v>
      </c>
      <c r="L4" s="34">
        <f>IF(odchylky!U4="","",odchylky!U4)</f>
        <v>-0.14634146341463414</v>
      </c>
    </row>
    <row r="5" spans="1:16" x14ac:dyDescent="0.25">
      <c r="A5" s="6" t="s">
        <v>3</v>
      </c>
      <c r="B5" s="6" t="s">
        <v>4</v>
      </c>
      <c r="C5" s="34">
        <f>odchylky!C5</f>
        <v>-6.25E-2</v>
      </c>
      <c r="D5" s="34">
        <f>odchylky!D5</f>
        <v>0.40625</v>
      </c>
      <c r="E5" s="34">
        <f>odchylky!E5</f>
        <v>-5.4054054054054057E-2</v>
      </c>
      <c r="F5" s="34">
        <f>odchylky!F5</f>
        <v>0.21428571428571427</v>
      </c>
      <c r="G5" s="34">
        <f>odchylky!G5</f>
        <v>2.8571428571428571E-2</v>
      </c>
      <c r="H5" s="34">
        <f>IF(odchylky!K5="","",odchylky!K5)</f>
        <v>0.1111111111111111</v>
      </c>
      <c r="I5" s="34">
        <f>IF(odchylky!L5="","",odchylky!L5)</f>
        <v>0.1111111111111111</v>
      </c>
      <c r="J5" s="34">
        <f>IF(odchylky!S5="","",odchylky!S5)</f>
        <v>0.25757575757575757</v>
      </c>
      <c r="K5" s="34">
        <f>IF(odchylky!T5="","",odchylky!T5)</f>
        <v>-6.0606060606060608E-2</v>
      </c>
      <c r="L5" s="34">
        <f>IF(odchylky!U5="","",odchylky!U5)</f>
        <v>-0.21052631578947367</v>
      </c>
    </row>
    <row r="6" spans="1:16" x14ac:dyDescent="0.25">
      <c r="A6" s="4" t="s">
        <v>3</v>
      </c>
      <c r="B6" s="4" t="s">
        <v>4</v>
      </c>
      <c r="C6" s="34">
        <f>odchylky!C6</f>
        <v>0.16279069767441862</v>
      </c>
      <c r="D6" s="34">
        <f>odchylky!D6</f>
        <v>0.16279069767441862</v>
      </c>
      <c r="E6" s="34">
        <f>odchylky!E6</f>
        <v>-3.4090909090909088E-2</v>
      </c>
      <c r="F6" s="34">
        <f>odchylky!F6</f>
        <v>0.13636363636363635</v>
      </c>
      <c r="G6" s="34">
        <f>odchylky!G6</f>
        <v>0</v>
      </c>
      <c r="H6" s="34">
        <f>IF(odchylky!K6="","",odchylky!K6)</f>
        <v>5.5555555555555552E-2</v>
      </c>
      <c r="I6" s="34">
        <f>IF(odchylky!L6="","",odchylky!L6)</f>
        <v>0</v>
      </c>
      <c r="J6" s="34">
        <f>IF(odchylky!S6="","",odchylky!S6)</f>
        <v>0.15909090909090909</v>
      </c>
      <c r="K6" s="34">
        <f>IF(odchylky!T6="","",odchylky!T6)</f>
        <v>4.5454545454545456E-2</v>
      </c>
      <c r="L6" s="34">
        <f>IF(odchylky!U6="","",odchylky!U6)</f>
        <v>-6.25E-2</v>
      </c>
    </row>
    <row r="7" spans="1:16" x14ac:dyDescent="0.25">
      <c r="A7" s="6" t="s">
        <v>3</v>
      </c>
      <c r="B7" s="6" t="s">
        <v>4</v>
      </c>
      <c r="C7" s="35" t="str">
        <f>odchylky!C7</f>
        <v>X</v>
      </c>
      <c r="D7" s="35" t="str">
        <f>odchylky!D7</f>
        <v>X</v>
      </c>
      <c r="E7" s="34">
        <f>odchylky!E7</f>
        <v>0.16666666666666666</v>
      </c>
      <c r="F7" s="34">
        <f>odchylky!F7</f>
        <v>0.92592592592592593</v>
      </c>
      <c r="G7" s="34">
        <f>odchylky!G7</f>
        <v>0.22222222222222221</v>
      </c>
      <c r="H7" s="34">
        <f>IF(odchylky!K7="","",odchylky!K7)</f>
        <v>0.40625</v>
      </c>
      <c r="I7" s="34">
        <f>IF(odchylky!L7="","",odchylky!L7)</f>
        <v>0.25</v>
      </c>
      <c r="J7" s="34">
        <f>IF(odchylky!S7="","",odchylky!S7)</f>
        <v>0.4</v>
      </c>
      <c r="K7" s="34">
        <f>IF(odchylky!T7="","",odchylky!T7)</f>
        <v>0.33333333333333331</v>
      </c>
      <c r="L7" s="34">
        <f>IF(odchylky!U7="","",odchylky!U7)</f>
        <v>0</v>
      </c>
    </row>
    <row r="8" spans="1:16" x14ac:dyDescent="0.25">
      <c r="A8" s="4" t="s">
        <v>3</v>
      </c>
      <c r="B8" s="4" t="s">
        <v>4</v>
      </c>
      <c r="C8" s="34">
        <f>odchylky!C8</f>
        <v>0.14583333333333334</v>
      </c>
      <c r="D8" s="34">
        <f>odchylky!D8</f>
        <v>0.14583333333333334</v>
      </c>
      <c r="E8" s="34">
        <f>odchylky!E8</f>
        <v>-3.8461538461538464E-2</v>
      </c>
      <c r="F8" s="34">
        <f>odchylky!F8</f>
        <v>0.38297872340425532</v>
      </c>
      <c r="G8" s="34">
        <f>odchylky!G8</f>
        <v>0.10638297872340426</v>
      </c>
      <c r="H8" s="34">
        <f>IF(odchylky!K8="","",odchylky!K8)</f>
        <v>0</v>
      </c>
      <c r="I8" s="34">
        <f>IF(odchylky!L8="","",odchylky!L8)</f>
        <v>0</v>
      </c>
      <c r="J8" s="34">
        <f>IF(odchylky!S8="","",odchylky!S8)</f>
        <v>0.6</v>
      </c>
      <c r="K8" s="34">
        <f>IF(odchylky!T8="","",odchylky!T8)</f>
        <v>0.31428571428571428</v>
      </c>
      <c r="L8" s="34">
        <f>IF(odchylky!U8="","",odchylky!U8)</f>
        <v>-0.1</v>
      </c>
    </row>
    <row r="9" spans="1:16" x14ac:dyDescent="0.25">
      <c r="A9" s="6" t="s">
        <v>3</v>
      </c>
      <c r="B9" s="6" t="s">
        <v>4</v>
      </c>
      <c r="C9" s="35" t="str">
        <f>odchylky!C9</f>
        <v>X</v>
      </c>
      <c r="D9" s="35" t="str">
        <f>odchylky!D9</f>
        <v>X</v>
      </c>
      <c r="E9" s="34">
        <f>odchylky!E9</f>
        <v>-0.1</v>
      </c>
      <c r="F9" s="34">
        <f>odchylky!F9</f>
        <v>0.38297872340425532</v>
      </c>
      <c r="G9" s="34">
        <f>odchylky!G9</f>
        <v>0.23404255319148937</v>
      </c>
      <c r="H9" s="34">
        <f>IF(odchylky!K9="","",odchylky!K9)</f>
        <v>0.1</v>
      </c>
      <c r="I9" s="34">
        <f>IF(odchylky!L9="","",odchylky!L9)</f>
        <v>0</v>
      </c>
      <c r="J9" s="34">
        <f>IF(odchylky!S9="","",odchylky!S9)</f>
        <v>0.23529411764705882</v>
      </c>
      <c r="K9" s="34">
        <f>IF(odchylky!T9="","",odchylky!T9)</f>
        <v>7.8431372549019607E-2</v>
      </c>
      <c r="L9" s="34">
        <f>IF(odchylky!U9="","",odchylky!U9)</f>
        <v>-0.14893617021276595</v>
      </c>
      <c r="N9">
        <f>COUNTIF(C2:L114,"&gt; 5%")</f>
        <v>590</v>
      </c>
    </row>
    <row r="10" spans="1:16" x14ac:dyDescent="0.25">
      <c r="A10" s="4" t="s">
        <v>3</v>
      </c>
      <c r="B10" s="4" t="s">
        <v>4</v>
      </c>
      <c r="C10" s="35" t="str">
        <f>odchylky!C10</f>
        <v>X</v>
      </c>
      <c r="D10" s="35" t="str">
        <f>odchylky!D10</f>
        <v>X</v>
      </c>
      <c r="E10" s="34">
        <f>odchylky!E10</f>
        <v>-8.5365853658536592E-2</v>
      </c>
      <c r="F10" s="34">
        <f>odchylky!F10</f>
        <v>0.11764705882352941</v>
      </c>
      <c r="G10" s="34">
        <f>odchylky!G10</f>
        <v>-0.2</v>
      </c>
      <c r="H10" s="34">
        <f>IF(odchylky!K10="","",odchylky!K10)</f>
        <v>-9.0909090909090912E-2</v>
      </c>
      <c r="I10" s="34">
        <f>IF(odchylky!L10="","",odchylky!L10)</f>
        <v>-9.0909090909090912E-2</v>
      </c>
      <c r="J10" s="34">
        <f>IF(odchylky!S10="","",odchylky!S10)</f>
        <v>0.15662650602409639</v>
      </c>
      <c r="K10" s="34">
        <f>IF(odchylky!T10="","",odchylky!T10)</f>
        <v>0.20481927710843373</v>
      </c>
      <c r="L10" s="34">
        <f>IF(odchylky!U10="","",odchylky!U10)</f>
        <v>-6.6666666666666666E-2</v>
      </c>
    </row>
    <row r="11" spans="1:16" x14ac:dyDescent="0.25">
      <c r="A11" s="6" t="s">
        <v>3</v>
      </c>
      <c r="B11" s="6" t="s">
        <v>4</v>
      </c>
      <c r="C11" s="35" t="str">
        <f>odchylky!C11</f>
        <v>X</v>
      </c>
      <c r="D11" s="35" t="str">
        <f>odchylky!D11</f>
        <v>X</v>
      </c>
      <c r="E11" s="34">
        <f>odchylky!E11</f>
        <v>0</v>
      </c>
      <c r="F11" s="34">
        <f>odchylky!F11</f>
        <v>0.22222222222222221</v>
      </c>
      <c r="G11" s="34">
        <f>odchylky!G11</f>
        <v>6.6666666666666666E-2</v>
      </c>
      <c r="H11" s="34">
        <f>IF(odchylky!K11="","",odchylky!K11)</f>
        <v>8.6956521739130432E-2</v>
      </c>
      <c r="I11" s="34">
        <f>IF(odchylky!L11="","",odchylky!L11)</f>
        <v>8.6956521739130432E-2</v>
      </c>
      <c r="J11" s="34">
        <f>IF(odchylky!S11="","",odchylky!S11)</f>
        <v>0.17777777777777778</v>
      </c>
      <c r="K11" s="34">
        <f>IF(odchylky!T11="","",odchylky!T11)</f>
        <v>0.1111111111111111</v>
      </c>
      <c r="L11" s="34">
        <f>IF(odchylky!U11="","",odchylky!U11)</f>
        <v>-0.22222222222222221</v>
      </c>
    </row>
    <row r="12" spans="1:16" x14ac:dyDescent="0.25">
      <c r="A12" s="4" t="s">
        <v>3</v>
      </c>
      <c r="B12" s="4" t="s">
        <v>4</v>
      </c>
      <c r="C12" s="34">
        <f>odchylky!C12</f>
        <v>0.15942028985507245</v>
      </c>
      <c r="D12" s="34">
        <f>odchylky!D12</f>
        <v>8.6956521739130432E-2</v>
      </c>
      <c r="E12" s="34">
        <f>odchylky!E12</f>
        <v>3.7735849056603772E-2</v>
      </c>
      <c r="F12" s="34">
        <f>odchylky!F12</f>
        <v>0.35087719298245612</v>
      </c>
      <c r="G12" s="34">
        <f>odchylky!G12</f>
        <v>0.33333333333333331</v>
      </c>
      <c r="H12" s="34">
        <f>IF(odchylky!K12="","",odchylky!K12)</f>
        <v>7.6923076923076927E-2</v>
      </c>
      <c r="I12" s="34">
        <f>IF(odchylky!L12="","",odchylky!L12)</f>
        <v>0.15384615384615385</v>
      </c>
      <c r="J12" s="34">
        <f>IF(odchylky!S12="","",odchylky!S12)</f>
        <v>0.12698412698412698</v>
      </c>
      <c r="K12" s="34">
        <f>IF(odchylky!T12="","",odchylky!T12)</f>
        <v>-1.5873015873015872E-2</v>
      </c>
      <c r="L12" s="34">
        <f>IF(odchylky!U12="","",odchylky!U12)</f>
        <v>-3.8461538461538464E-2</v>
      </c>
    </row>
    <row r="13" spans="1:16" x14ac:dyDescent="0.25">
      <c r="A13" s="6" t="s">
        <v>3</v>
      </c>
      <c r="B13" s="6" t="s">
        <v>4</v>
      </c>
      <c r="C13" s="34">
        <f>odchylky!C13</f>
        <v>0.21951219512195122</v>
      </c>
      <c r="D13" s="34">
        <f>odchylky!D13</f>
        <v>9.7560975609756101E-2</v>
      </c>
      <c r="E13" s="34">
        <f>odchylky!E13</f>
        <v>7.6923076923076927E-2</v>
      </c>
      <c r="F13" s="34">
        <f>odchylky!F13</f>
        <v>4.6511627906976744E-2</v>
      </c>
      <c r="G13" s="34">
        <f>odchylky!G13</f>
        <v>4.6511627906976744E-2</v>
      </c>
      <c r="H13" s="34">
        <f>IF(odchylky!K13="","",odchylky!K13)</f>
        <v>-0.10714285714285714</v>
      </c>
      <c r="I13" s="34">
        <f>IF(odchylky!L13="","",odchylky!L13)</f>
        <v>-4.7619047619047616E-2</v>
      </c>
      <c r="J13" s="34">
        <f>IF(odchylky!S13="","",odchylky!S13)</f>
        <v>4.49438202247191E-2</v>
      </c>
      <c r="K13" s="34">
        <f>IF(odchylky!T13="","",odchylky!T13)</f>
        <v>1.1235955056179775E-2</v>
      </c>
      <c r="L13" s="34">
        <f>IF(odchylky!U13="","",odchylky!U13)</f>
        <v>-2.7777777777777776E-2</v>
      </c>
    </row>
    <row r="14" spans="1:16" x14ac:dyDescent="0.25">
      <c r="A14" s="4" t="s">
        <v>3</v>
      </c>
      <c r="B14" s="4" t="s">
        <v>4</v>
      </c>
      <c r="C14" s="34">
        <f>odchylky!C14</f>
        <v>3.4482758620689655E-2</v>
      </c>
      <c r="D14" s="34">
        <f>odchylky!D14</f>
        <v>3.4482758620689655E-2</v>
      </c>
      <c r="E14" s="34">
        <f>odchylky!E14</f>
        <v>-3.8461538461538464E-2</v>
      </c>
      <c r="F14" s="34">
        <f>odchylky!F14</f>
        <v>0.38461538461538464</v>
      </c>
      <c r="G14" s="34">
        <f>odchylky!G14</f>
        <v>0.38461538461538464</v>
      </c>
      <c r="H14" s="35" t="str">
        <f>IF(odchylky!K14="","",odchylky!K14)</f>
        <v>X</v>
      </c>
      <c r="I14" s="35" t="str">
        <f>IF(odchylky!L14="","",odchylky!L14)</f>
        <v>X</v>
      </c>
      <c r="J14" s="34">
        <f>IF(odchylky!S14="","",odchylky!S14)</f>
        <v>8.9285714285714288E-2</v>
      </c>
      <c r="K14" s="34">
        <f>IF(odchylky!T14="","",odchylky!T14)</f>
        <v>-0.23214285714285715</v>
      </c>
      <c r="L14" s="34">
        <f>IF(odchylky!U14="","",odchylky!U14)</f>
        <v>-0.20289855072463769</v>
      </c>
    </row>
    <row r="15" spans="1:16" x14ac:dyDescent="0.25">
      <c r="A15" s="6" t="s">
        <v>3</v>
      </c>
      <c r="B15" s="6" t="s">
        <v>4</v>
      </c>
      <c r="C15" s="34">
        <f>odchylky!C15</f>
        <v>0.1111111111111111</v>
      </c>
      <c r="D15" s="34">
        <f>odchylky!D15</f>
        <v>-9.0909090909090912E-2</v>
      </c>
      <c r="E15" s="34">
        <f>odchylky!E15</f>
        <v>0.18556701030927836</v>
      </c>
      <c r="F15" s="34">
        <f>odchylky!F15</f>
        <v>7.8431372549019607E-2</v>
      </c>
      <c r="G15" s="34">
        <f>odchylky!G15</f>
        <v>0.12745098039215685</v>
      </c>
      <c r="H15" s="34">
        <f>IF(odchylky!K15="","",odchylky!K15)</f>
        <v>8.9108910891089105E-2</v>
      </c>
      <c r="I15" s="34">
        <f>IF(odchylky!L15="","",odchylky!L15)</f>
        <v>8.9108910891089105E-2</v>
      </c>
      <c r="J15" s="34">
        <f>IF(odchylky!S15="","",odchylky!S15)</f>
        <v>0.28999999999999998</v>
      </c>
      <c r="K15" s="34">
        <f>IF(odchylky!T15="","",odchylky!T15)</f>
        <v>0.05</v>
      </c>
      <c r="L15" s="34">
        <f>IF(odchylky!U15="","",odchylky!U15)</f>
        <v>-0.17525773195876287</v>
      </c>
    </row>
    <row r="16" spans="1:16" x14ac:dyDescent="0.25">
      <c r="A16" s="4" t="s">
        <v>3</v>
      </c>
      <c r="B16" s="4" t="s">
        <v>4</v>
      </c>
      <c r="C16" s="34">
        <f>odchylky!C16</f>
        <v>3.1746031746031744E-2</v>
      </c>
      <c r="D16" s="34">
        <f>odchylky!D16</f>
        <v>-4.7619047619047616E-2</v>
      </c>
      <c r="E16" s="34">
        <f>odchylky!E16</f>
        <v>-3.8461538461538464E-2</v>
      </c>
      <c r="F16" s="34">
        <f>odchylky!F16</f>
        <v>3.1746031746031744E-2</v>
      </c>
      <c r="G16" s="34">
        <f>odchylky!G16</f>
        <v>5.5555555555555552E-2</v>
      </c>
      <c r="H16" s="34">
        <f>IF(odchylky!K16="","",odchylky!K16)</f>
        <v>0.04</v>
      </c>
      <c r="I16" s="34">
        <f>IF(odchylky!L16="","",odchylky!L16)</f>
        <v>0.08</v>
      </c>
      <c r="J16" s="34">
        <f>IF(odchylky!S16="","",odchylky!S16)</f>
        <v>0.10569105691056911</v>
      </c>
      <c r="K16" s="34">
        <f>IF(odchylky!T16="","",odchylky!T16)</f>
        <v>8.943089430894309E-2</v>
      </c>
      <c r="L16" s="34">
        <f>IF(odchylky!U16="","",odchylky!U16)</f>
        <v>-0.04</v>
      </c>
    </row>
    <row r="17" spans="1:12" x14ac:dyDescent="0.25">
      <c r="A17" s="6" t="s">
        <v>3</v>
      </c>
      <c r="B17" s="6" t="s">
        <v>4</v>
      </c>
      <c r="C17" s="34">
        <f>odchylky!C17</f>
        <v>4.3478260869565216E-2</v>
      </c>
      <c r="D17" s="34">
        <f>odchylky!D17</f>
        <v>4.3478260869565216E-2</v>
      </c>
      <c r="E17" s="35" t="str">
        <f>odchylky!E17</f>
        <v>X</v>
      </c>
      <c r="F17" s="35" t="str">
        <f>odchylky!F17</f>
        <v>X</v>
      </c>
      <c r="G17" s="35" t="str">
        <f>odchylky!G17</f>
        <v>X</v>
      </c>
      <c r="H17" s="34">
        <f>IF(odchylky!K17="","",odchylky!K17)</f>
        <v>0.18181818181818182</v>
      </c>
      <c r="I17" s="34">
        <f>IF(odchylky!L17="","",odchylky!L17)</f>
        <v>0.18181818181818182</v>
      </c>
      <c r="J17" s="34">
        <f>IF(odchylky!S17="","",odchylky!S17)</f>
        <v>0.14782608695652175</v>
      </c>
      <c r="K17" s="34">
        <f>IF(odchylky!T17="","",odchylky!T17)</f>
        <v>4.3478260869565216E-2</v>
      </c>
      <c r="L17" s="34">
        <f>IF(odchylky!U17="","",odchylky!U17)</f>
        <v>-3.5087719298245612E-2</v>
      </c>
    </row>
    <row r="18" spans="1:12" x14ac:dyDescent="0.25">
      <c r="A18" s="4" t="s">
        <v>3</v>
      </c>
      <c r="B18" s="4" t="s">
        <v>4</v>
      </c>
      <c r="C18" s="34">
        <f>odchylky!C18</f>
        <v>-2.1739130434782608E-2</v>
      </c>
      <c r="D18" s="34">
        <f>odchylky!D18</f>
        <v>3.2608695652173912E-2</v>
      </c>
      <c r="E18" s="34">
        <f>odchylky!E18</f>
        <v>3.4482758620689655E-2</v>
      </c>
      <c r="F18" s="34">
        <f>odchylky!F18</f>
        <v>9.1954022988505746E-2</v>
      </c>
      <c r="G18" s="34">
        <f>odchylky!G18</f>
        <v>0.26436781609195403</v>
      </c>
      <c r="H18" s="34">
        <f>IF(odchylky!K18="","",odchylky!K18)</f>
        <v>0.17647058823529413</v>
      </c>
      <c r="I18" s="34">
        <f>IF(odchylky!L18="","",odchylky!L18)</f>
        <v>0.23529411764705882</v>
      </c>
      <c r="J18" s="34">
        <f>IF(odchylky!S18="","",odchylky!S18)</f>
        <v>0.17894736842105263</v>
      </c>
      <c r="K18" s="34">
        <f>IF(odchylky!T18="","",odchylky!T18)</f>
        <v>5.2631578947368418E-2</v>
      </c>
      <c r="L18" s="34">
        <f>IF(odchylky!U18="","",odchylky!U18)</f>
        <v>-0.10714285714285714</v>
      </c>
    </row>
    <row r="19" spans="1:12" x14ac:dyDescent="0.25">
      <c r="A19" s="6" t="s">
        <v>3</v>
      </c>
      <c r="B19" s="6" t="s">
        <v>4</v>
      </c>
      <c r="C19" s="34">
        <f>odchylky!C19</f>
        <v>0.2</v>
      </c>
      <c r="D19" s="34">
        <f>odchylky!D19</f>
        <v>0.1</v>
      </c>
      <c r="E19" s="34">
        <f>odchylky!E19</f>
        <v>0</v>
      </c>
      <c r="F19" s="34">
        <f>odchylky!F19</f>
        <v>0.20930232558139536</v>
      </c>
      <c r="G19" s="34">
        <f>odchylky!G19</f>
        <v>0.16279069767441862</v>
      </c>
      <c r="H19" s="34">
        <f>IF(odchylky!K19="","",odchylky!K19)</f>
        <v>-0.1111111111111111</v>
      </c>
      <c r="I19" s="34">
        <f>IF(odchylky!L19="","",odchylky!L19)</f>
        <v>0</v>
      </c>
      <c r="J19" s="34">
        <f>IF(odchylky!S19="","",odchylky!S19)</f>
        <v>0.54347826086956519</v>
      </c>
      <c r="K19" s="34">
        <f>IF(odchylky!T19="","",odchylky!T19)</f>
        <v>-0.13043478260869565</v>
      </c>
      <c r="L19" s="34">
        <f>IF(odchylky!U19="","",odchylky!U19)</f>
        <v>-0.24528301886792453</v>
      </c>
    </row>
    <row r="20" spans="1:12" x14ac:dyDescent="0.25">
      <c r="C20" s="34"/>
      <c r="D20" s="34"/>
      <c r="E20" s="34"/>
      <c r="F20" s="34"/>
      <c r="G20" s="34"/>
      <c r="H20" s="34" t="str">
        <f>IF(odchylky!K20="","",odchylky!K20)</f>
        <v/>
      </c>
      <c r="I20" s="34" t="str">
        <f>IF(odchylky!L20="","",odchylky!L20)</f>
        <v/>
      </c>
      <c r="J20" s="34" t="str">
        <f>IF(odchylky!S20="","",odchylky!S20)</f>
        <v/>
      </c>
      <c r="K20" s="34" t="str">
        <f>IF(odchylky!T20="","",odchylky!T20)</f>
        <v/>
      </c>
      <c r="L20" s="34" t="str">
        <f>IF(odchylky!U20="","",odchylky!U20)</f>
        <v/>
      </c>
    </row>
    <row r="21" spans="1:12" x14ac:dyDescent="0.25">
      <c r="A21" s="6" t="s">
        <v>3</v>
      </c>
      <c r="B21" s="6" t="s">
        <v>2</v>
      </c>
      <c r="C21" s="34">
        <f>odchylky!C21</f>
        <v>-0.4</v>
      </c>
      <c r="D21" s="34">
        <f>odchylky!D21</f>
        <v>-0.2</v>
      </c>
      <c r="E21" s="34">
        <f>odchylky!E21</f>
        <v>9.7560975609756101E-2</v>
      </c>
      <c r="F21" s="34">
        <f>odchylky!F21</f>
        <v>0.18421052631578946</v>
      </c>
      <c r="G21" s="34">
        <f>odchylky!G21</f>
        <v>0.31578947368421051</v>
      </c>
      <c r="H21" s="34">
        <f>IF(odchylky!K21="","",odchylky!K21)</f>
        <v>0.28205128205128205</v>
      </c>
      <c r="I21" s="34">
        <f>IF(odchylky!L21="","",odchylky!L21)</f>
        <v>0.15384615384615385</v>
      </c>
      <c r="J21" s="34">
        <f>IF(odchylky!S21="","",odchylky!S21)</f>
        <v>0.26829268292682928</v>
      </c>
      <c r="K21" s="34">
        <f>IF(odchylky!T21="","",odchylky!T21)</f>
        <v>-2.4390243902439025E-2</v>
      </c>
      <c r="L21" s="34">
        <f>IF(odchylky!U21="","",odchylky!U21)</f>
        <v>-0.32432432432432434</v>
      </c>
    </row>
    <row r="22" spans="1:12" x14ac:dyDescent="0.25">
      <c r="A22" s="4" t="s">
        <v>3</v>
      </c>
      <c r="B22" s="9" t="s">
        <v>2</v>
      </c>
      <c r="C22" s="34">
        <f>odchylky!C22</f>
        <v>-5.6603773584905662E-2</v>
      </c>
      <c r="D22" s="34">
        <f>odchylky!D22</f>
        <v>3.7735849056603772E-2</v>
      </c>
      <c r="E22" s="34">
        <f>odchylky!E22</f>
        <v>0</v>
      </c>
      <c r="F22" s="34">
        <f>odchylky!F22</f>
        <v>5.7692307692307696E-2</v>
      </c>
      <c r="G22" s="34">
        <f>odchylky!G22</f>
        <v>1.9230769230769232E-2</v>
      </c>
      <c r="H22" s="34">
        <f>IF(odchylky!K22="","",odchylky!K22)</f>
        <v>0.2</v>
      </c>
      <c r="I22" s="34">
        <f>IF(odchylky!L22="","",odchylky!L22)</f>
        <v>0.3</v>
      </c>
      <c r="J22" s="34">
        <f>IF(odchylky!S22="","",odchylky!S22)</f>
        <v>0.17307692307692307</v>
      </c>
      <c r="K22" s="34">
        <f>IF(odchylky!T22="","",odchylky!T22)</f>
        <v>-3.8461538461538464E-2</v>
      </c>
      <c r="L22" s="34">
        <f>IF(odchylky!U22="","",odchylky!U22)</f>
        <v>-0.2</v>
      </c>
    </row>
    <row r="23" spans="1:12" x14ac:dyDescent="0.25">
      <c r="A23" s="6" t="s">
        <v>3</v>
      </c>
      <c r="B23" s="6" t="s">
        <v>2</v>
      </c>
      <c r="C23" s="34">
        <f>odchylky!C23</f>
        <v>0</v>
      </c>
      <c r="D23" s="34">
        <f>odchylky!D23</f>
        <v>0</v>
      </c>
      <c r="E23" s="34">
        <f>odchylky!E23</f>
        <v>0.2857142857142857</v>
      </c>
      <c r="F23" s="34">
        <f>odchylky!F23</f>
        <v>0.76470588235294112</v>
      </c>
      <c r="G23" s="34">
        <f>odchylky!G23</f>
        <v>0.17647058823529413</v>
      </c>
      <c r="H23" s="34">
        <f>IF(odchylky!K23="","",odchylky!K23)</f>
        <v>0.21951219512195122</v>
      </c>
      <c r="I23" s="34">
        <f>IF(odchylky!L23="","",odchylky!L23)</f>
        <v>0.34146341463414637</v>
      </c>
      <c r="J23" s="34">
        <f>IF(odchylky!S23="","",odchylky!S23)</f>
        <v>0.46511627906976744</v>
      </c>
      <c r="K23" s="34">
        <f>IF(odchylky!T23="","",odchylky!T23)</f>
        <v>0.20930232558139536</v>
      </c>
      <c r="L23" s="34">
        <f>IF(odchylky!U23="","",odchylky!U23)</f>
        <v>-0.1111111111111111</v>
      </c>
    </row>
    <row r="24" spans="1:12" x14ac:dyDescent="0.25">
      <c r="A24" s="4" t="s">
        <v>3</v>
      </c>
      <c r="B24" s="9" t="s">
        <v>2</v>
      </c>
      <c r="C24" s="34">
        <f>odchylky!C24</f>
        <v>0.17647058823529413</v>
      </c>
      <c r="D24" s="34">
        <f>odchylky!D24</f>
        <v>0.17647058823529413</v>
      </c>
      <c r="E24" s="34">
        <f>odchylky!E24</f>
        <v>4.4776119402985072E-2</v>
      </c>
      <c r="F24" s="34">
        <f>odchylky!F24</f>
        <v>0.30434782608695654</v>
      </c>
      <c r="G24" s="34">
        <f>odchylky!G24</f>
        <v>0.18840579710144928</v>
      </c>
      <c r="H24" s="34">
        <f>IF(odchylky!K24="","",odchylky!K24)</f>
        <v>0.11940298507462686</v>
      </c>
      <c r="I24" s="34">
        <f>IF(odchylky!L24="","",odchylky!L24)</f>
        <v>0.19402985074626866</v>
      </c>
      <c r="J24" s="34">
        <f>IF(odchylky!S24="","",odchylky!S24)</f>
        <v>0.20895522388059701</v>
      </c>
      <c r="K24" s="34">
        <f>IF(odchylky!T24="","",odchylky!T24)</f>
        <v>0.19402985074626866</v>
      </c>
      <c r="L24" s="34">
        <f>IF(odchylky!U24="","",odchylky!U24)</f>
        <v>-9.7222222222222224E-2</v>
      </c>
    </row>
    <row r="25" spans="1:12" x14ac:dyDescent="0.25">
      <c r="A25" s="6" t="s">
        <v>3</v>
      </c>
      <c r="B25" s="6" t="s">
        <v>2</v>
      </c>
      <c r="C25" s="34">
        <f>odchylky!C25</f>
        <v>0.14942528735632185</v>
      </c>
      <c r="D25" s="34">
        <f>odchylky!D25</f>
        <v>3.4482758620689655E-2</v>
      </c>
      <c r="E25" s="34">
        <f>odchylky!E25</f>
        <v>1.1904761904761904E-2</v>
      </c>
      <c r="F25" s="34">
        <f>odchylky!F25</f>
        <v>4.6511627906976744E-2</v>
      </c>
      <c r="G25" s="34">
        <f>odchylky!G25</f>
        <v>2.3255813953488372E-2</v>
      </c>
      <c r="H25" s="34">
        <f>IF(odchylky!K25="","",odchylky!K25)</f>
        <v>-4.49438202247191E-2</v>
      </c>
      <c r="I25" s="34">
        <f>IF(odchylky!L25="","",odchylky!L25)</f>
        <v>0.12359550561797752</v>
      </c>
      <c r="J25" s="34">
        <f>IF(odchylky!S25="","",odchylky!S25)</f>
        <v>0.30337078651685395</v>
      </c>
      <c r="K25" s="34">
        <f>IF(odchylky!T25="","",odchylky!T25)</f>
        <v>3.3707865168539325E-2</v>
      </c>
      <c r="L25" s="34">
        <f>IF(odchylky!U25="","",odchylky!U25)</f>
        <v>-0.13043478260869565</v>
      </c>
    </row>
    <row r="26" spans="1:12" x14ac:dyDescent="0.25">
      <c r="A26" s="4" t="s">
        <v>3</v>
      </c>
      <c r="B26" s="9" t="s">
        <v>2</v>
      </c>
      <c r="C26" s="34">
        <f>odchylky!C26</f>
        <v>0.29032258064516131</v>
      </c>
      <c r="D26" s="34">
        <f>odchylky!D26</f>
        <v>0.29032258064516131</v>
      </c>
      <c r="E26" s="34">
        <f>odchylky!E26</f>
        <v>0.48148148148148145</v>
      </c>
      <c r="F26" s="34">
        <f>odchylky!F26</f>
        <v>0.73333333333333328</v>
      </c>
      <c r="G26" s="34">
        <f>odchylky!G26</f>
        <v>0.33333333333333331</v>
      </c>
      <c r="H26" s="34">
        <f>IF(odchylky!K26="","",odchylky!K26)</f>
        <v>0.33333333333333331</v>
      </c>
      <c r="I26" s="34">
        <f>IF(odchylky!L26="","",odchylky!L26)</f>
        <v>0.66666666666666663</v>
      </c>
      <c r="J26" s="34">
        <f>IF(odchylky!S26="","",odchylky!S26)</f>
        <v>0.44444444444444442</v>
      </c>
      <c r="K26" s="34">
        <f>IF(odchylky!T26="","",odchylky!T26)</f>
        <v>0.33333333333333331</v>
      </c>
      <c r="L26" s="34">
        <f>IF(odchylky!U26="","",odchylky!U26)</f>
        <v>0.25</v>
      </c>
    </row>
    <row r="27" spans="1:12" x14ac:dyDescent="0.25">
      <c r="A27" s="6" t="s">
        <v>3</v>
      </c>
      <c r="B27" s="6" t="s">
        <v>2</v>
      </c>
      <c r="C27" s="34">
        <f>odchylky!C27</f>
        <v>-5.6603773584905662E-2</v>
      </c>
      <c r="D27" s="34">
        <f>odchylky!D27</f>
        <v>3.7735849056603772E-2</v>
      </c>
      <c r="E27" s="34">
        <f>odchylky!E27</f>
        <v>2.0408163265306121E-2</v>
      </c>
      <c r="F27" s="34">
        <f>odchylky!F27</f>
        <v>0.27659574468085107</v>
      </c>
      <c r="G27" s="34">
        <f>odchylky!G27</f>
        <v>-4.2553191489361701E-2</v>
      </c>
      <c r="H27" s="34">
        <f>IF(odchylky!K27="","",odchylky!K27)</f>
        <v>0.12244897959183673</v>
      </c>
      <c r="I27" s="34">
        <f>IF(odchylky!L27="","",odchylky!L27)</f>
        <v>0.32653061224489793</v>
      </c>
      <c r="J27" s="34">
        <f>IF(odchylky!S27="","",odchylky!S27)</f>
        <v>0.17307692307692307</v>
      </c>
      <c r="K27" s="34">
        <f>IF(odchylky!T27="","",odchylky!T27)</f>
        <v>-3.8461538461538464E-2</v>
      </c>
      <c r="L27" s="34">
        <f>IF(odchylky!U27="","",odchylky!U27)</f>
        <v>0</v>
      </c>
    </row>
    <row r="28" spans="1:12" x14ac:dyDescent="0.25">
      <c r="A28" s="4" t="s">
        <v>3</v>
      </c>
      <c r="B28" s="9" t="s">
        <v>2</v>
      </c>
      <c r="C28" s="34">
        <f>odchylky!C28</f>
        <v>0.52173913043478259</v>
      </c>
      <c r="D28" s="34">
        <f>odchylky!D28</f>
        <v>0.30434782608695654</v>
      </c>
      <c r="E28" s="34">
        <f>odchylky!E28</f>
        <v>0.14583333333333334</v>
      </c>
      <c r="F28" s="34">
        <f>odchylky!F28</f>
        <v>0.42857142857142855</v>
      </c>
      <c r="G28" s="34">
        <f>odchylky!G28</f>
        <v>0.12244897959183673</v>
      </c>
      <c r="H28" s="34">
        <f>IF(odchylky!K28="","",odchylky!K28)</f>
        <v>0.2</v>
      </c>
      <c r="I28" s="34">
        <f>IF(odchylky!L28="","",odchylky!L28)</f>
        <v>0.1</v>
      </c>
      <c r="J28" s="34">
        <f>IF(odchylky!S28="","",odchylky!S28)</f>
        <v>0.10416666666666667</v>
      </c>
      <c r="K28" s="34">
        <f>IF(odchylky!T28="","",odchylky!T28)</f>
        <v>6.25E-2</v>
      </c>
      <c r="L28" s="34">
        <f>IF(odchylky!U28="","",odchylky!U28)</f>
        <v>2.2727272727272728E-2</v>
      </c>
    </row>
    <row r="29" spans="1:12" x14ac:dyDescent="0.25">
      <c r="A29" s="6" t="s">
        <v>3</v>
      </c>
      <c r="B29" s="6" t="s">
        <v>2</v>
      </c>
      <c r="C29" s="34">
        <f>odchylky!C29</f>
        <v>0.3888888888888889</v>
      </c>
      <c r="D29" s="34">
        <f>odchylky!D29</f>
        <v>0.25</v>
      </c>
      <c r="E29" s="34">
        <f>odchylky!E29</f>
        <v>-0.10112359550561797</v>
      </c>
      <c r="F29" s="34">
        <f>odchylky!F29</f>
        <v>0.10465116279069768</v>
      </c>
      <c r="G29" s="34">
        <f>odchylky!G29</f>
        <v>-4.6511627906976744E-2</v>
      </c>
      <c r="H29" s="34">
        <f>IF(odchylky!K29="","",odchylky!K29)</f>
        <v>1.1904761904761904E-2</v>
      </c>
      <c r="I29" s="34">
        <f>IF(odchylky!L29="","",odchylky!L29)</f>
        <v>0.13095238095238096</v>
      </c>
      <c r="J29" s="34">
        <f>IF(odchylky!S29="","",odchylky!S29)</f>
        <v>0.18072289156626506</v>
      </c>
      <c r="K29" s="34">
        <f>IF(odchylky!T29="","",odchylky!T29)</f>
        <v>9.6385542168674704E-2</v>
      </c>
      <c r="L29" s="34">
        <f>IF(odchylky!U29="","",odchylky!U29)</f>
        <v>-0.15662650602409639</v>
      </c>
    </row>
    <row r="30" spans="1:12" x14ac:dyDescent="0.25">
      <c r="A30" s="4" t="s">
        <v>3</v>
      </c>
      <c r="B30" s="9" t="s">
        <v>2</v>
      </c>
      <c r="C30" s="34">
        <f>odchylky!C30</f>
        <v>5.2631578947368418E-2</v>
      </c>
      <c r="D30" s="34">
        <f>odchylky!D30</f>
        <v>0.31578947368421051</v>
      </c>
      <c r="E30" s="34">
        <f>odchylky!E30</f>
        <v>-2.1739130434782608E-2</v>
      </c>
      <c r="F30" s="34">
        <f>odchylky!F30</f>
        <v>0.22448979591836735</v>
      </c>
      <c r="G30" s="34">
        <f>odchylky!G30</f>
        <v>-4.0816326530612242E-2</v>
      </c>
      <c r="H30" s="34">
        <f>IF(odchylky!K30="","",odchylky!K30)</f>
        <v>6.3829787234042548E-2</v>
      </c>
      <c r="I30" s="34">
        <f>IF(odchylky!L30="","",odchylky!L30)</f>
        <v>1.1276595744680851</v>
      </c>
      <c r="J30" s="34">
        <f>IF(odchylky!S30="","",odchylky!S30)</f>
        <v>0.10416666666666667</v>
      </c>
      <c r="K30" s="34">
        <f>IF(odchylky!T30="","",odchylky!T30)</f>
        <v>0</v>
      </c>
      <c r="L30" s="34">
        <f>IF(odchylky!U30="","",odchylky!U30)</f>
        <v>-0.16666666666666666</v>
      </c>
    </row>
    <row r="31" spans="1:12" x14ac:dyDescent="0.25">
      <c r="A31" s="6" t="s">
        <v>3</v>
      </c>
      <c r="B31" s="6" t="s">
        <v>2</v>
      </c>
      <c r="C31" s="34">
        <f>odchylky!C31</f>
        <v>-0.1044776119402985</v>
      </c>
      <c r="D31" s="34">
        <f>odchylky!D31</f>
        <v>0.34328358208955223</v>
      </c>
      <c r="E31" s="34">
        <f>odchylky!E31</f>
        <v>0.1111111111111111</v>
      </c>
      <c r="F31" s="34">
        <f>odchylky!F31</f>
        <v>7.6923076923076927E-2</v>
      </c>
      <c r="G31" s="34">
        <f>odchylky!G31</f>
        <v>0.18461538461538463</v>
      </c>
      <c r="H31" s="34">
        <f>IF(odchylky!K31="","",odchylky!K31)</f>
        <v>0.20967741935483872</v>
      </c>
      <c r="I31" s="34">
        <f>IF(odchylky!L31="","",odchylky!L31)</f>
        <v>0.20967741935483872</v>
      </c>
      <c r="J31" s="34">
        <f>IF(odchylky!S31="","",odchylky!S31)</f>
        <v>0.2711864406779661</v>
      </c>
      <c r="K31" s="34">
        <f>IF(odchylky!T31="","",odchylky!T31)</f>
        <v>0.38983050847457629</v>
      </c>
      <c r="L31" s="34">
        <f>IF(odchylky!U31="","",odchylky!U31)</f>
        <v>-3.5087719298245612E-2</v>
      </c>
    </row>
    <row r="32" spans="1:12" x14ac:dyDescent="0.25">
      <c r="A32" s="4" t="s">
        <v>3</v>
      </c>
      <c r="B32" s="9" t="s">
        <v>2</v>
      </c>
      <c r="C32" s="34">
        <f>odchylky!C32</f>
        <v>0.2</v>
      </c>
      <c r="D32" s="34">
        <f>odchylky!D32</f>
        <v>0.33333333333333331</v>
      </c>
      <c r="E32" s="34">
        <f>odchylky!E32</f>
        <v>-1.1627906976744186E-2</v>
      </c>
      <c r="F32" s="34">
        <f>odchylky!F32</f>
        <v>3.5294117647058823E-2</v>
      </c>
      <c r="G32" s="34">
        <f>odchylky!G32</f>
        <v>0</v>
      </c>
      <c r="H32" s="34">
        <f>IF(odchylky!K32="","",odchylky!K32)</f>
        <v>3.6585365853658534E-2</v>
      </c>
      <c r="I32" s="34">
        <f>IF(odchylky!L32="","",odchylky!L32)</f>
        <v>9.7560975609756101E-2</v>
      </c>
      <c r="J32" s="34">
        <f>IF(odchylky!S32="","",odchylky!S32)</f>
        <v>-1.1904761904761904E-2</v>
      </c>
      <c r="K32" s="34">
        <f>IF(odchylky!T32="","",odchylky!T32)</f>
        <v>7.1428571428571425E-2</v>
      </c>
      <c r="L32" s="34">
        <f>IF(odchylky!U32="","",odchylky!U32)</f>
        <v>-0.125</v>
      </c>
    </row>
    <row r="33" spans="1:12" x14ac:dyDescent="0.25">
      <c r="A33" s="6" t="s">
        <v>3</v>
      </c>
      <c r="B33" s="6" t="s">
        <v>2</v>
      </c>
      <c r="C33" s="34">
        <f>odchylky!C33</f>
        <v>-0.15254237288135594</v>
      </c>
      <c r="D33" s="34">
        <f>odchylky!D33</f>
        <v>0.2711864406779661</v>
      </c>
      <c r="E33" s="34">
        <f>odchylky!E33</f>
        <v>0.1111111111111111</v>
      </c>
      <c r="F33" s="34">
        <f>odchylky!F33</f>
        <v>0.3392857142857143</v>
      </c>
      <c r="G33" s="34">
        <f>odchylky!G33</f>
        <v>0.19642857142857142</v>
      </c>
      <c r="H33" s="34">
        <f>IF(odchylky!K33="","",odchylky!K33)</f>
        <v>-1.6393442622950821E-2</v>
      </c>
      <c r="I33" s="34">
        <f>IF(odchylky!L33="","",odchylky!L33)</f>
        <v>0.22950819672131148</v>
      </c>
      <c r="J33" s="34">
        <f>IF(odchylky!S33="","",odchylky!S33)</f>
        <v>7.1428571428571425E-2</v>
      </c>
      <c r="K33" s="34">
        <f>IF(odchylky!T33="","",odchylky!T33)</f>
        <v>-0.14285714285714285</v>
      </c>
      <c r="L33" s="34">
        <f>IF(odchylky!U33="","",odchylky!U33)</f>
        <v>-0.16666666666666666</v>
      </c>
    </row>
    <row r="34" spans="1:12" x14ac:dyDescent="0.25">
      <c r="A34" s="4" t="s">
        <v>3</v>
      </c>
      <c r="B34" s="9" t="s">
        <v>2</v>
      </c>
      <c r="C34" s="34">
        <f>odchylky!C34</f>
        <v>0.38297872340425532</v>
      </c>
      <c r="D34" s="34">
        <f>odchylky!D34</f>
        <v>0.1702127659574468</v>
      </c>
      <c r="E34" s="34">
        <f>odchylky!E34</f>
        <v>0.25</v>
      </c>
      <c r="F34" s="34">
        <f>odchylky!F34</f>
        <v>0.1702127659574468</v>
      </c>
      <c r="G34" s="34">
        <f>odchylky!G34</f>
        <v>7.4468085106382975E-2</v>
      </c>
      <c r="H34" s="34">
        <f>IF(odchylky!K34="","",odchylky!K34)</f>
        <v>0.14285714285714285</v>
      </c>
      <c r="I34" s="34">
        <f>IF(odchylky!L34="","",odchylky!L34)</f>
        <v>-4.7619047619047616E-2</v>
      </c>
      <c r="J34" s="34">
        <f>IF(odchylky!S34="","",odchylky!S34)</f>
        <v>0.37894736842105264</v>
      </c>
      <c r="K34" s="34">
        <f>IF(odchylky!T34="","",odchylky!T34)</f>
        <v>0.14736842105263157</v>
      </c>
      <c r="L34" s="34">
        <f>IF(odchylky!U34="","",odchylky!U34)</f>
        <v>-8.1632653061224483E-2</v>
      </c>
    </row>
    <row r="35" spans="1:12" x14ac:dyDescent="0.25">
      <c r="A35" s="6" t="s">
        <v>3</v>
      </c>
      <c r="B35" s="6" t="s">
        <v>2</v>
      </c>
      <c r="C35" s="34">
        <f>odchylky!C35</f>
        <v>0.04</v>
      </c>
      <c r="D35" s="34">
        <f>odchylky!D35</f>
        <v>0.04</v>
      </c>
      <c r="E35" s="34">
        <f>odchylky!E35</f>
        <v>2.3622047244094488E-2</v>
      </c>
      <c r="F35" s="34">
        <f>odchylky!F35</f>
        <v>2.6785714285714284E-2</v>
      </c>
      <c r="G35" s="34">
        <f>odchylky!G35</f>
        <v>8.9285714285714288E-2</v>
      </c>
      <c r="H35" s="34">
        <f>IF(odchylky!K35="","",odchylky!K35)</f>
        <v>4.8387096774193547E-2</v>
      </c>
      <c r="I35" s="34">
        <f>IF(odchylky!L35="","",odchylky!L35)</f>
        <v>0.12903225806451613</v>
      </c>
      <c r="J35" s="34">
        <f>IF(odchylky!S35="","",odchylky!S35)</f>
        <v>0.10569105691056911</v>
      </c>
      <c r="K35" s="34">
        <f>IF(odchylky!T35="","",odchylky!T35)</f>
        <v>5.6910569105691054E-2</v>
      </c>
      <c r="L35" s="34">
        <f>IF(odchylky!U35="","",odchylky!U35)</f>
        <v>-0.04</v>
      </c>
    </row>
    <row r="36" spans="1:12" x14ac:dyDescent="0.25">
      <c r="A36" s="4" t="s">
        <v>3</v>
      </c>
      <c r="B36" s="9" t="s">
        <v>2</v>
      </c>
      <c r="C36" s="34">
        <f>odchylky!C36</f>
        <v>-2.6548672566371681E-2</v>
      </c>
      <c r="D36" s="34">
        <f>odchylky!D36</f>
        <v>-2.6548672566371681E-2</v>
      </c>
      <c r="E36" s="34">
        <f>odchylky!E36</f>
        <v>4.3478260869565216E-2</v>
      </c>
      <c r="F36" s="34">
        <f>odchylky!F36</f>
        <v>-9.0090090090090089E-3</v>
      </c>
      <c r="G36" s="34">
        <f>odchylky!G36</f>
        <v>0.17117117117117117</v>
      </c>
      <c r="H36" s="34">
        <f>IF(odchylky!K36="","",odchylky!K36)</f>
        <v>9.6491228070175433E-2</v>
      </c>
      <c r="I36" s="34">
        <f>IF(odchylky!L36="","",odchylky!L36)</f>
        <v>0.18421052631578946</v>
      </c>
      <c r="J36" s="34">
        <f>IF(odchylky!S36="","",odchylky!S36)</f>
        <v>0.1206896551724138</v>
      </c>
      <c r="K36" s="34">
        <f>IF(odchylky!T36="","",odchylky!T36)</f>
        <v>1.7241379310344827E-2</v>
      </c>
      <c r="L36" s="34">
        <f>IF(odchylky!U36="","",odchylky!U36)</f>
        <v>0</v>
      </c>
    </row>
    <row r="37" spans="1:12" x14ac:dyDescent="0.25">
      <c r="A37" s="6" t="s">
        <v>3</v>
      </c>
      <c r="B37" s="6" t="s">
        <v>2</v>
      </c>
      <c r="C37" s="34">
        <f>odchylky!C37</f>
        <v>-0.19540229885057472</v>
      </c>
      <c r="D37" s="34">
        <f>odchylky!D37</f>
        <v>-0.13793103448275862</v>
      </c>
      <c r="E37" s="34">
        <f>odchylky!E37</f>
        <v>-2.1739130434782608E-2</v>
      </c>
      <c r="F37" s="34">
        <f>odchylky!F37</f>
        <v>-5.8823529411764705E-2</v>
      </c>
      <c r="G37" s="34">
        <f>odchylky!G37</f>
        <v>0.35294117647058826</v>
      </c>
      <c r="H37" s="34">
        <f>IF(odchylky!K37="","",odchylky!K37)</f>
        <v>0.26436781609195403</v>
      </c>
      <c r="I37" s="34">
        <f>IF(odchylky!L37="","",odchylky!L37)</f>
        <v>3.4482758620689655E-2</v>
      </c>
      <c r="J37" s="34">
        <f>IF(odchylky!S37="","",odchylky!S37)</f>
        <v>0.21649484536082475</v>
      </c>
      <c r="K37" s="34">
        <f>IF(odchylky!T37="","",odchylky!T37)</f>
        <v>-7.2164948453608241E-2</v>
      </c>
      <c r="L37" s="34">
        <f>IF(odchylky!U37="","",odchylky!U37)</f>
        <v>-0.16666666666666666</v>
      </c>
    </row>
    <row r="38" spans="1:12" x14ac:dyDescent="0.25">
      <c r="A38" s="4" t="s">
        <v>3</v>
      </c>
      <c r="B38" s="9" t="s">
        <v>2</v>
      </c>
      <c r="C38" s="34">
        <f>odchylky!C38</f>
        <v>0.33333333333333331</v>
      </c>
      <c r="D38" s="34">
        <f>odchylky!D38</f>
        <v>0.1111111111111111</v>
      </c>
      <c r="E38" s="34">
        <f>odchylky!E38</f>
        <v>-9.0909090909090912E-2</v>
      </c>
      <c r="F38" s="34">
        <f>odchylky!F38</f>
        <v>0.48936170212765956</v>
      </c>
      <c r="G38" s="34">
        <f>odchylky!G38</f>
        <v>0.10638297872340426</v>
      </c>
      <c r="H38" s="34">
        <f>IF(odchylky!K38="","",odchylky!K38)</f>
        <v>2.2727272727272728E-2</v>
      </c>
      <c r="I38" s="34">
        <f>IF(odchylky!L38="","",odchylky!L38)</f>
        <v>0.25</v>
      </c>
      <c r="J38" s="34">
        <f>IF(odchylky!S38="","",odchylky!S38)</f>
        <v>0.10909090909090909</v>
      </c>
      <c r="K38" s="34">
        <f>IF(odchylky!T38="","",odchylky!T38)</f>
        <v>-0.16363636363636364</v>
      </c>
      <c r="L38" s="34">
        <f>IF(odchylky!U38="","",odchylky!U38)</f>
        <v>-0.33333333333333331</v>
      </c>
    </row>
    <row r="39" spans="1:12" x14ac:dyDescent="0.25">
      <c r="C39" s="34"/>
      <c r="D39" s="34"/>
      <c r="E39" s="34"/>
      <c r="F39" s="34"/>
      <c r="G39" s="34"/>
      <c r="H39" s="34" t="str">
        <f>IF(odchylky!K39="","",odchylky!K39)</f>
        <v/>
      </c>
      <c r="I39" s="34" t="str">
        <f>IF(odchylky!L39="","",odchylky!L39)</f>
        <v/>
      </c>
      <c r="J39" s="34" t="str">
        <f>IF(odchylky!S39="","",odchylky!S39)</f>
        <v/>
      </c>
      <c r="K39" s="34" t="str">
        <f>IF(odchylky!T39="","",odchylky!T39)</f>
        <v/>
      </c>
      <c r="L39" s="34" t="str">
        <f>IF(odchylky!U39="","",odchylky!U39)</f>
        <v/>
      </c>
    </row>
    <row r="40" spans="1:12" x14ac:dyDescent="0.25">
      <c r="A40" s="3" t="s">
        <v>5</v>
      </c>
      <c r="B40" s="4" t="s">
        <v>4</v>
      </c>
      <c r="C40" s="34">
        <f>odchylky!C40</f>
        <v>0.35135135135135137</v>
      </c>
      <c r="D40" s="34">
        <f>odchylky!D40</f>
        <v>0.21621621621621623</v>
      </c>
      <c r="E40" s="34">
        <f>odchylky!E40</f>
        <v>0.1111111111111111</v>
      </c>
      <c r="F40" s="34">
        <f>odchylky!F40</f>
        <v>0.28205128205128205</v>
      </c>
      <c r="G40" s="34">
        <f>odchylky!G40</f>
        <v>0.23076923076923078</v>
      </c>
      <c r="H40" s="34">
        <f>IF(odchylky!K40="","",odchylky!K40)</f>
        <v>0.31578947368421051</v>
      </c>
      <c r="I40" s="34">
        <f>IF(odchylky!L40="","",odchylky!L40)</f>
        <v>5.2631578947368418E-2</v>
      </c>
      <c r="J40" s="34">
        <f>IF(odchylky!S40="","",odchylky!S40)</f>
        <v>5.4545454545454543E-2</v>
      </c>
      <c r="K40" s="34">
        <f>IF(odchylky!T40="","",odchylky!T40)</f>
        <v>-9.0909090909090912E-2</v>
      </c>
      <c r="L40" s="34">
        <f>IF(odchylky!U40="","",odchylky!U40)</f>
        <v>-0.2857142857142857</v>
      </c>
    </row>
    <row r="41" spans="1:12" x14ac:dyDescent="0.25">
      <c r="A41" s="15" t="s">
        <v>5</v>
      </c>
      <c r="B41" s="14" t="s">
        <v>4</v>
      </c>
      <c r="C41" s="34">
        <f>odchylky!C41</f>
        <v>-1.9607843137254902E-2</v>
      </c>
      <c r="D41" s="34">
        <f>odchylky!D41</f>
        <v>7.8431372549019607E-2</v>
      </c>
      <c r="E41" s="34">
        <f>odchylky!E41</f>
        <v>0.14583333333333334</v>
      </c>
      <c r="F41" s="34">
        <f>odchylky!F41</f>
        <v>0.14583333333333334</v>
      </c>
      <c r="G41" s="34">
        <f>odchylky!G41</f>
        <v>6.25E-2</v>
      </c>
      <c r="H41" s="34">
        <f>IF(odchylky!K41="","",odchylky!K41)</f>
        <v>0.15384615384615385</v>
      </c>
      <c r="I41" s="34">
        <f>IF(odchylky!L41="","",odchylky!L41)</f>
        <v>-3.8461538461538464E-2</v>
      </c>
      <c r="J41" s="34">
        <f>IF(odchylky!S41="","",odchylky!S41)</f>
        <v>0.27272727272727271</v>
      </c>
      <c r="K41" s="34">
        <f>IF(odchylky!T41="","",odchylky!T41)</f>
        <v>0.45454545454545453</v>
      </c>
      <c r="L41" s="34">
        <f>IF(odchylky!U41="","",odchylky!U41)</f>
        <v>-0.21568627450980393</v>
      </c>
    </row>
    <row r="42" spans="1:12" x14ac:dyDescent="0.25">
      <c r="A42" s="3" t="s">
        <v>5</v>
      </c>
      <c r="B42" s="4" t="s">
        <v>4</v>
      </c>
      <c r="C42" s="34">
        <f>odchylky!C42</f>
        <v>0.28205128205128205</v>
      </c>
      <c r="D42" s="34">
        <f>odchylky!D42</f>
        <v>0.15384615384615385</v>
      </c>
      <c r="E42" s="34">
        <f>odchylky!E42</f>
        <v>-0.125</v>
      </c>
      <c r="F42" s="34">
        <f>odchylky!F42</f>
        <v>0.52777777777777779</v>
      </c>
      <c r="G42" s="34">
        <f>odchylky!G42</f>
        <v>0.1111111111111111</v>
      </c>
      <c r="H42" s="34">
        <f>IF(odchylky!K42="","",odchylky!K42)</f>
        <v>0.25</v>
      </c>
      <c r="I42" s="34">
        <f>IF(odchylky!L42="","",odchylky!L42)</f>
        <v>0.375</v>
      </c>
      <c r="J42" s="34">
        <f>IF(odchylky!S42="","",odchylky!S42)</f>
        <v>0.30232558139534882</v>
      </c>
      <c r="K42" s="34">
        <f>IF(odchylky!T42="","",odchylky!T42)</f>
        <v>4.6511627906976744E-2</v>
      </c>
      <c r="L42" s="34">
        <f>IF(odchylky!U42="","",odchylky!U42)</f>
        <v>-0.2857142857142857</v>
      </c>
    </row>
    <row r="43" spans="1:12" x14ac:dyDescent="0.25">
      <c r="A43" s="15" t="s">
        <v>5</v>
      </c>
      <c r="B43" s="14" t="s">
        <v>4</v>
      </c>
      <c r="C43" s="34">
        <f>odchylky!C43</f>
        <v>9.375E-2</v>
      </c>
      <c r="D43" s="34">
        <f>odchylky!D43</f>
        <v>-6.25E-2</v>
      </c>
      <c r="E43" s="34">
        <f>odchylky!E43</f>
        <v>6.0606060606060608E-2</v>
      </c>
      <c r="F43" s="34">
        <f>odchylky!F43</f>
        <v>0.2857142857142857</v>
      </c>
      <c r="G43" s="34">
        <f>odchylky!G43</f>
        <v>0.11428571428571428</v>
      </c>
      <c r="H43" s="34">
        <f>IF(odchylky!K43="","",odchylky!K43)</f>
        <v>4.4776119402985072E-2</v>
      </c>
      <c r="I43" s="34">
        <f>IF(odchylky!L43="","",odchylky!L43)</f>
        <v>0.26865671641791045</v>
      </c>
      <c r="J43" s="34">
        <f>IF(odchylky!S43="","",odchylky!S43)</f>
        <v>0.26315789473684209</v>
      </c>
      <c r="K43" s="34">
        <f>IF(odchylky!T43="","",odchylky!T43)</f>
        <v>0.11842105263157894</v>
      </c>
      <c r="L43" s="34">
        <f>IF(odchylky!U43="","",odchylky!U43)</f>
        <v>-0.11764705882352941</v>
      </c>
    </row>
    <row r="44" spans="1:12" x14ac:dyDescent="0.25">
      <c r="A44" s="3" t="s">
        <v>5</v>
      </c>
      <c r="B44" s="4" t="s">
        <v>4</v>
      </c>
      <c r="C44" s="34">
        <f>odchylky!C44</f>
        <v>0</v>
      </c>
      <c r="D44" s="34">
        <f>odchylky!D44</f>
        <v>-0.1111111111111111</v>
      </c>
      <c r="E44" s="34">
        <f>odchylky!E44</f>
        <v>9.1954022988505746E-2</v>
      </c>
      <c r="F44" s="34">
        <f>odchylky!F44</f>
        <v>0.19318181818181818</v>
      </c>
      <c r="G44" s="34">
        <f>odchylky!G44</f>
        <v>0.13636363636363635</v>
      </c>
      <c r="H44" s="34">
        <f>IF(odchylky!K44="","",odchylky!K44)</f>
        <v>-9.0909090909090912E-2</v>
      </c>
      <c r="I44" s="34">
        <f>IF(odchylky!L44="","",odchylky!L44)</f>
        <v>2.2727272727272728E-2</v>
      </c>
      <c r="J44" s="34">
        <f>IF(odchylky!S44="","",odchylky!S44)</f>
        <v>5.2631578947368418E-2</v>
      </c>
      <c r="K44" s="34">
        <f>IF(odchylky!T44="","",odchylky!T44)</f>
        <v>-6.3157894736842107E-2</v>
      </c>
      <c r="L44" s="34">
        <f>IF(odchylky!U44="","",odchylky!U44)</f>
        <v>2.2727272727272728E-2</v>
      </c>
    </row>
    <row r="45" spans="1:12" x14ac:dyDescent="0.25">
      <c r="A45" s="15" t="s">
        <v>5</v>
      </c>
      <c r="B45" s="14" t="s">
        <v>4</v>
      </c>
      <c r="C45" s="34">
        <f>odchylky!C45</f>
        <v>0.37931034482758619</v>
      </c>
      <c r="D45" s="34">
        <f>odchylky!D45</f>
        <v>0.37931034482758619</v>
      </c>
      <c r="E45" s="34">
        <f>odchylky!E45</f>
        <v>0.20689655172413793</v>
      </c>
      <c r="F45" s="34">
        <f>odchylky!F45</f>
        <v>0.66666666666666663</v>
      </c>
      <c r="G45" s="34">
        <f>odchylky!G45</f>
        <v>0.26666666666666666</v>
      </c>
      <c r="H45" s="34">
        <f>IF(odchylky!K45="","",odchylky!K45)</f>
        <v>0.21212121212121213</v>
      </c>
      <c r="I45" s="34">
        <f>IF(odchylky!L45="","",odchylky!L45)</f>
        <v>0.36363636363636365</v>
      </c>
      <c r="J45" s="34">
        <f>IF(odchylky!S45="","",odchylky!S45)</f>
        <v>0.39285714285714285</v>
      </c>
      <c r="K45" s="34">
        <f>IF(odchylky!T45="","",odchylky!T45)</f>
        <v>0.21428571428571427</v>
      </c>
      <c r="L45" s="34">
        <f>IF(odchylky!U45="","",odchylky!U45)</f>
        <v>9.375E-2</v>
      </c>
    </row>
    <row r="46" spans="1:12" x14ac:dyDescent="0.25">
      <c r="A46" s="3" t="s">
        <v>5</v>
      </c>
      <c r="B46" s="4" t="s">
        <v>4</v>
      </c>
      <c r="C46" s="34">
        <f>odchylky!C46</f>
        <v>6.3829787234042548E-2</v>
      </c>
      <c r="D46" s="34">
        <f>odchylky!D46</f>
        <v>6.3829787234042548E-2</v>
      </c>
      <c r="E46" s="34">
        <f>odchylky!E46</f>
        <v>6.3829787234042548E-2</v>
      </c>
      <c r="F46" s="34">
        <f>odchylky!F46</f>
        <v>0.30769230769230771</v>
      </c>
      <c r="G46" s="34">
        <f>odchylky!G46</f>
        <v>1.9230769230769232E-2</v>
      </c>
      <c r="H46" s="34">
        <f>IF(odchylky!K46="","",odchylky!K46)</f>
        <v>5.7692307692307696E-2</v>
      </c>
      <c r="I46" s="34">
        <f>IF(odchylky!L46="","",odchylky!L46)</f>
        <v>0.34615384615384615</v>
      </c>
      <c r="J46" s="34">
        <f>IF(odchylky!S46="","",odchylky!S46)</f>
        <v>0.10416666666666667</v>
      </c>
      <c r="K46" s="34">
        <f>IF(odchylky!T46="","",odchylky!T46)</f>
        <v>0.10416666666666667</v>
      </c>
      <c r="L46" s="34">
        <f>IF(odchylky!U46="","",odchylky!U46)</f>
        <v>-6.25E-2</v>
      </c>
    </row>
    <row r="47" spans="1:12" x14ac:dyDescent="0.25">
      <c r="A47" s="15" t="s">
        <v>5</v>
      </c>
      <c r="B47" s="14" t="s">
        <v>4</v>
      </c>
      <c r="C47" s="34">
        <f>odchylky!C47</f>
        <v>4.1666666666666664E-2</v>
      </c>
      <c r="D47" s="34">
        <f>odchylky!D47</f>
        <v>0.25</v>
      </c>
      <c r="E47" s="34">
        <f>odchylky!E47</f>
        <v>0.14583333333333334</v>
      </c>
      <c r="F47" s="34">
        <f>odchylky!F47</f>
        <v>0.3</v>
      </c>
      <c r="G47" s="34">
        <f>odchylky!G47</f>
        <v>0</v>
      </c>
      <c r="H47" s="34">
        <f>IF(odchylky!K47="","",odchylky!K47)</f>
        <v>-3.8461538461538464E-2</v>
      </c>
      <c r="I47" s="34">
        <f>IF(odchylky!L47="","",odchylky!L47)</f>
        <v>0.25</v>
      </c>
      <c r="J47" s="34">
        <f>IF(odchylky!S47="","",odchylky!S47)</f>
        <v>0.32608695652173914</v>
      </c>
      <c r="K47" s="34">
        <f>IF(odchylky!T47="","",odchylky!T47)</f>
        <v>6.5217391304347824E-2</v>
      </c>
      <c r="L47" s="34">
        <f>IF(odchylky!U47="","",odchylky!U47)</f>
        <v>-0.2</v>
      </c>
    </row>
    <row r="48" spans="1:12" x14ac:dyDescent="0.25">
      <c r="A48" s="3" t="s">
        <v>5</v>
      </c>
      <c r="B48" s="4" t="s">
        <v>4</v>
      </c>
      <c r="C48" s="34">
        <f>odchylky!C48</f>
        <v>9.7560975609756101E-2</v>
      </c>
      <c r="D48" s="34">
        <f>odchylky!D48</f>
        <v>-2.4390243902439025E-2</v>
      </c>
      <c r="E48" s="34">
        <f>odchylky!E48</f>
        <v>-3.614457831325301E-2</v>
      </c>
      <c r="F48" s="34">
        <f>odchylky!F48</f>
        <v>0.19230769230769232</v>
      </c>
      <c r="G48" s="34">
        <f>odchylky!G48</f>
        <v>5.128205128205128E-2</v>
      </c>
      <c r="H48" s="34">
        <f>IF(odchylky!K48="","",odchylky!K48)</f>
        <v>4.9382716049382713E-2</v>
      </c>
      <c r="I48" s="34">
        <f>IF(odchylky!L48="","",odchylky!L48)</f>
        <v>4.9382716049382713E-2</v>
      </c>
      <c r="J48" s="34">
        <f>IF(odchylky!S48="","",odchylky!S48)</f>
        <v>0.41772151898734178</v>
      </c>
      <c r="K48" s="34">
        <f>IF(odchylky!T48="","",odchylky!T48)</f>
        <v>-0.24050632911392406</v>
      </c>
      <c r="L48" s="34">
        <f>IF(odchylky!U48="","",odchylky!U48)</f>
        <v>-6.25E-2</v>
      </c>
    </row>
    <row r="49" spans="1:12" x14ac:dyDescent="0.25">
      <c r="A49" s="15" t="s">
        <v>5</v>
      </c>
      <c r="B49" s="14" t="s">
        <v>4</v>
      </c>
      <c r="C49" s="34">
        <f>odchylky!C49</f>
        <v>0.1111111111111111</v>
      </c>
      <c r="D49" s="34">
        <f>odchylky!D49</f>
        <v>0.22222222222222221</v>
      </c>
      <c r="E49" s="34">
        <f>odchylky!E49</f>
        <v>4.6511627906976744E-2</v>
      </c>
      <c r="F49" s="34">
        <f>odchylky!F49</f>
        <v>0.37777777777777777</v>
      </c>
      <c r="G49" s="34">
        <f>odchylky!G49</f>
        <v>0</v>
      </c>
      <c r="H49" s="34">
        <f>IF(odchylky!K49="","",odchylky!K49)</f>
        <v>8.6956521739130432E-2</v>
      </c>
      <c r="I49" s="34">
        <f>IF(odchylky!L49="","",odchylky!L49)</f>
        <v>0.19565217391304349</v>
      </c>
      <c r="J49" s="34">
        <f>IF(odchylky!S49="","",odchylky!S49)</f>
        <v>0.16279069767441862</v>
      </c>
      <c r="K49" s="34">
        <f>IF(odchylky!T49="","",odchylky!T49)</f>
        <v>4.6511627906976744E-2</v>
      </c>
      <c r="L49" s="34">
        <f>IF(odchylky!U49="","",odchylky!U49)</f>
        <v>-9.0909090909090912E-2</v>
      </c>
    </row>
    <row r="50" spans="1:12" x14ac:dyDescent="0.25">
      <c r="A50" s="3" t="s">
        <v>5</v>
      </c>
      <c r="B50" s="4" t="s">
        <v>4</v>
      </c>
      <c r="C50" s="34">
        <f>odchylky!C50</f>
        <v>0</v>
      </c>
      <c r="D50" s="34">
        <f>odchylky!D50</f>
        <v>-0.2857142857142857</v>
      </c>
      <c r="E50" s="34">
        <f>odchylky!E50</f>
        <v>0.12903225806451613</v>
      </c>
      <c r="F50" s="34">
        <f>odchylky!F50</f>
        <v>0.12903225806451613</v>
      </c>
      <c r="G50" s="34">
        <f>odchylky!G50</f>
        <v>0.22580645161290322</v>
      </c>
      <c r="H50" s="34">
        <f>IF(odchylky!K50="","",odchylky!K50)</f>
        <v>7.6923076923076927E-2</v>
      </c>
      <c r="I50" s="34">
        <f>IF(odchylky!L50="","",odchylky!L50)</f>
        <v>7.6923076923076927E-2</v>
      </c>
      <c r="J50" s="34">
        <f>IF(odchylky!S50="","",odchylky!S50)</f>
        <v>5.2631578947368418E-2</v>
      </c>
      <c r="K50" s="34">
        <f>IF(odchylky!T50="","",odchylky!T50)</f>
        <v>5.2631578947368418E-2</v>
      </c>
      <c r="L50" s="34">
        <f>IF(odchylky!U50="","",odchylky!U50)</f>
        <v>-6.25E-2</v>
      </c>
    </row>
    <row r="51" spans="1:12" x14ac:dyDescent="0.25">
      <c r="A51" s="15" t="s">
        <v>5</v>
      </c>
      <c r="B51" s="14" t="s">
        <v>4</v>
      </c>
      <c r="C51" s="34">
        <f>odchylky!C51</f>
        <v>7.1428571428571425E-2</v>
      </c>
      <c r="D51" s="34">
        <f>odchylky!D51</f>
        <v>-4.7619047619047616E-2</v>
      </c>
      <c r="E51" s="34">
        <f>odchylky!E51</f>
        <v>4.9382716049382713E-2</v>
      </c>
      <c r="F51" s="34">
        <f>odchylky!F51</f>
        <v>0.21212121212121213</v>
      </c>
      <c r="G51" s="34">
        <f>odchylky!G51</f>
        <v>0.21212121212121213</v>
      </c>
      <c r="H51" s="34">
        <f>IF(odchylky!K51="","",odchylky!K51)</f>
        <v>0</v>
      </c>
      <c r="I51" s="34">
        <f>IF(odchylky!L51="","",odchylky!L51)</f>
        <v>0</v>
      </c>
      <c r="J51" s="34">
        <f>IF(odchylky!S51="","",odchylky!S51)</f>
        <v>0.19402985074626866</v>
      </c>
      <c r="K51" s="34">
        <f>IF(odchylky!T51="","",odchylky!T51)</f>
        <v>0.19402985074626866</v>
      </c>
      <c r="L51" s="34">
        <f>IF(odchylky!U51="","",odchylky!U51)</f>
        <v>-8.0459770114942528E-2</v>
      </c>
    </row>
    <row r="52" spans="1:12" x14ac:dyDescent="0.25">
      <c r="A52" s="3" t="s">
        <v>5</v>
      </c>
      <c r="B52" s="4" t="s">
        <v>4</v>
      </c>
      <c r="C52" s="34">
        <f>odchylky!C52</f>
        <v>1.6949152542372881E-2</v>
      </c>
      <c r="D52" s="34">
        <f>odchylky!D52</f>
        <v>0.2711864406779661</v>
      </c>
      <c r="E52" s="34">
        <f>odchylky!E52</f>
        <v>0.1206896551724138</v>
      </c>
      <c r="F52" s="34">
        <f>odchylky!F52</f>
        <v>0.32075471698113206</v>
      </c>
      <c r="G52" s="34">
        <f>odchylky!G52</f>
        <v>0.16981132075471697</v>
      </c>
      <c r="H52" s="34">
        <f>IF(odchylky!K52="","",odchylky!K52)</f>
        <v>0.1111111111111111</v>
      </c>
      <c r="I52" s="34">
        <f>IF(odchylky!L52="","",odchylky!L52)</f>
        <v>0.29629629629629628</v>
      </c>
      <c r="J52" s="34">
        <f>IF(odchylky!S52="","",odchylky!S52)</f>
        <v>5.7971014492753624E-2</v>
      </c>
      <c r="K52" s="34">
        <f>IF(odchylky!T52="","",odchylky!T52)</f>
        <v>-0.43478260869565216</v>
      </c>
      <c r="L52" s="34">
        <f>IF(odchylky!U52="","",odchylky!U52)</f>
        <v>-0.21052631578947367</v>
      </c>
    </row>
    <row r="53" spans="1:12" x14ac:dyDescent="0.25">
      <c r="A53" s="15" t="s">
        <v>5</v>
      </c>
      <c r="B53" s="14" t="s">
        <v>4</v>
      </c>
      <c r="C53" s="34">
        <f>odchylky!C53</f>
        <v>0.30434782608695654</v>
      </c>
      <c r="D53" s="34">
        <f>odchylky!D53</f>
        <v>0.25</v>
      </c>
      <c r="E53" s="34">
        <f>odchylky!E53</f>
        <v>0.18556701030927836</v>
      </c>
      <c r="F53" s="34">
        <f>odchylky!F53</f>
        <v>0.1</v>
      </c>
      <c r="G53" s="34">
        <f>odchylky!G53</f>
        <v>0.15</v>
      </c>
      <c r="H53" s="34">
        <f>IF(odchylky!K53="","",odchylky!K53)</f>
        <v>0.12244897959183673</v>
      </c>
      <c r="I53" s="34">
        <f>IF(odchylky!L53="","",odchylky!L53)</f>
        <v>0.22448979591836735</v>
      </c>
      <c r="J53" s="34">
        <f>IF(odchylky!S53="","",odchylky!S53)</f>
        <v>0.24242424242424243</v>
      </c>
      <c r="K53" s="34">
        <f>IF(odchylky!T53="","",odchylky!T53)</f>
        <v>0.27272727272727271</v>
      </c>
      <c r="L53" s="34">
        <f>IF(odchylky!U53="","",odchylky!U53)</f>
        <v>-5.9405940594059403E-2</v>
      </c>
    </row>
    <row r="54" spans="1:12" x14ac:dyDescent="0.25">
      <c r="A54" s="3" t="s">
        <v>5</v>
      </c>
      <c r="B54" s="4" t="s">
        <v>4</v>
      </c>
      <c r="C54" s="34">
        <f>odchylky!C54</f>
        <v>2.3622047244094488E-2</v>
      </c>
      <c r="D54" s="34">
        <f>odchylky!D54</f>
        <v>6.2992125984251968E-2</v>
      </c>
      <c r="E54" s="34">
        <f>odchylky!E54</f>
        <v>0.04</v>
      </c>
      <c r="F54" s="34">
        <f>odchylky!F54</f>
        <v>7.7519379844961239E-3</v>
      </c>
      <c r="G54" s="34">
        <f>odchylky!G54</f>
        <v>3.1007751937984496E-2</v>
      </c>
      <c r="H54" s="34">
        <f>IF(odchylky!K54="","",odchylky!K54)</f>
        <v>1.5625E-2</v>
      </c>
      <c r="I54" s="34">
        <f>IF(odchylky!L54="","",odchylky!L54)</f>
        <v>1.5625E-2</v>
      </c>
      <c r="J54" s="34">
        <f>IF(odchylky!S54="","",odchylky!S54)</f>
        <v>0.112</v>
      </c>
      <c r="K54" s="34">
        <f>IF(odchylky!T54="","",odchylky!T54)</f>
        <v>5.6000000000000001E-2</v>
      </c>
      <c r="L54" s="34">
        <f>IF(odchylky!U54="","",odchylky!U54)</f>
        <v>-7.2580645161290328E-2</v>
      </c>
    </row>
    <row r="55" spans="1:12" x14ac:dyDescent="0.25">
      <c r="A55" s="15" t="s">
        <v>5</v>
      </c>
      <c r="B55" s="14" t="s">
        <v>4</v>
      </c>
      <c r="C55" s="35" t="str">
        <f>odchylky!C55</f>
        <v>X</v>
      </c>
      <c r="D55" s="35" t="str">
        <f>odchylky!D55</f>
        <v>X</v>
      </c>
      <c r="E55" s="35" t="str">
        <f>odchylky!E55</f>
        <v>X</v>
      </c>
      <c r="F55" s="35" t="str">
        <f>odchylky!F55</f>
        <v>X</v>
      </c>
      <c r="G55" s="35" t="str">
        <f>odchylky!G55</f>
        <v>X</v>
      </c>
      <c r="H55" s="34">
        <f>IF(odchylky!K55="","",odchylky!K55)</f>
        <v>6.8376068376068383E-2</v>
      </c>
      <c r="I55" s="34">
        <f>IF(odchylky!L55="","",odchylky!L55)</f>
        <v>0.15384615384615385</v>
      </c>
      <c r="J55" s="34">
        <f>IF(odchylky!S55="","",odchylky!S55)</f>
        <v>0.16814159292035399</v>
      </c>
      <c r="K55" s="34">
        <f>IF(odchylky!T55="","",odchylky!T55)</f>
        <v>0.15044247787610621</v>
      </c>
      <c r="L55" s="34">
        <f>IF(odchylky!U55="","",odchylky!U55)</f>
        <v>-5.1724137931034482E-2</v>
      </c>
    </row>
    <row r="56" spans="1:12" x14ac:dyDescent="0.25">
      <c r="A56" s="3" t="s">
        <v>5</v>
      </c>
      <c r="B56" s="4" t="s">
        <v>4</v>
      </c>
      <c r="C56" s="34">
        <f>odchylky!C56</f>
        <v>1.1235955056179775E-2</v>
      </c>
      <c r="D56" s="34">
        <f>odchylky!D56</f>
        <v>0.29213483146067415</v>
      </c>
      <c r="E56" s="34">
        <f>odchylky!E56</f>
        <v>0.14942528735632185</v>
      </c>
      <c r="F56" s="34">
        <f>odchylky!F56</f>
        <v>-9.0909090909090912E-2</v>
      </c>
      <c r="G56" s="34">
        <f>odchylky!G56</f>
        <v>0.25</v>
      </c>
      <c r="H56" s="34">
        <f>IF(odchylky!K56="","",odchylky!K56)</f>
        <v>0.14130434782608695</v>
      </c>
      <c r="I56" s="34">
        <f>IF(odchylky!L56="","",odchylky!L56)</f>
        <v>3.2608695652173912E-2</v>
      </c>
      <c r="J56" s="34">
        <f>IF(odchylky!S56="","",odchylky!S56)</f>
        <v>0.29761904761904762</v>
      </c>
      <c r="K56" s="34">
        <f>IF(odchylky!T56="","",odchylky!T56)</f>
        <v>1.1904761904761904E-2</v>
      </c>
      <c r="L56" s="34">
        <f>IF(odchylky!U56="","",odchylky!U56)</f>
        <v>-0.13043478260869565</v>
      </c>
    </row>
    <row r="57" spans="1:12" x14ac:dyDescent="0.25">
      <c r="A57" s="15" t="s">
        <v>5</v>
      </c>
      <c r="B57" s="14" t="s">
        <v>4</v>
      </c>
      <c r="C57" s="34">
        <f>odchylky!C57</f>
        <v>0.22448979591836735</v>
      </c>
      <c r="D57" s="34">
        <f>odchylky!D57</f>
        <v>2.0408163265306121E-2</v>
      </c>
      <c r="E57" s="34">
        <f>odchylky!E57</f>
        <v>-4.7619047619047616E-2</v>
      </c>
      <c r="F57" s="34">
        <f>odchylky!F57</f>
        <v>0.19565217391304349</v>
      </c>
      <c r="G57" s="34">
        <f>odchylky!G57</f>
        <v>4.3478260869565216E-2</v>
      </c>
      <c r="H57" s="34">
        <f>IF(odchylky!K57="","",odchylky!K57)</f>
        <v>-4.2553191489361701E-2</v>
      </c>
      <c r="I57" s="34">
        <f>IF(odchylky!L57="","",odchylky!L57)</f>
        <v>6.3829787234042548E-2</v>
      </c>
      <c r="J57" s="34">
        <f>IF(odchylky!S57="","",odchylky!S57)</f>
        <v>0.41176470588235292</v>
      </c>
      <c r="K57" s="34">
        <f>IF(odchylky!T57="","",odchylky!T57)</f>
        <v>-0.15686274509803921</v>
      </c>
      <c r="L57" s="34">
        <f>IF(odchylky!U57="","",odchylky!U57)</f>
        <v>-0.2391304347826087</v>
      </c>
    </row>
    <row r="58" spans="1:12" x14ac:dyDescent="0.25">
      <c r="C58" s="34"/>
      <c r="D58" s="34"/>
      <c r="E58" s="34"/>
      <c r="F58" s="34"/>
      <c r="G58" s="34"/>
      <c r="H58" s="34" t="str">
        <f>IF(odchylky!K58="","",odchylky!K58)</f>
        <v/>
      </c>
      <c r="I58" s="34" t="str">
        <f>IF(odchylky!L58="","",odchylky!L58)</f>
        <v/>
      </c>
      <c r="J58" s="34" t="str">
        <f>IF(odchylky!S58="","",odchylky!S58)</f>
        <v/>
      </c>
      <c r="K58" s="34" t="str">
        <f>IF(odchylky!T58="","",odchylky!T58)</f>
        <v/>
      </c>
      <c r="L58" s="34" t="str">
        <f>IF(odchylky!U58="","",odchylky!U58)</f>
        <v/>
      </c>
    </row>
    <row r="59" spans="1:12" x14ac:dyDescent="0.25">
      <c r="A59" s="5" t="s">
        <v>5</v>
      </c>
      <c r="B59" s="6" t="s">
        <v>2</v>
      </c>
      <c r="C59" s="34">
        <f>odchylky!C59</f>
        <v>0.1111111111111111</v>
      </c>
      <c r="D59" s="34">
        <f>odchylky!D59</f>
        <v>0.3888888888888889</v>
      </c>
      <c r="E59" s="34">
        <f>odchylky!E59</f>
        <v>2.564102564102564E-2</v>
      </c>
      <c r="F59" s="34">
        <f>odchylky!F59</f>
        <v>0.25</v>
      </c>
      <c r="G59" s="34">
        <f>odchylky!G59</f>
        <v>0.17499999999999999</v>
      </c>
      <c r="H59" s="34">
        <f>IF(odchylky!K59="","",odchylky!K59)</f>
        <v>0.19047619047619047</v>
      </c>
      <c r="I59" s="34">
        <f>IF(odchylky!L59="","",odchylky!L59)</f>
        <v>0.30952380952380953</v>
      </c>
      <c r="J59" s="34">
        <f>IF(odchylky!S59="","",odchylky!S59)</f>
        <v>0.13157894736842105</v>
      </c>
      <c r="K59" s="34">
        <f>IF(odchylky!T59="","",odchylky!T59)</f>
        <v>0.10526315789473684</v>
      </c>
      <c r="L59" s="34">
        <f>IF(odchylky!U59="","",odchylky!U59)</f>
        <v>-0.26829268292682928</v>
      </c>
    </row>
    <row r="60" spans="1:12" x14ac:dyDescent="0.25">
      <c r="A60" s="3" t="s">
        <v>5</v>
      </c>
      <c r="B60" s="9" t="s">
        <v>2</v>
      </c>
      <c r="C60" s="34">
        <f>odchylky!C60</f>
        <v>0</v>
      </c>
      <c r="D60" s="34">
        <f>odchylky!D60</f>
        <v>0.1</v>
      </c>
      <c r="E60" s="34">
        <f>odchylky!E60</f>
        <v>5.7692307692307696E-2</v>
      </c>
      <c r="F60" s="34">
        <f>odchylky!F60</f>
        <v>2.0408163265306121E-2</v>
      </c>
      <c r="G60" s="34">
        <f>odchylky!G60</f>
        <v>8.1632653061224483E-2</v>
      </c>
      <c r="H60" s="34">
        <f>IF(odchylky!K60="","",odchylky!K60)</f>
        <v>0.1206896551724138</v>
      </c>
      <c r="I60" s="34">
        <f>IF(odchylky!L60="","",odchylky!L60)</f>
        <v>0.1206896551724138</v>
      </c>
      <c r="J60" s="34">
        <f>IF(odchylky!S60="","",odchylky!S60)</f>
        <v>8.1632653061224483E-2</v>
      </c>
      <c r="K60" s="34">
        <f>IF(odchylky!T60="","",odchylky!T60)</f>
        <v>4.0816326530612242E-2</v>
      </c>
      <c r="L60" s="34">
        <f>IF(odchylky!U60="","",odchylky!U60)</f>
        <v>-0.23076923076923078</v>
      </c>
    </row>
    <row r="61" spans="1:12" x14ac:dyDescent="0.25">
      <c r="A61" s="5" t="s">
        <v>5</v>
      </c>
      <c r="B61" s="6" t="s">
        <v>2</v>
      </c>
      <c r="C61" s="34">
        <f>odchylky!C61</f>
        <v>0.46341463414634149</v>
      </c>
      <c r="D61" s="34">
        <f>odchylky!D61</f>
        <v>9.7560975609756101E-2</v>
      </c>
      <c r="E61" s="34">
        <f>odchylky!E61</f>
        <v>2.9411764705882353E-2</v>
      </c>
      <c r="F61" s="34">
        <f>odchylky!F61</f>
        <v>0.5714285714285714</v>
      </c>
      <c r="G61" s="34">
        <f>odchylky!G61</f>
        <v>0</v>
      </c>
      <c r="H61" s="34">
        <f>IF(odchylky!K61="","",odchylky!K61)</f>
        <v>0.16279069767441862</v>
      </c>
      <c r="I61" s="34">
        <f>IF(odchylky!L61="","",odchylky!L61)</f>
        <v>0.39534883720930231</v>
      </c>
      <c r="J61" s="34">
        <f>IF(odchylky!S61="","",odchylky!S61)</f>
        <v>4.3478260869565216E-2</v>
      </c>
      <c r="K61" s="34">
        <f>IF(odchylky!T61="","",odchylky!T61)</f>
        <v>-0.13043478260869565</v>
      </c>
      <c r="L61" s="34">
        <f>IF(odchylky!U61="","",odchylky!U61)</f>
        <v>-0.20454545454545456</v>
      </c>
    </row>
    <row r="62" spans="1:12" x14ac:dyDescent="0.25">
      <c r="A62" s="3" t="s">
        <v>5</v>
      </c>
      <c r="B62" s="9" t="s">
        <v>2</v>
      </c>
      <c r="C62" s="34">
        <f>odchylky!C62</f>
        <v>0.19402985074626866</v>
      </c>
      <c r="D62" s="34">
        <f>odchylky!D62</f>
        <v>-0.1044776119402985</v>
      </c>
      <c r="E62" s="34">
        <f>odchylky!E62</f>
        <v>0.23076923076923078</v>
      </c>
      <c r="F62" s="34">
        <f>odchylky!F62</f>
        <v>4.4776119402985072E-2</v>
      </c>
      <c r="G62" s="34">
        <f>odchylky!G62</f>
        <v>0.16417910447761194</v>
      </c>
      <c r="H62" s="34">
        <f>IF(odchylky!K62="","",odchylky!K62)</f>
        <v>0.11940298507462686</v>
      </c>
      <c r="I62" s="34">
        <f>IF(odchylky!L62="","",odchylky!L62)</f>
        <v>0.11940298507462686</v>
      </c>
      <c r="J62" s="34">
        <f>IF(odchylky!S62="","",odchylky!S62)</f>
        <v>0.19444444444444445</v>
      </c>
      <c r="K62" s="34">
        <f>IF(odchylky!T62="","",odchylky!T62)</f>
        <v>0.18055555555555555</v>
      </c>
      <c r="L62" s="34">
        <f>IF(odchylky!U62="","",odchylky!U62)</f>
        <v>-0.21428571428571427</v>
      </c>
    </row>
    <row r="63" spans="1:12" x14ac:dyDescent="0.25">
      <c r="A63" s="5" t="s">
        <v>5</v>
      </c>
      <c r="B63" s="6" t="s">
        <v>2</v>
      </c>
      <c r="C63" s="34">
        <f>odchylky!C63</f>
        <v>0.14942528735632185</v>
      </c>
      <c r="D63" s="34">
        <f>odchylky!D63</f>
        <v>-2.2988505747126436E-2</v>
      </c>
      <c r="E63" s="34">
        <f>odchylky!E63</f>
        <v>4.6511627906976744E-2</v>
      </c>
      <c r="F63" s="34">
        <f>odchylky!F63</f>
        <v>9.7560975609756101E-2</v>
      </c>
      <c r="G63" s="34">
        <f>odchylky!G63</f>
        <v>9.7560975609756101E-2</v>
      </c>
      <c r="H63" s="34">
        <f>IF(odchylky!K63="","",odchylky!K63)</f>
        <v>-0.10112359550561797</v>
      </c>
      <c r="I63" s="34">
        <f>IF(odchylky!L63="","",odchylky!L63)</f>
        <v>-4.49438202247191E-2</v>
      </c>
      <c r="J63" s="34">
        <f>IF(odchylky!S63="","",odchylky!S63)</f>
        <v>0.15217391304347827</v>
      </c>
      <c r="K63" s="34">
        <f>IF(odchylky!T63="","",odchylky!T63)</f>
        <v>-2.1739130434782608E-2</v>
      </c>
      <c r="L63" s="34">
        <f>IF(odchylky!U63="","",odchylky!U63)</f>
        <v>1.1235955056179775E-2</v>
      </c>
    </row>
    <row r="64" spans="1:12" x14ac:dyDescent="0.25">
      <c r="A64" s="3" t="s">
        <v>5</v>
      </c>
      <c r="B64" s="9" t="s">
        <v>2</v>
      </c>
      <c r="C64" s="34">
        <f>odchylky!C64</f>
        <v>0.93548387096774188</v>
      </c>
      <c r="D64" s="34">
        <f>odchylky!D64</f>
        <v>0.45161290322580644</v>
      </c>
      <c r="E64" s="34">
        <f>odchylky!E64</f>
        <v>0.25</v>
      </c>
      <c r="F64" s="34">
        <f>odchylky!F64</f>
        <v>0.65517241379310343</v>
      </c>
      <c r="G64" s="34">
        <f>odchylky!G64</f>
        <v>0.27586206896551724</v>
      </c>
      <c r="H64" s="34">
        <f>IF(odchylky!K64="","",odchylky!K64)</f>
        <v>0.17647058823529413</v>
      </c>
      <c r="I64" s="34">
        <f>IF(odchylky!L64="","",odchylky!L64)</f>
        <v>0.47058823529411764</v>
      </c>
      <c r="J64" s="34">
        <f>IF(odchylky!S64="","",odchylky!S64)</f>
        <v>0.44827586206896552</v>
      </c>
      <c r="K64" s="34">
        <f>IF(odchylky!T64="","",odchylky!T64)</f>
        <v>0.37931034482758619</v>
      </c>
      <c r="L64" s="34">
        <f>IF(odchylky!U64="","",odchylky!U64)</f>
        <v>0</v>
      </c>
    </row>
    <row r="65" spans="1:12" x14ac:dyDescent="0.25">
      <c r="A65" s="5" t="s">
        <v>5</v>
      </c>
      <c r="B65" s="6" t="s">
        <v>2</v>
      </c>
      <c r="C65" s="34">
        <f>odchylky!C65</f>
        <v>-1.9607843137254902E-2</v>
      </c>
      <c r="D65" s="34">
        <f>odchylky!D65</f>
        <v>0.17647058823529413</v>
      </c>
      <c r="E65" s="34">
        <f>odchylky!E65</f>
        <v>6.3829787234042548E-2</v>
      </c>
      <c r="F65" s="34">
        <f>odchylky!F65</f>
        <v>0.2</v>
      </c>
      <c r="G65" s="34">
        <f>odchylky!G65</f>
        <v>0.06</v>
      </c>
      <c r="H65" s="34">
        <f>IF(odchylky!K65="","",odchylky!K65)</f>
        <v>2.0408163265306121E-2</v>
      </c>
      <c r="I65" s="34">
        <f>IF(odchylky!L65="","",odchylky!L65)</f>
        <v>0.32653061224489793</v>
      </c>
      <c r="J65" s="34">
        <f>IF(odchylky!S65="","",odchylky!S65)</f>
        <v>0.13725490196078433</v>
      </c>
      <c r="K65" s="34">
        <f>IF(odchylky!T65="","",odchylky!T65)</f>
        <v>-5.8823529411764705E-2</v>
      </c>
      <c r="L65" s="34">
        <f>IF(odchylky!U65="","",odchylky!U65)</f>
        <v>-1.9607843137254902E-2</v>
      </c>
    </row>
    <row r="66" spans="1:12" x14ac:dyDescent="0.25">
      <c r="A66" s="3" t="s">
        <v>5</v>
      </c>
      <c r="B66" s="9" t="s">
        <v>2</v>
      </c>
      <c r="C66" s="34">
        <f>odchylky!C66</f>
        <v>0.27659574468085107</v>
      </c>
      <c r="D66" s="34">
        <f>odchylky!D66</f>
        <v>0.38297872340425532</v>
      </c>
      <c r="E66" s="34">
        <f>odchylky!E66</f>
        <v>2.0408163265306121E-2</v>
      </c>
      <c r="F66" s="34">
        <f>odchylky!F66</f>
        <v>0.27659574468085107</v>
      </c>
      <c r="G66" s="34">
        <f>odchylky!G66</f>
        <v>6.3829787234042548E-2</v>
      </c>
      <c r="H66" s="34">
        <f>IF(odchylky!K66="","",odchylky!K66)</f>
        <v>6.3829787234042548E-2</v>
      </c>
      <c r="I66" s="34">
        <f>IF(odchylky!L66="","",odchylky!L66)</f>
        <v>6.3829787234042548E-2</v>
      </c>
      <c r="J66" s="34">
        <f>IF(odchylky!S66="","",odchylky!S66)</f>
        <v>0.17391304347826086</v>
      </c>
      <c r="K66" s="34">
        <f>IF(odchylky!T66="","",odchylky!T66)</f>
        <v>0.13043478260869565</v>
      </c>
      <c r="L66" s="34">
        <f>IF(odchylky!U66="","",odchylky!U66)</f>
        <v>-0.14893617021276595</v>
      </c>
    </row>
    <row r="67" spans="1:12" x14ac:dyDescent="0.25">
      <c r="A67" s="5" t="s">
        <v>5</v>
      </c>
      <c r="B67" s="6" t="s">
        <v>2</v>
      </c>
      <c r="C67" s="34">
        <f>odchylky!C67</f>
        <v>8.4337349397590355E-2</v>
      </c>
      <c r="D67" s="34">
        <f>odchylky!D67</f>
        <v>2.4096385542168676E-2</v>
      </c>
      <c r="E67" s="34">
        <f>odchylky!E67</f>
        <v>5.8823529411764705E-2</v>
      </c>
      <c r="F67" s="34">
        <f>odchylky!F67</f>
        <v>9.1954022988505746E-2</v>
      </c>
      <c r="G67" s="34">
        <f>odchylky!G67</f>
        <v>5.7471264367816091E-2</v>
      </c>
      <c r="H67" s="34">
        <f>IF(odchylky!K67="","",odchylky!K67)</f>
        <v>-7.8947368421052627E-2</v>
      </c>
      <c r="I67" s="34">
        <f>IF(odchylky!L67="","",odchylky!L67)</f>
        <v>5.2631578947368418E-2</v>
      </c>
      <c r="J67" s="34">
        <f>IF(odchylky!S67="","",odchylky!S67)</f>
        <v>0.1875</v>
      </c>
      <c r="K67" s="34">
        <f>IF(odchylky!T67="","",odchylky!T67)</f>
        <v>0.125</v>
      </c>
      <c r="L67" s="34">
        <f>IF(odchylky!U67="","",odchylky!U67)</f>
        <v>-0.15662650602409639</v>
      </c>
    </row>
    <row r="68" spans="1:12" x14ac:dyDescent="0.25">
      <c r="A68" s="3" t="s">
        <v>5</v>
      </c>
      <c r="B68" s="9" t="s">
        <v>2</v>
      </c>
      <c r="C68" s="34">
        <f>odchylky!C68</f>
        <v>0.13636363636363635</v>
      </c>
      <c r="D68" s="34">
        <f>odchylky!D68</f>
        <v>0.13636363636363635</v>
      </c>
      <c r="E68" s="34">
        <f>odchylky!E68</f>
        <v>6.3829787234042548E-2</v>
      </c>
      <c r="F68" s="34">
        <f>odchylky!F68</f>
        <v>0.20833333333333334</v>
      </c>
      <c r="G68" s="34">
        <f>odchylky!G68</f>
        <v>4.1666666666666664E-2</v>
      </c>
      <c r="H68" s="34">
        <f>IF(odchylky!K68="","",odchylky!K68)</f>
        <v>7.1428571428571425E-2</v>
      </c>
      <c r="I68" s="34">
        <f>IF(odchylky!L68="","",odchylky!L68)</f>
        <v>0.30952380952380953</v>
      </c>
      <c r="J68" s="34">
        <f>IF(odchylky!S68="","",odchylky!S68)</f>
        <v>0.10869565217391304</v>
      </c>
      <c r="K68" s="34">
        <f>IF(odchylky!T68="","",odchylky!T68)</f>
        <v>8.6956521739130432E-2</v>
      </c>
      <c r="L68" s="34">
        <f>IF(odchylky!U68="","",odchylky!U68)</f>
        <v>-6.25E-2</v>
      </c>
    </row>
    <row r="69" spans="1:12" x14ac:dyDescent="0.25">
      <c r="A69" s="5" t="s">
        <v>5</v>
      </c>
      <c r="B69" s="6" t="s">
        <v>2</v>
      </c>
      <c r="C69" s="34">
        <f>odchylky!C69</f>
        <v>4.4776119402985072E-2</v>
      </c>
      <c r="D69" s="34">
        <f>odchylky!D69</f>
        <v>0.11940298507462686</v>
      </c>
      <c r="E69" s="34">
        <f>odchylky!E69</f>
        <v>9.375E-2</v>
      </c>
      <c r="F69" s="34">
        <f>odchylky!F69</f>
        <v>1.4925373134328358E-2</v>
      </c>
      <c r="G69" s="34">
        <f>odchylky!G69</f>
        <v>0.19402985074626866</v>
      </c>
      <c r="H69" s="34">
        <f>IF(odchylky!K69="","",odchylky!K69)</f>
        <v>1.5625E-2</v>
      </c>
      <c r="I69" s="34">
        <f>IF(odchylky!L69="","",odchylky!L69)</f>
        <v>0.25</v>
      </c>
      <c r="J69" s="34">
        <f>IF(odchylky!S69="","",odchylky!S69)</f>
        <v>0.15873015873015872</v>
      </c>
      <c r="K69" s="34">
        <f>IF(odchylky!T69="","",odchylky!T69)</f>
        <v>0.33333333333333331</v>
      </c>
      <c r="L69" s="34">
        <f>IF(odchylky!U69="","",odchylky!U69)</f>
        <v>-6.25E-2</v>
      </c>
    </row>
    <row r="70" spans="1:12" x14ac:dyDescent="0.25">
      <c r="A70" s="3" t="s">
        <v>5</v>
      </c>
      <c r="B70" s="9" t="s">
        <v>2</v>
      </c>
      <c r="C70" s="34">
        <f>odchylky!C70</f>
        <v>8.1081081081081086E-2</v>
      </c>
      <c r="D70" s="34">
        <f>odchylky!D70</f>
        <v>8.1081081081081086E-2</v>
      </c>
      <c r="E70" s="34">
        <f>odchylky!E70</f>
        <v>7.5949367088607597E-2</v>
      </c>
      <c r="F70" s="34">
        <f>odchylky!F70</f>
        <v>1.1904761904761904E-2</v>
      </c>
      <c r="G70" s="34">
        <f>odchylky!G70</f>
        <v>4.7619047619047616E-2</v>
      </c>
      <c r="H70" s="34">
        <f>IF(odchylky!K70="","",odchylky!K70)</f>
        <v>-0.14634146341463414</v>
      </c>
      <c r="I70" s="34">
        <f>IF(odchylky!L70="","",odchylky!L70)</f>
        <v>9.7560975609756101E-2</v>
      </c>
      <c r="J70" s="34">
        <f>IF(odchylky!S70="","",odchylky!S70)</f>
        <v>3.7499999999999999E-2</v>
      </c>
      <c r="K70" s="34">
        <f>IF(odchylky!T70="","",odchylky!T70)</f>
        <v>7.4999999999999997E-2</v>
      </c>
      <c r="L70" s="34">
        <f>IF(odchylky!U70="","",odchylky!U70)</f>
        <v>-2.4390243902439025E-2</v>
      </c>
    </row>
    <row r="71" spans="1:12" x14ac:dyDescent="0.25">
      <c r="A71" s="5" t="s">
        <v>5</v>
      </c>
      <c r="B71" s="6" t="s">
        <v>2</v>
      </c>
      <c r="C71" s="34">
        <f>odchylky!C71</f>
        <v>-0.15254237288135594</v>
      </c>
      <c r="D71" s="34">
        <f>odchylky!D71</f>
        <v>0.2711864406779661</v>
      </c>
      <c r="E71" s="34">
        <f>odchylky!E71</f>
        <v>3.4482758620689655E-2</v>
      </c>
      <c r="F71" s="34">
        <f>odchylky!F71</f>
        <v>0.31578947368421051</v>
      </c>
      <c r="G71" s="34">
        <f>odchylky!G71</f>
        <v>0.14035087719298245</v>
      </c>
      <c r="H71" s="34">
        <f>IF(odchylky!K71="","",odchylky!K71)</f>
        <v>7.1428571428571425E-2</v>
      </c>
      <c r="I71" s="34">
        <f>IF(odchylky!L71="","",odchylky!L71)</f>
        <v>0.3392857142857143</v>
      </c>
      <c r="J71" s="34">
        <f>IF(odchylky!S71="","",odchylky!S71)</f>
        <v>6.3492063492063489E-2</v>
      </c>
      <c r="K71" s="34">
        <f>IF(odchylky!T71="","",odchylky!T71)</f>
        <v>3.1746031746031744E-2</v>
      </c>
      <c r="L71" s="34">
        <f>IF(odchylky!U71="","",odchylky!U71)</f>
        <v>-0.19642857142857142</v>
      </c>
    </row>
    <row r="72" spans="1:12" x14ac:dyDescent="0.25">
      <c r="A72" s="3" t="s">
        <v>5</v>
      </c>
      <c r="B72" s="9" t="s">
        <v>2</v>
      </c>
      <c r="C72" s="34">
        <f>odchylky!C72</f>
        <v>0.19565217391304349</v>
      </c>
      <c r="D72" s="34">
        <f>odchylky!D72</f>
        <v>0.25</v>
      </c>
      <c r="E72" s="34">
        <f>odchylky!E72</f>
        <v>0.25</v>
      </c>
      <c r="F72" s="34">
        <f>odchylky!F72</f>
        <v>0.1111111111111111</v>
      </c>
      <c r="G72" s="34">
        <f>odchylky!G72</f>
        <v>0.18181818181818182</v>
      </c>
      <c r="H72" s="34">
        <f>IF(odchylky!K72="","",odchylky!K72)</f>
        <v>0.18811881188118812</v>
      </c>
      <c r="I72" s="34">
        <f>IF(odchylky!L72="","",odchylky!L72)</f>
        <v>0.18811881188118812</v>
      </c>
      <c r="J72" s="34">
        <f>IF(odchylky!S72="","",odchylky!S72)</f>
        <v>0.15686274509803921</v>
      </c>
      <c r="K72" s="34">
        <f>IF(odchylky!T72="","",odchylky!T72)</f>
        <v>0.20588235294117646</v>
      </c>
      <c r="L72" s="34">
        <f>IF(odchylky!U72="","",odchylky!U72)</f>
        <v>-2.0618556701030927E-2</v>
      </c>
    </row>
    <row r="73" spans="1:12" x14ac:dyDescent="0.25">
      <c r="A73" s="5" t="s">
        <v>5</v>
      </c>
      <c r="B73" s="6" t="s">
        <v>2</v>
      </c>
      <c r="C73" s="34">
        <f>odchylky!C73</f>
        <v>5.6910569105691054E-2</v>
      </c>
      <c r="D73" s="34">
        <f>odchylky!D73</f>
        <v>0.13821138211382114</v>
      </c>
      <c r="E73" s="34">
        <f>odchylky!E73</f>
        <v>0.15044247787610621</v>
      </c>
      <c r="F73" s="34">
        <f>odchylky!F73</f>
        <v>3.1746031746031744E-2</v>
      </c>
      <c r="G73" s="34">
        <f>odchylky!G73</f>
        <v>7.1428571428571425E-2</v>
      </c>
      <c r="H73" s="34">
        <f>IF(odchylky!K73="","",odchylky!K73)</f>
        <v>3.1746031746031744E-2</v>
      </c>
      <c r="I73" s="34">
        <f>IF(odchylky!L73="","",odchylky!L73)</f>
        <v>0.15079365079365079</v>
      </c>
      <c r="J73" s="34">
        <f>IF(odchylky!S73="","",odchylky!S73)</f>
        <v>8.1300813008130079E-2</v>
      </c>
      <c r="K73" s="34">
        <f>IF(odchylky!T73="","",odchylky!T73)</f>
        <v>7.3170731707317069E-2</v>
      </c>
      <c r="L73" s="34">
        <f>IF(odchylky!U73="","",odchylky!U73)</f>
        <v>-8.7301587301587297E-2</v>
      </c>
    </row>
    <row r="74" spans="1:12" x14ac:dyDescent="0.25">
      <c r="A74" s="3" t="s">
        <v>5</v>
      </c>
      <c r="B74" s="9" t="s">
        <v>2</v>
      </c>
      <c r="C74" s="34">
        <f>odchylky!C74</f>
        <v>0.14035087719298245</v>
      </c>
      <c r="D74" s="34">
        <f>odchylky!D74</f>
        <v>0.18421052631578946</v>
      </c>
      <c r="E74" s="34">
        <f>odchylky!E74</f>
        <v>0.17647058823529413</v>
      </c>
      <c r="F74" s="34">
        <f>odchylky!F74</f>
        <v>0.1111111111111111</v>
      </c>
      <c r="G74" s="34">
        <f>odchylky!G74</f>
        <v>0.1623931623931624</v>
      </c>
      <c r="H74" s="34">
        <f>IF(odchylky!K74="","",odchylky!K74)</f>
        <v>0.14035087719298245</v>
      </c>
      <c r="I74" s="34">
        <f>IF(odchylky!L74="","",odchylky!L74)</f>
        <v>0.22807017543859648</v>
      </c>
      <c r="J74" s="34">
        <f>IF(odchylky!S74="","",odchylky!S74)</f>
        <v>0.16964285714285715</v>
      </c>
      <c r="K74" s="34">
        <f>IF(odchylky!T74="","",odchylky!T74)</f>
        <v>0.21428571428571427</v>
      </c>
      <c r="L74" s="34">
        <f>IF(odchylky!U74="","",odchylky!U74)</f>
        <v>-5.1724137931034482E-2</v>
      </c>
    </row>
    <row r="75" spans="1:12" x14ac:dyDescent="0.25">
      <c r="A75" s="5" t="s">
        <v>5</v>
      </c>
      <c r="B75" s="6" t="s">
        <v>2</v>
      </c>
      <c r="C75" s="34">
        <f>odchylky!C75</f>
        <v>3.4482758620689655E-2</v>
      </c>
      <c r="D75" s="34">
        <f>odchylky!D75</f>
        <v>0.35632183908045978</v>
      </c>
      <c r="E75" s="34">
        <f>odchylky!E75</f>
        <v>0.27777777777777779</v>
      </c>
      <c r="F75" s="34">
        <f>odchylky!F75</f>
        <v>-1.098901098901099E-2</v>
      </c>
      <c r="G75" s="34">
        <f>odchylky!G75</f>
        <v>0.2857142857142857</v>
      </c>
      <c r="H75" s="34">
        <f>IF(odchylky!K75="","",odchylky!K75)</f>
        <v>0.3253012048192771</v>
      </c>
      <c r="I75" s="34">
        <f>IF(odchylky!L75="","",odchylky!L75)</f>
        <v>2.4096385542168676E-2</v>
      </c>
      <c r="J75" s="34">
        <f>IF(odchylky!S75="","",odchylky!S75)</f>
        <v>0.19101123595505617</v>
      </c>
      <c r="K75" s="34">
        <f>IF(odchylky!T75="","",odchylky!T75)</f>
        <v>0.12359550561797752</v>
      </c>
      <c r="L75" s="34">
        <f>IF(odchylky!U75="","",odchylky!U75)</f>
        <v>-2.0618556701030927E-2</v>
      </c>
    </row>
    <row r="76" spans="1:12" x14ac:dyDescent="0.25">
      <c r="A76" s="3" t="s">
        <v>5</v>
      </c>
      <c r="B76" s="9" t="s">
        <v>2</v>
      </c>
      <c r="C76" s="34">
        <f>odchylky!C76</f>
        <v>0.36363636363636365</v>
      </c>
      <c r="D76" s="34">
        <f>odchylky!D76</f>
        <v>0.36363636363636365</v>
      </c>
      <c r="E76" s="34">
        <f>odchylky!E76</f>
        <v>-0.13043478260869565</v>
      </c>
      <c r="F76" s="34">
        <f>odchylky!F76</f>
        <v>0.20930232558139536</v>
      </c>
      <c r="G76" s="34">
        <f>odchylky!G76</f>
        <v>0.11627906976744186</v>
      </c>
      <c r="H76" s="34">
        <f>IF(odchylky!K76="","",odchylky!K76)</f>
        <v>-0.1</v>
      </c>
      <c r="I76" s="34">
        <f>IF(odchylky!L76="","",odchylky!L76)</f>
        <v>-0.1</v>
      </c>
      <c r="J76" s="34">
        <f>IF(odchylky!S76="","",odchylky!S76)</f>
        <v>0.17777777777777778</v>
      </c>
      <c r="K76" s="34">
        <f>IF(odchylky!T76="","",odchylky!T76)</f>
        <v>2.2222222222222223E-2</v>
      </c>
      <c r="L76" s="34">
        <f>IF(odchylky!U76="","",odchylky!U76)</f>
        <v>-5.4054054054054057E-2</v>
      </c>
    </row>
    <row r="77" spans="1:12" x14ac:dyDescent="0.25">
      <c r="C77" s="34"/>
      <c r="D77" s="34"/>
      <c r="E77" s="34"/>
      <c r="F77" s="34"/>
      <c r="G77" s="34"/>
      <c r="H77" s="34" t="str">
        <f>IF(odchylky!K77="","",odchylky!K77)</f>
        <v/>
      </c>
      <c r="I77" s="34" t="str">
        <f>IF(odchylky!L77="","",odchylky!L77)</f>
        <v/>
      </c>
      <c r="J77" s="34" t="str">
        <f>IF(odchylky!S77="","",odchylky!S77)</f>
        <v/>
      </c>
      <c r="K77" s="34" t="str">
        <f>IF(odchylky!T77="","",odchylky!T77)</f>
        <v/>
      </c>
      <c r="L77" s="34" t="str">
        <f>IF(odchylky!U77="","",odchylky!U77)</f>
        <v/>
      </c>
    </row>
    <row r="78" spans="1:12" x14ac:dyDescent="0.25">
      <c r="A78" s="5" t="s">
        <v>6</v>
      </c>
      <c r="B78" s="6" t="s">
        <v>4</v>
      </c>
      <c r="C78" s="34">
        <f>odchylky!C78</f>
        <v>0.42857142857142855</v>
      </c>
      <c r="D78" s="34">
        <f>odchylky!D78</f>
        <v>0.14285714285714285</v>
      </c>
      <c r="E78" s="34">
        <f>odchylky!E78</f>
        <v>8.1081081081081086E-2</v>
      </c>
      <c r="F78" s="34">
        <f>odchylky!F78</f>
        <v>8.1081081081081086E-2</v>
      </c>
      <c r="G78" s="34">
        <f>odchylky!G78</f>
        <v>0.24324324324324326</v>
      </c>
      <c r="H78" s="34">
        <f>IF(odchylky!K78="","",odchylky!K78)</f>
        <v>0.3888888888888889</v>
      </c>
      <c r="I78" s="34">
        <f>IF(odchylky!L78="","",odchylky!L78)</f>
        <v>0.66666666666666663</v>
      </c>
      <c r="J78" s="34">
        <f>IF(odchylky!S78="","",odchylky!S78)</f>
        <v>0.36842105263157893</v>
      </c>
      <c r="K78" s="34">
        <f>IF(odchylky!T78="","",odchylky!T78)</f>
        <v>5.2631578947368418E-2</v>
      </c>
      <c r="L78" s="34">
        <f>IF(odchylky!U78="","",odchylky!U78)</f>
        <v>-0.21052631578947367</v>
      </c>
    </row>
    <row r="79" spans="1:12" x14ac:dyDescent="0.25">
      <c r="A79" s="3" t="s">
        <v>6</v>
      </c>
      <c r="B79" s="4" t="s">
        <v>4</v>
      </c>
      <c r="C79" s="34">
        <f>odchylky!C79</f>
        <v>4.1666666666666664E-2</v>
      </c>
      <c r="D79" s="34">
        <f>odchylky!D79</f>
        <v>4.1666666666666664E-2</v>
      </c>
      <c r="E79" s="34">
        <f>odchylky!E79</f>
        <v>0.1</v>
      </c>
      <c r="F79" s="34">
        <f>odchylky!F79</f>
        <v>0</v>
      </c>
      <c r="G79" s="34">
        <f>odchylky!G79</f>
        <v>0</v>
      </c>
      <c r="H79" s="34">
        <f>IF(odchylky!K79="","",odchylky!K79)</f>
        <v>0.25</v>
      </c>
      <c r="I79" s="34">
        <f>IF(odchylky!L79="","",odchylky!L79)</f>
        <v>0.25</v>
      </c>
      <c r="J79" s="34">
        <f>IF(odchylky!S79="","",odchylky!S79)</f>
        <v>0.12962962962962962</v>
      </c>
      <c r="K79" s="34">
        <f>IF(odchylky!T79="","",odchylky!T79)</f>
        <v>-0.27777777777777779</v>
      </c>
      <c r="L79" s="34">
        <f>IF(odchylky!U79="","",odchylky!U79)</f>
        <v>-0.25925925925925924</v>
      </c>
    </row>
    <row r="80" spans="1:12" x14ac:dyDescent="0.25">
      <c r="A80" s="5" t="s">
        <v>6</v>
      </c>
      <c r="B80" s="6" t="s">
        <v>4</v>
      </c>
      <c r="C80" s="34">
        <f>odchylky!C80</f>
        <v>0.1111111111111111</v>
      </c>
      <c r="D80" s="34">
        <f>odchylky!D80</f>
        <v>0.1111111111111111</v>
      </c>
      <c r="E80" s="34">
        <f>odchylky!E80</f>
        <v>-0.1891891891891892</v>
      </c>
      <c r="F80" s="34">
        <f>odchylky!F80</f>
        <v>0.21621621621621623</v>
      </c>
      <c r="G80" s="34">
        <f>odchylky!G80</f>
        <v>-0.13513513513513514</v>
      </c>
      <c r="H80" s="34">
        <f>IF(odchylky!K80="","",odchylky!K80)</f>
        <v>0.1111111111111111</v>
      </c>
      <c r="I80" s="34">
        <f>IF(odchylky!L80="","",odchylky!L80)</f>
        <v>0.44444444444444442</v>
      </c>
      <c r="J80" s="34">
        <f>IF(odchylky!S80="","",odchylky!S80)</f>
        <v>2.3809523809523808E-2</v>
      </c>
      <c r="K80" s="34">
        <f>IF(odchylky!T80="","",odchylky!T80)</f>
        <v>-0.23809523809523808</v>
      </c>
      <c r="L80" s="34">
        <f>IF(odchylky!U80="","",odchylky!U80)</f>
        <v>-0.16666666666666666</v>
      </c>
    </row>
    <row r="81" spans="1:12" x14ac:dyDescent="0.25">
      <c r="A81" s="3" t="s">
        <v>6</v>
      </c>
      <c r="B81" s="4" t="s">
        <v>4</v>
      </c>
      <c r="C81" s="34">
        <f>odchylky!C81</f>
        <v>-4.1095890410958902E-2</v>
      </c>
      <c r="D81" s="34">
        <f>odchylky!D81</f>
        <v>2.7397260273972601E-2</v>
      </c>
      <c r="E81" s="34">
        <f>odchylky!E81</f>
        <v>2.9411764705882353E-2</v>
      </c>
      <c r="F81" s="34">
        <f>odchylky!F81</f>
        <v>2.9411764705882353E-2</v>
      </c>
      <c r="G81" s="34">
        <f>odchylky!G81</f>
        <v>-0.33823529411764708</v>
      </c>
      <c r="H81" s="34">
        <f>IF(odchylky!K81="","",odchylky!K81)</f>
        <v>1.4492753623188406E-2</v>
      </c>
      <c r="I81" s="34">
        <f>IF(odchylky!L81="","",odchylky!L81)</f>
        <v>0.15942028985507245</v>
      </c>
      <c r="J81" s="34">
        <f>IF(odchylky!S81="","",odchylky!S81)</f>
        <v>0.17391304347826086</v>
      </c>
      <c r="K81" s="34">
        <f>IF(odchylky!T81="","",odchylky!T81)</f>
        <v>-0.18840579710144928</v>
      </c>
      <c r="L81" s="34">
        <f>IF(odchylky!U81="","",odchylky!U81)</f>
        <v>-0.20289855072463769</v>
      </c>
    </row>
    <row r="82" spans="1:12" x14ac:dyDescent="0.25">
      <c r="A82" s="5" t="s">
        <v>6</v>
      </c>
      <c r="B82" s="6" t="s">
        <v>4</v>
      </c>
      <c r="C82" s="34">
        <f>odchylky!C82</f>
        <v>-2.4390243902439025E-2</v>
      </c>
      <c r="D82" s="34">
        <f>odchylky!D82</f>
        <v>7.3170731707317069E-2</v>
      </c>
      <c r="E82" s="34">
        <f>odchylky!E82</f>
        <v>5.5555555555555552E-2</v>
      </c>
      <c r="F82" s="34">
        <f>odchylky!F82</f>
        <v>0</v>
      </c>
      <c r="G82" s="34">
        <f>odchylky!G82</f>
        <v>-0.13333333333333333</v>
      </c>
      <c r="H82" s="34">
        <f>IF(odchylky!K82="","",odchylky!K82)</f>
        <v>-0.13043478260869565</v>
      </c>
      <c r="I82" s="34">
        <f>IF(odchylky!L82="","",odchylky!L82)</f>
        <v>-7.6086956521739135E-2</v>
      </c>
      <c r="J82" s="34">
        <f>IF(odchylky!S82="","",odchylky!S82)</f>
        <v>0.18279569892473119</v>
      </c>
      <c r="K82" s="34">
        <f>IF(odchylky!T82="","",odchylky!T82)</f>
        <v>-0.19354838709677419</v>
      </c>
      <c r="L82" s="34">
        <f>IF(odchylky!U82="","",odchylky!U82)</f>
        <v>-8.6021505376344093E-2</v>
      </c>
    </row>
    <row r="83" spans="1:12" x14ac:dyDescent="0.25">
      <c r="A83" s="3" t="s">
        <v>6</v>
      </c>
      <c r="B83" s="4" t="s">
        <v>4</v>
      </c>
      <c r="C83" s="34">
        <f>odchylky!C83</f>
        <v>0.37931034482758619</v>
      </c>
      <c r="D83" s="34">
        <f>odchylky!D83</f>
        <v>0.37931034482758619</v>
      </c>
      <c r="E83" s="34">
        <f>odchylky!E83</f>
        <v>-0.16666666666666666</v>
      </c>
      <c r="F83" s="34">
        <f>odchylky!F83</f>
        <v>0.5</v>
      </c>
      <c r="G83" s="34">
        <f>odchylky!G83</f>
        <v>-0.16666666666666666</v>
      </c>
      <c r="H83" s="34">
        <f>IF(odchylky!K83="","",odchylky!K83)</f>
        <v>0.25</v>
      </c>
      <c r="I83" s="34">
        <f>IF(odchylky!L83="","",odchylky!L83)</f>
        <v>0.5625</v>
      </c>
      <c r="J83" s="34">
        <f>IF(odchylky!S83="","",odchylky!S83)</f>
        <v>0.4</v>
      </c>
      <c r="K83" s="34">
        <f>IF(odchylky!T83="","",odchylky!T83)</f>
        <v>0.26666666666666666</v>
      </c>
      <c r="L83" s="34">
        <f>IF(odchylky!U83="","",odchylky!U83)</f>
        <v>-0.16666666666666666</v>
      </c>
    </row>
    <row r="84" spans="1:12" x14ac:dyDescent="0.25">
      <c r="A84" s="5" t="s">
        <v>6</v>
      </c>
      <c r="B84" s="6" t="s">
        <v>4</v>
      </c>
      <c r="C84" s="34">
        <f>odchylky!C84</f>
        <v>6.3829787234042548E-2</v>
      </c>
      <c r="D84" s="34">
        <f>odchylky!D84</f>
        <v>6.3829787234042548E-2</v>
      </c>
      <c r="E84" s="34">
        <f>odchylky!E84</f>
        <v>4.1666666666666664E-2</v>
      </c>
      <c r="F84" s="34">
        <f>odchylky!F84</f>
        <v>8.3333333333333329E-2</v>
      </c>
      <c r="G84" s="34">
        <f>odchylky!G84</f>
        <v>2.0833333333333332E-2</v>
      </c>
      <c r="H84" s="34">
        <f>IF(odchylky!K84="","",odchylky!K84)</f>
        <v>5.7692307692307696E-2</v>
      </c>
      <c r="I84" s="34">
        <f>IF(odchylky!L84="","",odchylky!L84)</f>
        <v>0.25</v>
      </c>
      <c r="J84" s="34">
        <f>IF(odchylky!S84="","",odchylky!S84)</f>
        <v>8.6206896551724144E-2</v>
      </c>
      <c r="K84" s="34">
        <f>IF(odchylky!T84="","",odchylky!T84)</f>
        <v>-0.13793103448275862</v>
      </c>
      <c r="L84" s="34">
        <f>IF(odchylky!U84="","",odchylky!U84)</f>
        <v>-5.1724137931034482E-2</v>
      </c>
    </row>
    <row r="85" spans="1:12" x14ac:dyDescent="0.25">
      <c r="A85" s="3" t="s">
        <v>6</v>
      </c>
      <c r="B85" s="4" t="s">
        <v>4</v>
      </c>
      <c r="C85" s="34">
        <f>odchylky!C85</f>
        <v>0.1</v>
      </c>
      <c r="D85" s="34">
        <f>odchylky!D85</f>
        <v>0</v>
      </c>
      <c r="E85" s="34">
        <f>odchylky!E85</f>
        <v>-0.1</v>
      </c>
      <c r="F85" s="34">
        <f>odchylky!F85</f>
        <v>0.04</v>
      </c>
      <c r="G85" s="34">
        <f>odchylky!G85</f>
        <v>0</v>
      </c>
      <c r="H85" s="34">
        <f>IF(odchylky!K85="","",odchylky!K85)</f>
        <v>-1.9607843137254902E-2</v>
      </c>
      <c r="I85" s="34">
        <f>IF(odchylky!L85="","",odchylky!L85)</f>
        <v>0.17647058823529413</v>
      </c>
      <c r="J85" s="34">
        <f>IF(odchylky!S85="","",odchylky!S85)</f>
        <v>8.3333333333333329E-2</v>
      </c>
      <c r="K85" s="34">
        <f>IF(odchylky!T85="","",odchylky!T85)</f>
        <v>-6.25E-2</v>
      </c>
      <c r="L85" s="34">
        <f>IF(odchylky!U85="","",odchylky!U85)</f>
        <v>-0.27083333333333331</v>
      </c>
    </row>
    <row r="86" spans="1:12" x14ac:dyDescent="0.25">
      <c r="A86" s="5" t="s">
        <v>6</v>
      </c>
      <c r="B86" s="6" t="s">
        <v>4</v>
      </c>
      <c r="C86" s="34">
        <f>odchylky!C86</f>
        <v>-2.4390243902439025E-2</v>
      </c>
      <c r="D86" s="34">
        <f>odchylky!D86</f>
        <v>-0.2073170731707317</v>
      </c>
      <c r="E86" s="34">
        <f>odchylky!E86</f>
        <v>-0.13978494623655913</v>
      </c>
      <c r="F86" s="34">
        <f>odchylky!F86</f>
        <v>-8.6021505376344093E-2</v>
      </c>
      <c r="G86" s="34">
        <f>odchylky!G86</f>
        <v>-0.35483870967741937</v>
      </c>
      <c r="H86" s="34">
        <f>IF(odchylky!K86="","",odchylky!K86)</f>
        <v>-6.9767441860465115E-2</v>
      </c>
      <c r="I86" s="34">
        <f>IF(odchylky!L86="","",odchylky!L86)</f>
        <v>-0.12790697674418605</v>
      </c>
      <c r="J86" s="34">
        <f>IF(odchylky!S86="","",odchylky!S86)</f>
        <v>3.6585365853658534E-2</v>
      </c>
      <c r="K86" s="34">
        <f>IF(odchylky!T86="","",odchylky!T86)</f>
        <v>-0.14634146341463414</v>
      </c>
      <c r="L86" s="34">
        <f>IF(odchylky!U86="","",odchylky!U86)</f>
        <v>-0.14634146341463414</v>
      </c>
    </row>
    <row r="87" spans="1:12" x14ac:dyDescent="0.25">
      <c r="A87" s="3" t="s">
        <v>6</v>
      </c>
      <c r="B87" s="4" t="s">
        <v>4</v>
      </c>
      <c r="C87" s="34">
        <f>odchylky!C87</f>
        <v>-4.7619047619047616E-2</v>
      </c>
      <c r="D87" s="34">
        <f>odchylky!D87</f>
        <v>0.90476190476190477</v>
      </c>
      <c r="E87" s="34">
        <f>odchylky!E87</f>
        <v>-6.9767441860465115E-2</v>
      </c>
      <c r="F87" s="34">
        <f>odchylky!F87</f>
        <v>0.27906976744186046</v>
      </c>
      <c r="G87" s="34">
        <f>odchylky!G87</f>
        <v>-0.11627906976744186</v>
      </c>
      <c r="H87" s="34">
        <f>IF(odchylky!K87="","",odchylky!K87)</f>
        <v>0.51515151515151514</v>
      </c>
      <c r="I87" s="34">
        <f>IF(odchylky!L87="","",odchylky!L87)</f>
        <v>0.66666666666666663</v>
      </c>
      <c r="J87" s="34">
        <f>IF(odchylky!S87="","",odchylky!S87)</f>
        <v>0.47368421052631576</v>
      </c>
      <c r="K87" s="34">
        <f>IF(odchylky!T87="","",odchylky!T87)</f>
        <v>-0.10526315789473684</v>
      </c>
      <c r="L87" s="34">
        <f>IF(odchylky!U87="","",odchylky!U87)</f>
        <v>5.2631578947368418E-2</v>
      </c>
    </row>
    <row r="88" spans="1:12" x14ac:dyDescent="0.25">
      <c r="A88" s="5" t="s">
        <v>6</v>
      </c>
      <c r="B88" s="6" t="s">
        <v>4</v>
      </c>
      <c r="C88" s="34">
        <f>odchylky!C88</f>
        <v>0.1864406779661017</v>
      </c>
      <c r="D88" s="34">
        <f>odchylky!D88</f>
        <v>1.6949152542372881E-2</v>
      </c>
      <c r="E88" s="34">
        <f>odchylky!E88</f>
        <v>0</v>
      </c>
      <c r="F88" s="34">
        <f>odchylky!F88</f>
        <v>7.1428571428571425E-2</v>
      </c>
      <c r="G88" s="34">
        <f>odchylky!G88</f>
        <v>4.2857142857142858E-2</v>
      </c>
      <c r="H88" s="34">
        <f>IF(odchylky!K88="","",odchylky!K88)</f>
        <v>0.17647058823529413</v>
      </c>
      <c r="I88" s="34">
        <f>IF(odchylky!L88="","",odchylky!L88)</f>
        <v>0.27450980392156865</v>
      </c>
      <c r="J88" s="34">
        <f>IF(odchylky!S88="","",odchylky!S88)</f>
        <v>9.6774193548387094E-2</v>
      </c>
      <c r="K88" s="34">
        <f>IF(odchylky!T88="","",odchylky!T88)</f>
        <v>-3.2258064516129031E-2</v>
      </c>
      <c r="L88" s="34">
        <f>IF(odchylky!U88="","",odchylky!U88)</f>
        <v>-0.11290322580645161</v>
      </c>
    </row>
    <row r="89" spans="1:12" x14ac:dyDescent="0.25">
      <c r="A89" s="3" t="s">
        <v>6</v>
      </c>
      <c r="B89" s="4" t="s">
        <v>4</v>
      </c>
      <c r="C89" s="34">
        <f>odchylky!C89</f>
        <v>-1.2345679012345678E-2</v>
      </c>
      <c r="D89" s="34">
        <f>odchylky!D89</f>
        <v>4.9382716049382713E-2</v>
      </c>
      <c r="E89" s="34">
        <f>odchylky!E89</f>
        <v>7.5949367088607597E-2</v>
      </c>
      <c r="F89" s="34">
        <f>odchylky!F89</f>
        <v>3.7974683544303799E-2</v>
      </c>
      <c r="G89" s="34">
        <f>odchylky!G89</f>
        <v>3.7974683544303799E-2</v>
      </c>
      <c r="H89" s="34">
        <f>IF(odchylky!K89="","",odchylky!K89)</f>
        <v>-8.5365853658536592E-2</v>
      </c>
      <c r="I89" s="34">
        <f>IF(odchylky!L89="","",odchylky!L89)</f>
        <v>-2.4390243902439025E-2</v>
      </c>
      <c r="J89" s="34">
        <f>IF(odchylky!S89="","",odchylky!S89)</f>
        <v>2.5000000000000001E-2</v>
      </c>
      <c r="K89" s="34">
        <f>IF(odchylky!T89="","",odchylky!T89)</f>
        <v>0.125</v>
      </c>
      <c r="L89" s="34">
        <f>IF(odchylky!U89="","",odchylky!U89)</f>
        <v>-0.1875</v>
      </c>
    </row>
    <row r="90" spans="1:12" x14ac:dyDescent="0.25">
      <c r="A90" s="5" t="s">
        <v>6</v>
      </c>
      <c r="B90" s="6" t="s">
        <v>4</v>
      </c>
      <c r="C90" s="34">
        <f>odchylky!C90</f>
        <v>5.2631578947368418E-2</v>
      </c>
      <c r="D90" s="34">
        <f>odchylky!D90</f>
        <v>0.22807017543859648</v>
      </c>
      <c r="E90" s="34">
        <f>odchylky!E90</f>
        <v>-6.25E-2</v>
      </c>
      <c r="F90" s="34">
        <f>odchylky!F90</f>
        <v>1.5625E-2</v>
      </c>
      <c r="G90" s="34">
        <f>odchylky!G90</f>
        <v>3.125E-2</v>
      </c>
      <c r="H90" s="34">
        <f>IF(odchylky!K90="","",odchylky!K90)</f>
        <v>9.0909090909090912E-2</v>
      </c>
      <c r="I90" s="34">
        <f>IF(odchylky!L90="","",odchylky!L90)</f>
        <v>0.27272727272727271</v>
      </c>
      <c r="J90" s="34">
        <f>IF(odchylky!S90="","",odchylky!S90)</f>
        <v>1.6666666666666666E-2</v>
      </c>
      <c r="K90" s="34">
        <f>IF(odchylky!T90="","",odchylky!T90)</f>
        <v>-0.23333333333333334</v>
      </c>
      <c r="L90" s="34">
        <f>IF(odchylky!U90="","",odchylky!U90)</f>
        <v>-0.41666666666666669</v>
      </c>
    </row>
    <row r="91" spans="1:12" x14ac:dyDescent="0.25">
      <c r="A91" s="3" t="s">
        <v>6</v>
      </c>
      <c r="B91" s="4" t="s">
        <v>4</v>
      </c>
      <c r="C91" s="34">
        <f>odchylky!C91</f>
        <v>4.7619047619047616E-2</v>
      </c>
      <c r="D91" s="34">
        <f>odchylky!D91</f>
        <v>4.7619047619047616E-2</v>
      </c>
      <c r="E91" s="34">
        <f>odchylky!E91</f>
        <v>-9.433962264150943E-3</v>
      </c>
      <c r="F91" s="34">
        <f>odchylky!F91</f>
        <v>-5.6603773584905662E-2</v>
      </c>
      <c r="G91" s="34">
        <f>odchylky!G91</f>
        <v>-5.6603773584905662E-2</v>
      </c>
      <c r="H91" s="34">
        <f>IF(odchylky!K91="","",odchylky!K91)</f>
        <v>7.8431372549019607E-2</v>
      </c>
      <c r="I91" s="34">
        <f>IF(odchylky!L91="","",odchylky!L91)</f>
        <v>7.8431372549019607E-2</v>
      </c>
      <c r="J91" s="34">
        <f>IF(odchylky!S91="","",odchylky!S91)</f>
        <v>0.18811881188118812</v>
      </c>
      <c r="K91" s="34">
        <f>IF(odchylky!T91="","",odchylky!T91)</f>
        <v>0.12871287128712872</v>
      </c>
      <c r="L91" s="34">
        <f>IF(odchylky!U91="","",odchylky!U91)</f>
        <v>-0.15841584158415842</v>
      </c>
    </row>
    <row r="92" spans="1:12" x14ac:dyDescent="0.25">
      <c r="A92" s="5" t="s">
        <v>6</v>
      </c>
      <c r="B92" s="6" t="s">
        <v>4</v>
      </c>
      <c r="C92" s="34">
        <f>odchylky!C92</f>
        <v>-0.11290322580645161</v>
      </c>
      <c r="D92" s="34">
        <f>odchylky!D92</f>
        <v>4.8387096774193547E-2</v>
      </c>
      <c r="E92" s="35" t="str">
        <f>odchylky!E92</f>
        <v>X</v>
      </c>
      <c r="F92" s="34">
        <f>odchylky!F92</f>
        <v>-6.25E-2</v>
      </c>
      <c r="G92" s="34">
        <f>odchylky!G92</f>
        <v>-4.6875E-2</v>
      </c>
      <c r="H92" s="34">
        <f>IF(odchylky!K92="","",odchylky!K92)</f>
        <v>6.5573770491803282E-2</v>
      </c>
      <c r="I92" s="34">
        <f>IF(odchylky!L92="","",odchylky!L92)</f>
        <v>6.5573770491803282E-2</v>
      </c>
      <c r="J92" s="34">
        <f>IF(odchylky!S92="","",odchylky!S92)</f>
        <v>9.6774193548387094E-2</v>
      </c>
      <c r="K92" s="34">
        <f>IF(odchylky!T92="","",odchylky!T92)</f>
        <v>0.12903225806451613</v>
      </c>
      <c r="L92" s="34">
        <f>IF(odchylky!U92="","",odchylky!U92)</f>
        <v>-0.11290322580645161</v>
      </c>
    </row>
    <row r="93" spans="1:12" x14ac:dyDescent="0.25">
      <c r="A93" s="3" t="s">
        <v>6</v>
      </c>
      <c r="B93" s="4" t="s">
        <v>4</v>
      </c>
      <c r="C93" s="35" t="str">
        <f>odchylky!C93</f>
        <v>X</v>
      </c>
      <c r="D93" s="35" t="str">
        <f>odchylky!D93</f>
        <v>X</v>
      </c>
      <c r="E93" s="35" t="str">
        <f>odchylky!E93</f>
        <v>X</v>
      </c>
      <c r="F93" s="35" t="str">
        <f>odchylky!F93</f>
        <v>X</v>
      </c>
      <c r="G93" s="35" t="str">
        <f>odchylky!G93</f>
        <v>X</v>
      </c>
      <c r="H93" s="34">
        <f>IF(odchylky!K93="","",odchylky!K93)</f>
        <v>0.16071428571428573</v>
      </c>
      <c r="I93" s="34">
        <f>IF(odchylky!L93="","",odchylky!L93)</f>
        <v>0.25</v>
      </c>
      <c r="J93" s="34">
        <f>IF(odchylky!S93="","",odchylky!S93)</f>
        <v>0.16071428571428573</v>
      </c>
      <c r="K93" s="34">
        <f>IF(odchylky!T93="","",odchylky!T93)</f>
        <v>0.22321428571428573</v>
      </c>
      <c r="L93" s="34">
        <f>IF(odchylky!U93="","",odchylky!U93)</f>
        <v>-0.10714285714285714</v>
      </c>
    </row>
    <row r="94" spans="1:12" x14ac:dyDescent="0.25">
      <c r="A94" s="5" t="s">
        <v>6</v>
      </c>
      <c r="B94" s="6" t="s">
        <v>4</v>
      </c>
      <c r="C94" s="34">
        <f>odchylky!C94</f>
        <v>-6.9767441860465115E-2</v>
      </c>
      <c r="D94" s="34">
        <f>odchylky!D94</f>
        <v>4.6511627906976744E-2</v>
      </c>
      <c r="E94" s="34">
        <f>odchylky!E94</f>
        <v>-2.4390243902439025E-2</v>
      </c>
      <c r="F94" s="34">
        <f>odchylky!F94</f>
        <v>-2.4390243902439025E-2</v>
      </c>
      <c r="G94" s="34">
        <f>odchylky!G94</f>
        <v>0.13414634146341464</v>
      </c>
      <c r="H94" s="34">
        <f>IF(odchylky!K94="","",odchylky!K94)</f>
        <v>0.15789473684210525</v>
      </c>
      <c r="I94" s="34">
        <f>IF(odchylky!L94="","",odchylky!L94)</f>
        <v>0.26315789473684209</v>
      </c>
      <c r="J94" s="34">
        <f>IF(odchylky!S94="","",odchylky!S94)</f>
        <v>0.17894736842105263</v>
      </c>
      <c r="K94" s="34">
        <f>IF(odchylky!T94="","",odchylky!T94)</f>
        <v>0.26315789473684209</v>
      </c>
      <c r="L94" s="34">
        <f>IF(odchylky!U94="","",odchylky!U94)</f>
        <v>-0.15789473684210525</v>
      </c>
    </row>
    <row r="95" spans="1:12" x14ac:dyDescent="0.25">
      <c r="A95" s="3" t="s">
        <v>6</v>
      </c>
      <c r="B95" s="9" t="s">
        <v>4</v>
      </c>
      <c r="C95" s="34">
        <f>odchylky!C95</f>
        <v>-0.1111111111111111</v>
      </c>
      <c r="D95" s="34">
        <f>odchylky!D95</f>
        <v>0.1111111111111111</v>
      </c>
      <c r="E95" s="34">
        <f>odchylky!E95</f>
        <v>-0.23076923076923078</v>
      </c>
      <c r="F95" s="34">
        <f>odchylky!F95</f>
        <v>1.9230769230769232E-2</v>
      </c>
      <c r="G95" s="34">
        <f>odchylky!G95</f>
        <v>-9.6153846153846159E-2</v>
      </c>
      <c r="H95" s="34">
        <f>IF(odchylky!K95="","",odchylky!K95)</f>
        <v>-0.24528301886792453</v>
      </c>
      <c r="I95" s="34">
        <f>IF(odchylky!L95="","",odchylky!L95)</f>
        <v>0.13207547169811321</v>
      </c>
      <c r="J95" s="34">
        <f>IF(odchylky!S95="","",odchylky!S95)</f>
        <v>0.70588235294117652</v>
      </c>
      <c r="K95" s="34">
        <f>IF(odchylky!T95="","",odchylky!T95)</f>
        <v>0.70588235294117652</v>
      </c>
      <c r="L95" s="34">
        <f>IF(odchylky!U95="","",odchylky!U95)</f>
        <v>2.9411764705882353E-2</v>
      </c>
    </row>
    <row r="96" spans="1:12" x14ac:dyDescent="0.25">
      <c r="C96" s="34"/>
      <c r="D96" s="34"/>
      <c r="E96" s="34"/>
      <c r="F96" s="34"/>
      <c r="G96" s="34"/>
      <c r="H96" s="34" t="str">
        <f>IF(odchylky!K96="","",odchylky!K96)</f>
        <v/>
      </c>
      <c r="I96" s="34" t="str">
        <f>IF(odchylky!L96="","",odchylky!L96)</f>
        <v/>
      </c>
      <c r="J96" s="34" t="str">
        <f>IF(odchylky!S96="","",odchylky!S96)</f>
        <v/>
      </c>
      <c r="K96" s="34" t="str">
        <f>IF(odchylky!T96="","",odchylky!T96)</f>
        <v/>
      </c>
      <c r="L96" s="34" t="str">
        <f>IF(odchylky!U96="","",odchylky!U96)</f>
        <v/>
      </c>
    </row>
    <row r="97" spans="1:12" x14ac:dyDescent="0.25">
      <c r="A97" s="5" t="s">
        <v>6</v>
      </c>
      <c r="B97" s="6" t="s">
        <v>2</v>
      </c>
      <c r="C97" s="34">
        <f>odchylky!C97</f>
        <v>-4.7619047619047616E-2</v>
      </c>
      <c r="D97" s="34">
        <f>odchylky!D97</f>
        <v>-4.7619047619047616E-2</v>
      </c>
      <c r="E97" s="34">
        <f>odchylky!E97</f>
        <v>-5.4054054054054057E-2</v>
      </c>
      <c r="F97" s="34">
        <f>odchylky!F97</f>
        <v>0.21621621621621623</v>
      </c>
      <c r="G97" s="34">
        <f>odchylky!G97</f>
        <v>0.16216216216216217</v>
      </c>
      <c r="H97" s="34">
        <f>IF(odchylky!K97="","",odchylky!K97)</f>
        <v>0.19565217391304349</v>
      </c>
      <c r="I97" s="34">
        <f>IF(odchylky!L97="","",odchylky!L97)</f>
        <v>0.30434782608695654</v>
      </c>
      <c r="J97" s="34">
        <f>IF(odchylky!S97="","",odchylky!S97)</f>
        <v>0.15384615384615385</v>
      </c>
      <c r="K97" s="34">
        <f>IF(odchylky!T97="","",odchylky!T97)</f>
        <v>2.564102564102564E-2</v>
      </c>
      <c r="L97" s="34">
        <f>IF(odchylky!U97="","",odchylky!U97)</f>
        <v>-0.35897435897435898</v>
      </c>
    </row>
    <row r="98" spans="1:12" x14ac:dyDescent="0.25">
      <c r="A98" s="3" t="s">
        <v>6</v>
      </c>
      <c r="B98" s="9" t="s">
        <v>2</v>
      </c>
      <c r="C98" s="34">
        <f>odchylky!C98</f>
        <v>-5.6603773584905662E-2</v>
      </c>
      <c r="D98" s="34">
        <f>odchylky!D98</f>
        <v>-9.4339622641509441E-2</v>
      </c>
      <c r="E98" s="34">
        <f>odchylky!E98</f>
        <v>0.12244897959183673</v>
      </c>
      <c r="F98" s="34">
        <f>odchylky!F98</f>
        <v>-8.1632653061224483E-2</v>
      </c>
      <c r="G98" s="34">
        <f>odchylky!G98</f>
        <v>2.0408163265306121E-2</v>
      </c>
      <c r="H98" s="34">
        <f>IF(odchylky!K98="","",odchylky!K98)</f>
        <v>0.18181818181818182</v>
      </c>
      <c r="I98" s="34">
        <f>IF(odchylky!L98="","",odchylky!L98)</f>
        <v>0</v>
      </c>
      <c r="J98" s="34">
        <f>IF(odchylky!S98="","",odchylky!S98)</f>
        <v>4.0816326530612242E-2</v>
      </c>
      <c r="K98" s="34">
        <f>IF(odchylky!T98="","",odchylky!T98)</f>
        <v>2.0408163265306121E-2</v>
      </c>
      <c r="L98" s="34">
        <f>IF(odchylky!U98="","",odchylky!U98)</f>
        <v>-0.34693877551020408</v>
      </c>
    </row>
    <row r="99" spans="1:12" x14ac:dyDescent="0.25">
      <c r="A99" s="5" t="s">
        <v>6</v>
      </c>
      <c r="B99" s="6" t="s">
        <v>2</v>
      </c>
      <c r="C99" s="34">
        <f>odchylky!C99</f>
        <v>0.14285714285714285</v>
      </c>
      <c r="D99" s="34">
        <f>odchylky!D99</f>
        <v>0.2857142857142857</v>
      </c>
      <c r="E99" s="34">
        <f>odchylky!E99</f>
        <v>-5.4054054054054057E-2</v>
      </c>
      <c r="F99" s="34">
        <f>odchylky!F99</f>
        <v>0.48648648648648651</v>
      </c>
      <c r="G99" s="34">
        <f>odchylky!G99</f>
        <v>-0.10810810810810811</v>
      </c>
      <c r="H99" s="34">
        <f>IF(odchylky!K99="","",odchylky!K99)</f>
        <v>8.6956521739130432E-2</v>
      </c>
      <c r="I99" s="34">
        <f>IF(odchylky!L99="","",odchylky!L99)</f>
        <v>0.30434782608695654</v>
      </c>
      <c r="J99" s="34">
        <f>IF(odchylky!S99="","",odchylky!S99)</f>
        <v>0.16279069767441862</v>
      </c>
      <c r="K99" s="34">
        <f>IF(odchylky!T99="","",odchylky!T99)</f>
        <v>-0.30232558139534882</v>
      </c>
      <c r="L99" s="34">
        <f>IF(odchylky!U99="","",odchylky!U99)</f>
        <v>-0.18604651162790697</v>
      </c>
    </row>
    <row r="100" spans="1:12" x14ac:dyDescent="0.25">
      <c r="A100" s="3" t="s">
        <v>6</v>
      </c>
      <c r="B100" s="9" t="s">
        <v>2</v>
      </c>
      <c r="C100" s="34">
        <f>odchylky!C100</f>
        <v>-0.1044776119402985</v>
      </c>
      <c r="D100" s="34">
        <f>odchylky!D100</f>
        <v>-0.2537313432835821</v>
      </c>
      <c r="E100" s="34">
        <f>odchylky!E100</f>
        <v>0.13636363636363635</v>
      </c>
      <c r="F100" s="34">
        <f>odchylky!F100</f>
        <v>6.0606060606060608E-2</v>
      </c>
      <c r="G100" s="34">
        <f>odchylky!G100</f>
        <v>-1.5151515151515152E-2</v>
      </c>
      <c r="H100" s="34">
        <f>IF(odchylky!K100="","",odchylky!K100)</f>
        <v>6.0606060606060608E-2</v>
      </c>
      <c r="I100" s="34">
        <f>IF(odchylky!L100="","",odchylky!L100)</f>
        <v>0.13636363636363635</v>
      </c>
      <c r="J100" s="34">
        <f>IF(odchylky!S100="","",odchylky!S100)</f>
        <v>9.2307692307692313E-2</v>
      </c>
      <c r="K100" s="34">
        <f>IF(odchylky!T100="","",odchylky!T100)</f>
        <v>-0.1076923076923077</v>
      </c>
      <c r="L100" s="34">
        <f>IF(odchylky!U100="","",odchylky!U100)</f>
        <v>-0.23076923076923078</v>
      </c>
    </row>
    <row r="101" spans="1:12" x14ac:dyDescent="0.25">
      <c r="A101" s="5" t="s">
        <v>6</v>
      </c>
      <c r="B101" s="6" t="s">
        <v>2</v>
      </c>
      <c r="C101" s="34">
        <f>odchylky!C101</f>
        <v>-5.8823529411764705E-2</v>
      </c>
      <c r="D101" s="34">
        <f>odchylky!D101</f>
        <v>-0.17647058823529413</v>
      </c>
      <c r="E101" s="34">
        <f>odchylky!E101</f>
        <v>0.10465116279069768</v>
      </c>
      <c r="F101" s="34">
        <f>odchylky!F101</f>
        <v>4.6511627906976744E-2</v>
      </c>
      <c r="G101" s="34">
        <f>odchylky!G101</f>
        <v>3.4883720930232558E-2</v>
      </c>
      <c r="H101" s="34">
        <f>IF(odchylky!K101="","",odchylky!K101)</f>
        <v>-9.0909090909090912E-2</v>
      </c>
      <c r="I101" s="34">
        <f>IF(odchylky!L101="","",odchylky!L101)</f>
        <v>-3.4090909090909088E-2</v>
      </c>
      <c r="J101" s="34">
        <f>IF(odchylky!S101="","",odchylky!S101)</f>
        <v>0.12359550561797752</v>
      </c>
      <c r="K101" s="34">
        <f>IF(odchylky!T101="","",odchylky!T101)</f>
        <v>-6.741573033707865E-2</v>
      </c>
      <c r="L101" s="34">
        <f>IF(odchylky!U101="","",odchylky!U101)</f>
        <v>-0.15730337078651685</v>
      </c>
    </row>
    <row r="102" spans="1:12" x14ac:dyDescent="0.25">
      <c r="A102" s="3" t="s">
        <v>6</v>
      </c>
      <c r="B102" s="9" t="s">
        <v>2</v>
      </c>
      <c r="C102" s="34">
        <f>odchylky!C102</f>
        <v>0.21212121212121213</v>
      </c>
      <c r="D102" s="34">
        <f>odchylky!D102</f>
        <v>0.21212121212121213</v>
      </c>
      <c r="E102" s="34">
        <f>odchylky!E102</f>
        <v>-3.2258064516129031E-2</v>
      </c>
      <c r="F102" s="34">
        <f>odchylky!F102</f>
        <v>3.2258064516129031E-2</v>
      </c>
      <c r="G102" s="34">
        <f>odchylky!G102</f>
        <v>-3.2258064516129031E-2</v>
      </c>
      <c r="H102" s="34">
        <f>IF(odchylky!K102="","",odchylky!K102)</f>
        <v>0.33333333333333331</v>
      </c>
      <c r="I102" s="34">
        <f>IF(odchylky!L102="","",odchylky!L102)</f>
        <v>0.66666666666666663</v>
      </c>
      <c r="J102" s="34">
        <f>IF(odchylky!S102="","",odchylky!S102)</f>
        <v>0.35483870967741937</v>
      </c>
      <c r="K102" s="34">
        <f>IF(odchylky!T102="","",odchylky!T102)</f>
        <v>0</v>
      </c>
      <c r="L102" s="34">
        <f>IF(odchylky!U102="","",odchylky!U102)</f>
        <v>0.12903225806451613</v>
      </c>
    </row>
    <row r="103" spans="1:12" x14ac:dyDescent="0.25">
      <c r="A103" s="5" t="s">
        <v>6</v>
      </c>
      <c r="B103" s="6" t="s">
        <v>2</v>
      </c>
      <c r="C103" s="34">
        <f>odchylky!C103</f>
        <v>0.1111111111111111</v>
      </c>
      <c r="D103" s="34">
        <f>odchylky!D103</f>
        <v>0.1111111111111111</v>
      </c>
      <c r="E103" s="34">
        <f>odchylky!E103</f>
        <v>-0.15254237288135594</v>
      </c>
      <c r="F103" s="34">
        <f>odchylky!F103</f>
        <v>-0.15254237288135594</v>
      </c>
      <c r="G103" s="34">
        <f>odchylky!G103</f>
        <v>-0.11864406779661017</v>
      </c>
      <c r="H103" s="34">
        <f>IF(odchylky!K103="","",odchylky!K103)</f>
        <v>-9.0909090909090912E-2</v>
      </c>
      <c r="I103" s="34">
        <f>IF(odchylky!L103="","",odchylky!L103)</f>
        <v>0.27272727272727271</v>
      </c>
      <c r="J103" s="34">
        <f>IF(odchylky!S103="","",odchylky!S103)</f>
        <v>0.19607843137254902</v>
      </c>
      <c r="K103" s="34">
        <f>IF(odchylky!T103="","",odchylky!T103)</f>
        <v>-3.9215686274509803E-2</v>
      </c>
      <c r="L103" s="34">
        <f>IF(odchylky!U103="","",odchylky!U103)</f>
        <v>-1.9607843137254902E-2</v>
      </c>
    </row>
    <row r="104" spans="1:12" x14ac:dyDescent="0.25">
      <c r="A104" s="3" t="s">
        <v>6</v>
      </c>
      <c r="B104" s="9" t="s">
        <v>2</v>
      </c>
      <c r="C104" s="34">
        <f>odchylky!C104</f>
        <v>5.7692307692307696E-2</v>
      </c>
      <c r="D104" s="34">
        <f>odchylky!D104</f>
        <v>0.11538461538461539</v>
      </c>
      <c r="E104" s="34">
        <f>odchylky!E104</f>
        <v>0.2</v>
      </c>
      <c r="F104" s="34">
        <f>odchylky!F104</f>
        <v>0.2</v>
      </c>
      <c r="G104" s="34">
        <f>odchylky!G104</f>
        <v>0.02</v>
      </c>
      <c r="H104" s="34">
        <f>IF(odchylky!K104="","",odchylky!K104)</f>
        <v>7.8431372549019607E-2</v>
      </c>
      <c r="I104" s="34">
        <f>IF(odchylky!L104="","",odchylky!L104)</f>
        <v>0.17647058823529413</v>
      </c>
      <c r="J104" s="34">
        <f>IF(odchylky!S104="","",odchylky!S104)</f>
        <v>0.08</v>
      </c>
      <c r="K104" s="34">
        <f>IF(odchylky!T104="","",odchylky!T104)</f>
        <v>-0.2</v>
      </c>
      <c r="L104" s="34">
        <f>IF(odchylky!U104="","",odchylky!U104)</f>
        <v>-0.2</v>
      </c>
    </row>
    <row r="105" spans="1:12" x14ac:dyDescent="0.25">
      <c r="A105" s="5" t="s">
        <v>6</v>
      </c>
      <c r="B105" s="6" t="s">
        <v>2</v>
      </c>
      <c r="C105" s="34">
        <f>odchylky!C105</f>
        <v>-0.15730337078651685</v>
      </c>
      <c r="D105" s="34">
        <f>odchylky!D105</f>
        <v>-0.15730337078651685</v>
      </c>
      <c r="E105" s="34">
        <f>odchylky!E105</f>
        <v>-1.1627906976744186E-2</v>
      </c>
      <c r="F105" s="34">
        <f>odchylky!F105</f>
        <v>-6.9767441860465115E-2</v>
      </c>
      <c r="G105" s="34">
        <f>odchylky!G105</f>
        <v>-6.9767441860465115E-2</v>
      </c>
      <c r="H105" s="34">
        <f>IF(odchylky!K105="","",odchylky!K105)</f>
        <v>-5.8823529411764705E-2</v>
      </c>
      <c r="I105" s="34">
        <f>IF(odchylky!L105="","",odchylky!L105)</f>
        <v>-5.8823529411764705E-2</v>
      </c>
      <c r="J105" s="34">
        <f>IF(odchylky!S105="","",odchylky!S105)</f>
        <v>0.1951219512195122</v>
      </c>
      <c r="K105" s="34">
        <f>IF(odchylky!T105="","",odchylky!T105)</f>
        <v>-0.17073170731707318</v>
      </c>
      <c r="L105" s="34">
        <f>IF(odchylky!U105="","",odchylky!U105)</f>
        <v>-0.14634146341463414</v>
      </c>
    </row>
    <row r="106" spans="1:12" x14ac:dyDescent="0.25">
      <c r="A106" s="3" t="s">
        <v>6</v>
      </c>
      <c r="B106" s="9" t="s">
        <v>2</v>
      </c>
      <c r="C106" s="34">
        <f>odchylky!C106</f>
        <v>0.21951219512195122</v>
      </c>
      <c r="D106" s="34">
        <f>odchylky!D106</f>
        <v>0.21951219512195122</v>
      </c>
      <c r="E106" s="34">
        <f>odchylky!E106</f>
        <v>0.2857142857142857</v>
      </c>
      <c r="F106" s="34">
        <f>odchylky!F106</f>
        <v>0.5714285714285714</v>
      </c>
      <c r="G106" s="34">
        <f>odchylky!G106</f>
        <v>-5.7142857142857141E-2</v>
      </c>
      <c r="H106" s="34">
        <f>IF(odchylky!K106="","",odchylky!K106)</f>
        <v>0.28205128205128205</v>
      </c>
      <c r="I106" s="34">
        <f>IF(odchylky!L106="","",odchylky!L106)</f>
        <v>0.53846153846153844</v>
      </c>
      <c r="J106" s="34">
        <f>IF(odchylky!S106="","",odchylky!S106)</f>
        <v>9.0909090909090912E-2</v>
      </c>
      <c r="K106" s="34">
        <f>IF(odchylky!T106="","",odchylky!T106)</f>
        <v>-0.43181818181818182</v>
      </c>
      <c r="L106" s="34">
        <f>IF(odchylky!U106="","",odchylky!U106)</f>
        <v>-9.0909090909090912E-2</v>
      </c>
    </row>
    <row r="107" spans="1:12" x14ac:dyDescent="0.25">
      <c r="A107" s="5" t="s">
        <v>6</v>
      </c>
      <c r="B107" s="6" t="s">
        <v>2</v>
      </c>
      <c r="C107" s="34">
        <f>odchylky!C107</f>
        <v>-4.7619047619047616E-2</v>
      </c>
      <c r="D107" s="34">
        <f>odchylky!D107</f>
        <v>3.1746031746031744E-2</v>
      </c>
      <c r="E107" s="34">
        <f>odchylky!E107</f>
        <v>1.4492753623188406E-2</v>
      </c>
      <c r="F107" s="34">
        <f>odchylky!F107</f>
        <v>1.4492753623188406E-2</v>
      </c>
      <c r="G107" s="34">
        <f>odchylky!G107</f>
        <v>8.6956521739130432E-2</v>
      </c>
      <c r="H107" s="34">
        <f>IF(odchylky!K107="","",odchylky!K107)</f>
        <v>8.3333333333333329E-2</v>
      </c>
      <c r="I107" s="34">
        <f>IF(odchylky!L107="","",odchylky!L107)</f>
        <v>0.25</v>
      </c>
      <c r="J107" s="34">
        <f>IF(odchylky!S107="","",odchylky!S107)</f>
        <v>0</v>
      </c>
      <c r="K107" s="34">
        <f>IF(odchylky!T107="","",odchylky!T107)</f>
        <v>-7.9365079365079361E-2</v>
      </c>
      <c r="L107" s="34">
        <f>IF(odchylky!U107="","",odchylky!U107)</f>
        <v>-0.20634920634920634</v>
      </c>
    </row>
    <row r="108" spans="1:12" x14ac:dyDescent="0.25">
      <c r="A108" s="3" t="s">
        <v>6</v>
      </c>
      <c r="B108" s="9" t="s">
        <v>2</v>
      </c>
      <c r="C108" s="34">
        <f>odchylky!C108</f>
        <v>-7.8947368421052627E-2</v>
      </c>
      <c r="D108" s="34">
        <f>odchylky!D108</f>
        <v>-1.3157894736842105E-2</v>
      </c>
      <c r="E108" s="34">
        <f>odchylky!E108</f>
        <v>2.9411764705882353E-2</v>
      </c>
      <c r="F108" s="34">
        <f>odchylky!F108</f>
        <v>0.10294117647058823</v>
      </c>
      <c r="G108" s="34">
        <f>odchylky!G108</f>
        <v>0.17647058823529413</v>
      </c>
      <c r="H108" s="34">
        <f>IF(odchylky!K108="","",odchylky!K108)</f>
        <v>-0.12790697674418605</v>
      </c>
      <c r="I108" s="34">
        <f>IF(odchylky!L108="","",odchylky!L108)</f>
        <v>-1.1627906976744186E-2</v>
      </c>
      <c r="J108" s="34">
        <f>IF(odchylky!S108="","",odchylky!S108)</f>
        <v>4.5977011494252873E-2</v>
      </c>
      <c r="K108" s="34">
        <f>IF(odchylky!T108="","",odchylky!T108)</f>
        <v>0</v>
      </c>
      <c r="L108" s="34">
        <f>IF(odchylky!U108="","",odchylky!U108)</f>
        <v>-0.25287356321839083</v>
      </c>
    </row>
    <row r="109" spans="1:12" x14ac:dyDescent="0.25">
      <c r="A109" s="5" t="s">
        <v>6</v>
      </c>
      <c r="B109" s="6" t="s">
        <v>2</v>
      </c>
      <c r="C109" s="34">
        <f>odchylky!C109</f>
        <v>-0.27272727272727271</v>
      </c>
      <c r="D109" s="34">
        <f>odchylky!D109</f>
        <v>9.0909090909090912E-2</v>
      </c>
      <c r="E109" s="34">
        <f>odchylky!E109</f>
        <v>-9.8360655737704916E-2</v>
      </c>
      <c r="F109" s="34">
        <f>odchylky!F109</f>
        <v>0.14754098360655737</v>
      </c>
      <c r="G109" s="34">
        <f>odchylky!G109</f>
        <v>0.16393442622950818</v>
      </c>
      <c r="H109" s="34">
        <f>IF(odchylky!K109="","",odchylky!K109)</f>
        <v>0.1111111111111111</v>
      </c>
      <c r="I109" s="34">
        <f>IF(odchylky!L109="","",odchylky!L109)</f>
        <v>0.29629629629629628</v>
      </c>
      <c r="J109" s="34">
        <f>IF(odchylky!S109="","",odchylky!S109)</f>
        <v>0.14754098360655737</v>
      </c>
      <c r="K109" s="34">
        <f>IF(odchylky!T109="","",odchylky!T109)</f>
        <v>-0.50819672131147542</v>
      </c>
      <c r="L109" s="34">
        <f>IF(odchylky!U109="","",odchylky!U109)</f>
        <v>-0.26229508196721313</v>
      </c>
    </row>
    <row r="110" spans="1:12" x14ac:dyDescent="0.25">
      <c r="A110" s="3" t="s">
        <v>6</v>
      </c>
      <c r="B110" s="9" t="s">
        <v>2</v>
      </c>
      <c r="C110" s="34">
        <f>odchylky!C110</f>
        <v>-6.5420560747663545E-2</v>
      </c>
      <c r="D110" s="34">
        <f>odchylky!D110</f>
        <v>2.8037383177570093E-2</v>
      </c>
      <c r="E110" s="34">
        <f>odchylky!E110</f>
        <v>7.8431372549019607E-2</v>
      </c>
      <c r="F110" s="34">
        <f>odchylky!F110</f>
        <v>-1.9607843137254902E-2</v>
      </c>
      <c r="G110" s="34">
        <f>odchylky!G110</f>
        <v>-1.9607843137254902E-2</v>
      </c>
      <c r="H110" s="34">
        <f>IF(odchylky!K110="","",odchylky!K110)</f>
        <v>0.14583333333333334</v>
      </c>
      <c r="I110" s="34">
        <f>IF(odchylky!L110="","",odchylky!L110)</f>
        <v>0.19791666666666666</v>
      </c>
      <c r="J110" s="34">
        <f>IF(odchylky!S110="","",odchylky!S110)</f>
        <v>0.13402061855670103</v>
      </c>
      <c r="K110" s="34">
        <f>IF(odchylky!T110="","",odchylky!T110)</f>
        <v>3.0927835051546393E-2</v>
      </c>
      <c r="L110" s="34">
        <f>IF(odchylky!U110="","",odchylky!U110)</f>
        <v>-0.17525773195876287</v>
      </c>
    </row>
    <row r="111" spans="1:12" x14ac:dyDescent="0.25">
      <c r="A111" s="5" t="s">
        <v>6</v>
      </c>
      <c r="B111" s="6" t="s">
        <v>2</v>
      </c>
      <c r="C111" s="34">
        <f>odchylky!C111</f>
        <v>-0.15254237288135594</v>
      </c>
      <c r="D111" s="34">
        <f>odchylky!D111</f>
        <v>1.6949152542372881E-2</v>
      </c>
      <c r="E111" s="34">
        <f>odchylky!E111</f>
        <v>1.6260162601626018E-2</v>
      </c>
      <c r="F111" s="34">
        <f>odchylky!F111</f>
        <v>5.6910569105691054E-2</v>
      </c>
      <c r="G111" s="34">
        <f>odchylky!G111</f>
        <v>8.1300813008130079E-2</v>
      </c>
      <c r="H111" s="34">
        <f>IF(odchylky!K111="","",odchylky!K111)</f>
        <v>5.46875E-2</v>
      </c>
      <c r="I111" s="34">
        <f>IF(odchylky!L111="","",odchylky!L111)</f>
        <v>1.5625E-2</v>
      </c>
      <c r="J111" s="34">
        <f>IF(odchylky!S111="","",odchylky!S111)</f>
        <v>3.1746031746031744E-2</v>
      </c>
      <c r="K111" s="34">
        <f>IF(odchylky!T111="","",odchylky!T111)</f>
        <v>-0.12698412698412698</v>
      </c>
      <c r="L111" s="34">
        <f>IF(odchylky!U111="","",odchylky!U111)</f>
        <v>-0.16666666666666666</v>
      </c>
    </row>
    <row r="112" spans="1:12" x14ac:dyDescent="0.25">
      <c r="A112" s="3" t="s">
        <v>6</v>
      </c>
      <c r="B112" s="9" t="s">
        <v>2</v>
      </c>
      <c r="C112" s="34">
        <f>odchylky!C112</f>
        <v>-8.1632653061224483E-2</v>
      </c>
      <c r="D112" s="34">
        <f>odchylky!D112</f>
        <v>0.12244897959183673</v>
      </c>
      <c r="E112" s="34">
        <f>odchylky!E112</f>
        <v>0.14035087719298245</v>
      </c>
      <c r="F112" s="34">
        <f>odchylky!F112</f>
        <v>0.14035087719298245</v>
      </c>
      <c r="G112" s="34">
        <f>odchylky!G112</f>
        <v>7.8947368421052627E-2</v>
      </c>
      <c r="H112" s="34">
        <f>IF(odchylky!K112="","",odchylky!K112)</f>
        <v>5.6910569105691054E-2</v>
      </c>
      <c r="I112" s="34">
        <f>IF(odchylky!L112="","",odchylky!L112)</f>
        <v>0.13821138211382114</v>
      </c>
      <c r="J112" s="34">
        <f>IF(odchylky!S112="","",odchylky!S112)</f>
        <v>0.12280701754385964</v>
      </c>
      <c r="K112" s="34">
        <f>IF(odchylky!T112="","",odchylky!T112)</f>
        <v>0.22807017543859648</v>
      </c>
      <c r="L112" s="34">
        <f>IF(odchylky!U112="","",odchylky!U112)</f>
        <v>-0.12280701754385964</v>
      </c>
    </row>
    <row r="113" spans="1:12" x14ac:dyDescent="0.25">
      <c r="A113" s="5" t="s">
        <v>6</v>
      </c>
      <c r="B113" s="6" t="s">
        <v>2</v>
      </c>
      <c r="C113" s="34">
        <f>odchylky!C113</f>
        <v>-0.21348314606741572</v>
      </c>
      <c r="D113" s="34">
        <f>odchylky!D113</f>
        <v>1.1235955056179775E-2</v>
      </c>
      <c r="E113" s="34">
        <f>odchylky!E113</f>
        <v>8.4337349397590355E-2</v>
      </c>
      <c r="F113" s="34">
        <f>odchylky!F113</f>
        <v>0.3253012048192771</v>
      </c>
      <c r="G113" s="34">
        <f>odchylky!G113</f>
        <v>0.38554216867469882</v>
      </c>
      <c r="H113" s="34">
        <f>IF(odchylky!K113="","",odchylky!K113)</f>
        <v>0.1702127659574468</v>
      </c>
      <c r="I113" s="34">
        <f>IF(odchylky!L113="","",odchylky!L113)</f>
        <v>0.32978723404255317</v>
      </c>
      <c r="J113" s="34">
        <f>IF(odchylky!S113="","",odchylky!S113)</f>
        <v>0</v>
      </c>
      <c r="K113" s="34">
        <f>IF(odchylky!T113="","",odchylky!T113)</f>
        <v>0.30526315789473685</v>
      </c>
      <c r="L113" s="34">
        <f>IF(odchylky!U113="","",odchylky!U113)</f>
        <v>-0.15789473684210525</v>
      </c>
    </row>
    <row r="114" spans="1:12" x14ac:dyDescent="0.25">
      <c r="A114" s="3" t="s">
        <v>6</v>
      </c>
      <c r="B114" s="9" t="s">
        <v>2</v>
      </c>
      <c r="C114" s="34">
        <f>odchylky!C114</f>
        <v>-0.16666666666666666</v>
      </c>
      <c r="D114" s="34">
        <f>odchylky!D114</f>
        <v>4.1666666666666664E-2</v>
      </c>
      <c r="E114" s="34">
        <f>odchylky!E114</f>
        <v>-0.16666666666666666</v>
      </c>
      <c r="F114" s="34">
        <f>odchylky!F114</f>
        <v>0.35714285714285715</v>
      </c>
      <c r="G114" s="34">
        <f>odchylky!G114</f>
        <v>-4.7619047619047616E-2</v>
      </c>
      <c r="H114" s="34">
        <f>IF(odchylky!K114="","",odchylky!K114)</f>
        <v>-0.2</v>
      </c>
      <c r="I114" s="34">
        <f>IF(odchylky!L114="","",odchylky!L114)</f>
        <v>0.2</v>
      </c>
      <c r="J114" s="34">
        <f>IF(odchylky!S114="","",odchylky!S114)</f>
        <v>0.46511627906976744</v>
      </c>
      <c r="K114" s="34">
        <f>IF(odchylky!T114="","",odchylky!T114)</f>
        <v>-0.2558139534883721</v>
      </c>
      <c r="L114" s="34">
        <f>IF(odchylky!U114="","",odchylky!U114)</f>
        <v>-0.30232558139534882</v>
      </c>
    </row>
    <row r="115" spans="1:12" x14ac:dyDescent="0.25">
      <c r="A115" s="47">
        <f>MAX(C2:L114)</f>
        <v>1.1276595744680851</v>
      </c>
      <c r="C115" s="34"/>
      <c r="D115" s="34"/>
      <c r="E115" s="34"/>
      <c r="F115" s="34"/>
      <c r="G115" s="34"/>
      <c r="H115" s="34"/>
      <c r="I115" s="34"/>
      <c r="J115" s="34"/>
      <c r="K115" s="34"/>
    </row>
    <row r="116" spans="1:12" x14ac:dyDescent="0.25">
      <c r="A116" s="47">
        <f>MIN(C2:L114)</f>
        <v>-0.50819672131147542</v>
      </c>
      <c r="C116" s="34"/>
      <c r="D116" s="34"/>
      <c r="E116" s="34"/>
      <c r="F116" s="34"/>
      <c r="G116" s="34"/>
      <c r="H116" s="34"/>
      <c r="I116" s="34"/>
      <c r="J116" s="34"/>
      <c r="K116" s="34"/>
    </row>
    <row r="117" spans="1:12" x14ac:dyDescent="0.25">
      <c r="C117" s="34"/>
      <c r="D117" s="34"/>
      <c r="E117" s="34"/>
      <c r="F117" s="34"/>
      <c r="G117" s="34"/>
      <c r="H117" s="34"/>
      <c r="I117" s="34"/>
      <c r="J117" s="34"/>
      <c r="K117" s="34"/>
    </row>
    <row r="118" spans="1:12" x14ac:dyDescent="0.25">
      <c r="C118" s="34"/>
      <c r="D118" s="34"/>
      <c r="E118" s="34"/>
      <c r="F118" s="34"/>
      <c r="G118" s="34"/>
      <c r="H118" s="34"/>
      <c r="I118" s="34"/>
      <c r="J118" s="34"/>
      <c r="K118" s="34"/>
    </row>
    <row r="119" spans="1:12" x14ac:dyDescent="0.25">
      <c r="C119" s="34"/>
      <c r="D119" s="34"/>
      <c r="E119" s="34"/>
      <c r="F119" s="34"/>
      <c r="G119" s="34"/>
      <c r="H119" s="34"/>
      <c r="I119" s="34"/>
      <c r="J119" s="34"/>
      <c r="K119" s="34"/>
    </row>
    <row r="120" spans="1:12" x14ac:dyDescent="0.25">
      <c r="C120" s="34"/>
      <c r="D120" s="34"/>
      <c r="E120" s="34"/>
      <c r="F120" s="34"/>
      <c r="G120" s="34"/>
      <c r="H120" s="34"/>
      <c r="I120" s="34"/>
      <c r="J120" s="34"/>
      <c r="K120" s="34"/>
    </row>
    <row r="121" spans="1:12" x14ac:dyDescent="0.25">
      <c r="C121" s="34"/>
      <c r="D121" s="34"/>
      <c r="E121" s="34"/>
      <c r="F121" s="34"/>
      <c r="G121" s="34"/>
      <c r="H121" s="34"/>
      <c r="I121" s="34"/>
      <c r="J121" s="34"/>
      <c r="K121" s="34"/>
    </row>
    <row r="122" spans="1:12" x14ac:dyDescent="0.25">
      <c r="C122" s="34"/>
      <c r="D122" s="34"/>
      <c r="E122" s="34"/>
      <c r="F122" s="34"/>
      <c r="G122" s="34"/>
      <c r="H122" s="34"/>
      <c r="I122" s="34"/>
      <c r="J122" s="34"/>
      <c r="K122" s="34"/>
    </row>
    <row r="123" spans="1:12" x14ac:dyDescent="0.25">
      <c r="C123" s="34"/>
      <c r="D123" s="34"/>
      <c r="E123" s="34"/>
      <c r="F123" s="34"/>
      <c r="G123" s="34"/>
      <c r="H123" s="34"/>
      <c r="I123" s="34"/>
      <c r="J123" s="34"/>
      <c r="K123" s="34"/>
    </row>
    <row r="124" spans="1:12" x14ac:dyDescent="0.25">
      <c r="C124" s="34"/>
      <c r="D124" s="34"/>
      <c r="E124" s="34"/>
      <c r="F124" s="34"/>
      <c r="G124" s="34"/>
      <c r="H124" s="34"/>
      <c r="I124" s="34"/>
      <c r="J124" s="34"/>
      <c r="K124" s="34"/>
    </row>
    <row r="125" spans="1:12" x14ac:dyDescent="0.25">
      <c r="C125" s="34"/>
      <c r="D125" s="34"/>
      <c r="E125" s="34"/>
      <c r="F125" s="34"/>
      <c r="G125" s="34"/>
      <c r="H125" s="34"/>
      <c r="I125" s="34"/>
      <c r="J125" s="34"/>
      <c r="K125" s="34"/>
    </row>
    <row r="126" spans="1:12" x14ac:dyDescent="0.25">
      <c r="C126" s="34"/>
      <c r="D126" s="34"/>
      <c r="E126" s="34"/>
      <c r="F126" s="34"/>
      <c r="G126" s="34"/>
      <c r="H126" s="34"/>
      <c r="I126" s="34"/>
      <c r="J126" s="34"/>
      <c r="K126" s="34"/>
    </row>
    <row r="127" spans="1:12" x14ac:dyDescent="0.25">
      <c r="C127" s="34"/>
      <c r="D127" s="34"/>
      <c r="E127" s="34"/>
      <c r="F127" s="34"/>
      <c r="G127" s="34"/>
      <c r="H127" s="34"/>
      <c r="I127" s="34"/>
      <c r="J127" s="34"/>
      <c r="K127" s="34"/>
    </row>
    <row r="128" spans="1:12" x14ac:dyDescent="0.25">
      <c r="C128" s="34"/>
      <c r="D128" s="34"/>
      <c r="E128" s="34"/>
      <c r="F128" s="34"/>
      <c r="G128" s="34"/>
      <c r="H128" s="34"/>
      <c r="I128" s="34"/>
      <c r="J128" s="34"/>
      <c r="K128" s="34"/>
    </row>
    <row r="129" spans="3:11" x14ac:dyDescent="0.25">
      <c r="C129" s="34"/>
      <c r="D129" s="34"/>
      <c r="E129" s="34"/>
      <c r="F129" s="34"/>
      <c r="G129" s="34"/>
      <c r="H129" s="34"/>
      <c r="I129" s="34"/>
      <c r="J129" s="34"/>
      <c r="K129" s="34"/>
    </row>
    <row r="130" spans="3:11" x14ac:dyDescent="0.25">
      <c r="C130" s="34"/>
      <c r="D130" s="34"/>
      <c r="E130" s="34"/>
      <c r="F130" s="34"/>
      <c r="G130" s="34"/>
      <c r="H130" s="34"/>
      <c r="I130" s="34"/>
      <c r="J130" s="34"/>
      <c r="K130" s="34"/>
    </row>
    <row r="131" spans="3:11" x14ac:dyDescent="0.25">
      <c r="C131" s="34"/>
      <c r="D131" s="34"/>
      <c r="E131" s="34"/>
      <c r="F131" s="34"/>
      <c r="G131" s="34"/>
      <c r="H131" s="34"/>
      <c r="I131" s="34"/>
      <c r="J131" s="34"/>
      <c r="K131" s="34"/>
    </row>
    <row r="132" spans="3:11" x14ac:dyDescent="0.25">
      <c r="C132" s="34"/>
      <c r="D132" s="34"/>
      <c r="E132" s="34"/>
      <c r="F132" s="34"/>
      <c r="G132" s="34"/>
      <c r="H132" s="34"/>
      <c r="I132" s="34"/>
      <c r="J132" s="34"/>
      <c r="K132" s="34"/>
    </row>
  </sheetData>
  <conditionalFormatting sqref="C2:L19">
    <cfRule type="cellIs" dxfId="37" priority="7" operator="between">
      <formula>-0.05</formula>
      <formula>0.05</formula>
    </cfRule>
  </conditionalFormatting>
  <conditionalFormatting sqref="C21:L38">
    <cfRule type="cellIs" dxfId="36" priority="6" operator="between">
      <formula>-0.05</formula>
      <formula>0.05</formula>
    </cfRule>
  </conditionalFormatting>
  <conditionalFormatting sqref="C40:L57">
    <cfRule type="cellIs" dxfId="35" priority="5" operator="between">
      <formula>-0.05</formula>
      <formula>0.05</formula>
    </cfRule>
  </conditionalFormatting>
  <conditionalFormatting sqref="C59:L76">
    <cfRule type="cellIs" dxfId="34" priority="4" operator="between">
      <formula>-0.05</formula>
      <formula>0.05</formula>
    </cfRule>
  </conditionalFormatting>
  <conditionalFormatting sqref="C78:L95">
    <cfRule type="cellIs" dxfId="33" priority="3" operator="between">
      <formula>-0.05</formula>
      <formula>0.05</formula>
    </cfRule>
  </conditionalFormatting>
  <conditionalFormatting sqref="C97:L114">
    <cfRule type="cellIs" dxfId="32" priority="2" operator="between">
      <formula>-0.05</formula>
      <formula>0.05</formula>
    </cfRule>
  </conditionalFormatting>
  <conditionalFormatting sqref="C2:L114">
    <cfRule type="cellIs" dxfId="31" priority="1" operator="between">
      <formula>0.9</formula>
      <formula>0.95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2BDA5-28F9-43CD-98DC-0E7BD825B1BA}">
  <dimension ref="A1:M116"/>
  <sheetViews>
    <sheetView topLeftCell="B1" workbookViewId="0">
      <selection activeCell="P10" sqref="P10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8" width="9.28515625" bestFit="1" customWidth="1"/>
    <col min="9" max="10" width="11.85546875" bestFit="1" customWidth="1"/>
    <col min="11" max="12" width="9.28515625" bestFit="1" customWidth="1"/>
    <col min="13" max="13" width="11.85546875" bestFit="1" customWidth="1"/>
  </cols>
  <sheetData>
    <row r="1" spans="1:13" x14ac:dyDescent="0.25">
      <c r="A1" s="2" t="s">
        <v>0</v>
      </c>
      <c r="B1" s="2" t="s">
        <v>1</v>
      </c>
      <c r="C1" s="32">
        <f>IF(odchylky!A1="","",odchylky!A1)</f>
        <v>1</v>
      </c>
      <c r="D1" s="32">
        <f>IF(odchylky!B1="","",odchylky!B1)</f>
        <v>2</v>
      </c>
      <c r="E1" s="32">
        <f>IF(odchylky!H1="","",odchylky!H1)</f>
        <v>8</v>
      </c>
      <c r="F1" s="32">
        <f>IF(odchylky!I1="","",odchylky!I1)</f>
        <v>9</v>
      </c>
      <c r="G1" s="32">
        <f>IF(odchylky!J1="","",odchylky!J1)</f>
        <v>10</v>
      </c>
      <c r="H1" s="32">
        <f>IF(odchylky!M1="","",odchylky!M1)</f>
        <v>13</v>
      </c>
      <c r="I1" s="32">
        <f>IF(odchylky!N1="","",odchylky!N1)</f>
        <v>14</v>
      </c>
      <c r="J1" s="32">
        <f>IF(odchylky!O1="","",odchylky!O1)</f>
        <v>15</v>
      </c>
      <c r="K1" s="32">
        <f>IF(odchylky!P1="","",odchylky!P1)</f>
        <v>16</v>
      </c>
      <c r="L1" s="32">
        <f>IF(odchylky!Q1="","",odchylky!Q1)</f>
        <v>17</v>
      </c>
      <c r="M1" s="32">
        <f>IF(odchylky!R1="","",odchylky!R1)</f>
        <v>18</v>
      </c>
    </row>
    <row r="2" spans="1:13" x14ac:dyDescent="0.25">
      <c r="A2" s="4" t="s">
        <v>3</v>
      </c>
      <c r="B2" s="4" t="s">
        <v>4</v>
      </c>
      <c r="C2" s="31">
        <f>IF(odchylky!A2="","",odchylky!A2)</f>
        <v>-0.1891891891891892</v>
      </c>
      <c r="D2" s="31">
        <f>IF(odchylky!B2="","",odchylky!B2)</f>
        <v>-0.59459459459459463</v>
      </c>
      <c r="E2" s="31">
        <f>IF(odchylky!H2="","",odchylky!H2)</f>
        <v>-7.8947368421052627E-2</v>
      </c>
      <c r="F2" s="31">
        <f>IF(odchylky!I2="","",odchylky!I2)</f>
        <v>5.2631578947368418E-2</v>
      </c>
      <c r="G2" s="31">
        <f>IF(odchylky!J2="","",odchylky!J2)</f>
        <v>0.31578947368421051</v>
      </c>
      <c r="H2" s="31">
        <f>IF(odchylky!M2="","",odchylky!M2)</f>
        <v>-5.4054054054054057E-2</v>
      </c>
      <c r="I2" s="33" t="str">
        <f>IF(odchylky!N2="","",odchylky!N2)</f>
        <v>X</v>
      </c>
      <c r="J2" s="33" t="str">
        <f>IF(odchylky!O2="","",odchylky!O2)</f>
        <v>X</v>
      </c>
      <c r="K2" s="31">
        <f>IF(odchylky!P2="","",odchylky!P2)</f>
        <v>0.18421052631578946</v>
      </c>
      <c r="L2" s="31">
        <f>IF(odchylky!Q2="","",odchylky!Q2)</f>
        <v>0.18421052631578946</v>
      </c>
      <c r="M2" s="33" t="str">
        <f>IF(odchylky!R2="","",odchylky!R2)</f>
        <v>X</v>
      </c>
    </row>
    <row r="3" spans="1:13" x14ac:dyDescent="0.25">
      <c r="A3" s="6" t="s">
        <v>3</v>
      </c>
      <c r="B3" s="6" t="s">
        <v>4</v>
      </c>
      <c r="C3" s="31">
        <f>IF(odchylky!A3="","",odchylky!A3)</f>
        <v>-0.4</v>
      </c>
      <c r="D3" s="31">
        <f>IF(odchylky!B3="","",odchylky!B3)</f>
        <v>-0.6</v>
      </c>
      <c r="E3" s="31">
        <f>IF(odchylky!H3="","",odchylky!H3)</f>
        <v>-4.2553191489361701E-2</v>
      </c>
      <c r="F3" s="31">
        <f>IF(odchylky!I3="","",odchylky!I3)</f>
        <v>0.17647058823529413</v>
      </c>
      <c r="G3" s="31">
        <f>IF(odchylky!J3="","",odchylky!J3)</f>
        <v>-1.9607843137254902E-2</v>
      </c>
      <c r="H3" s="31">
        <f>IF(odchylky!M3="","",odchylky!M3)</f>
        <v>-0.18367346938775511</v>
      </c>
      <c r="I3" s="33" t="str">
        <f>IF(odchylky!N3="","",odchylky!N3)</f>
        <v>X</v>
      </c>
      <c r="J3" s="33" t="str">
        <f>IF(odchylky!O3="","",odchylky!O3)</f>
        <v>X</v>
      </c>
      <c r="K3" s="31">
        <f>IF(odchylky!P3="","",odchylky!P3)</f>
        <v>-1.7857142857142856E-2</v>
      </c>
      <c r="L3" s="31">
        <f>IF(odchylky!Q3="","",odchylky!Q3)</f>
        <v>-1.7857142857142856E-2</v>
      </c>
      <c r="M3" s="33" t="str">
        <f>IF(odchylky!R3="","",odchylky!R3)</f>
        <v>X</v>
      </c>
    </row>
    <row r="4" spans="1:13" x14ac:dyDescent="0.25">
      <c r="A4" s="4" t="s">
        <v>3</v>
      </c>
      <c r="B4" s="4" t="s">
        <v>4</v>
      </c>
      <c r="C4" s="31">
        <f>IF(odchylky!A4="","",odchylky!A4)</f>
        <v>-0.25</v>
      </c>
      <c r="D4" s="31">
        <f>IF(odchylky!B4="","",odchylky!B4)</f>
        <v>-0.25</v>
      </c>
      <c r="E4" s="31">
        <f>IF(odchylky!H4="","",odchylky!H4)</f>
        <v>-0.1891891891891892</v>
      </c>
      <c r="F4" s="31">
        <f>IF(odchylky!I4="","",odchylky!I4)</f>
        <v>0.28205128205128205</v>
      </c>
      <c r="G4" s="31">
        <f>IF(odchylky!J4="","",odchylky!J4)</f>
        <v>0.23076923076923078</v>
      </c>
      <c r="H4" s="31">
        <f>IF(odchylky!M4="","",odchylky!M4)</f>
        <v>-0.21052631578947367</v>
      </c>
      <c r="I4" s="33" t="str">
        <f>IF(odchylky!N4="","",odchylky!N4)</f>
        <v>X</v>
      </c>
      <c r="J4" s="33" t="str">
        <f>IF(odchylky!O4="","",odchylky!O4)</f>
        <v>X</v>
      </c>
      <c r="K4" s="31">
        <f>IF(odchylky!P4="","",odchylky!P4)</f>
        <v>0.36363636363636365</v>
      </c>
      <c r="L4" s="31">
        <f>IF(odchylky!Q4="","",odchylky!Q4)</f>
        <v>0.36363636363636365</v>
      </c>
      <c r="M4" s="33" t="str">
        <f>IF(odchylky!R4="","",odchylky!R4)</f>
        <v>X</v>
      </c>
    </row>
    <row r="5" spans="1:13" x14ac:dyDescent="0.25">
      <c r="A5" s="6" t="s">
        <v>3</v>
      </c>
      <c r="B5" s="6" t="s">
        <v>4</v>
      </c>
      <c r="C5" s="31">
        <f>IF(odchylky!A5="","",odchylky!A5)</f>
        <v>-0.15492957746478872</v>
      </c>
      <c r="D5" s="31">
        <f>IF(odchylky!B5="","",odchylky!B5)</f>
        <v>-0.29577464788732394</v>
      </c>
      <c r="E5" s="31">
        <f>IF(odchylky!H5="","",odchylky!H5)</f>
        <v>-5.4054054054054057E-2</v>
      </c>
      <c r="F5" s="31">
        <f>IF(odchylky!I5="","",odchylky!I5)</f>
        <v>7.6923076923076927E-2</v>
      </c>
      <c r="G5" s="31">
        <f>IF(odchylky!J5="","",odchylky!J5)</f>
        <v>7.6923076923076927E-2</v>
      </c>
      <c r="H5" s="31">
        <f>IF(odchylky!M5="","",odchylky!M5)</f>
        <v>-9.7222222222222224E-2</v>
      </c>
      <c r="I5" s="33" t="str">
        <f>IF(odchylky!N5="","",odchylky!N5)</f>
        <v>X</v>
      </c>
      <c r="J5" s="33" t="str">
        <f>IF(odchylky!O5="","",odchylky!O5)</f>
        <v>X</v>
      </c>
      <c r="K5" s="31">
        <f>IF(odchylky!P5="","",odchylky!P5)</f>
        <v>4.1666666666666664E-2</v>
      </c>
      <c r="L5" s="31">
        <f>IF(odchylky!Q5="","",odchylky!Q5)</f>
        <v>0.1111111111111111</v>
      </c>
      <c r="M5" s="33" t="str">
        <f>IF(odchylky!R5="","",odchylky!R5)</f>
        <v>X</v>
      </c>
    </row>
    <row r="6" spans="1:13" x14ac:dyDescent="0.25">
      <c r="A6" s="4" t="s">
        <v>3</v>
      </c>
      <c r="B6" s="4" t="s">
        <v>4</v>
      </c>
      <c r="C6" s="31">
        <f>IF(odchylky!A6="","",odchylky!A6)</f>
        <v>0</v>
      </c>
      <c r="D6" s="31">
        <f>IF(odchylky!B6="","",odchylky!B6)</f>
        <v>-0.16666666666666666</v>
      </c>
      <c r="E6" s="31">
        <f>IF(odchylky!H6="","",odchylky!H6)</f>
        <v>-9.0909090909090912E-2</v>
      </c>
      <c r="F6" s="31">
        <f>IF(odchylky!I6="","",odchylky!I6)</f>
        <v>0.1111111111111111</v>
      </c>
      <c r="G6" s="31">
        <f>IF(odchylky!J6="","",odchylky!J6)</f>
        <v>2.2222222222222223E-2</v>
      </c>
      <c r="H6" s="31">
        <f>IF(odchylky!M6="","",odchylky!M6)</f>
        <v>-0.16666666666666666</v>
      </c>
      <c r="I6" s="33" t="str">
        <f>IF(odchylky!N6="","",odchylky!N6)</f>
        <v>X</v>
      </c>
      <c r="J6" s="33" t="str">
        <f>IF(odchylky!O6="","",odchylky!O6)</f>
        <v>X</v>
      </c>
      <c r="K6" s="31">
        <f>IF(odchylky!P6="","",odchylky!P6)</f>
        <v>-1.098901098901099E-2</v>
      </c>
      <c r="L6" s="31">
        <f>IF(odchylky!Q6="","",odchylky!Q6)</f>
        <v>4.3956043956043959E-2</v>
      </c>
      <c r="M6" s="33" t="str">
        <f>IF(odchylky!R6="","",odchylky!R6)</f>
        <v>X</v>
      </c>
    </row>
    <row r="7" spans="1:13" x14ac:dyDescent="0.25">
      <c r="A7" s="6" t="s">
        <v>3</v>
      </c>
      <c r="B7" s="6" t="s">
        <v>4</v>
      </c>
      <c r="C7" s="31">
        <f>IF(odchylky!A7="","",odchylky!A7)</f>
        <v>0.66666666666666663</v>
      </c>
      <c r="D7" s="31">
        <f>IF(odchylky!B7="","",odchylky!B7)</f>
        <v>0.1111111111111111</v>
      </c>
      <c r="E7" s="31">
        <f>IF(odchylky!H7="","",odchylky!H7)</f>
        <v>0.16666666666666666</v>
      </c>
      <c r="F7" s="31">
        <f>IF(odchylky!I7="","",odchylky!I7)</f>
        <v>0.25</v>
      </c>
      <c r="G7" s="31">
        <f>IF(odchylky!J7="","",odchylky!J7)</f>
        <v>0.42857142857142855</v>
      </c>
      <c r="H7" s="31">
        <f>IF(odchylky!M7="","",odchylky!M7)</f>
        <v>-0.21875</v>
      </c>
      <c r="I7" s="33" t="str">
        <f>IF(odchylky!N7="","",odchylky!N7)</f>
        <v>X</v>
      </c>
      <c r="J7" s="33" t="str">
        <f>IF(odchylky!O7="","",odchylky!O7)</f>
        <v>X</v>
      </c>
      <c r="K7" s="31">
        <f>IF(odchylky!P7="","",odchylky!P7)</f>
        <v>0.875</v>
      </c>
      <c r="L7" s="31">
        <f>IF(odchylky!Q7="","",odchylky!Q7)</f>
        <v>0.40625</v>
      </c>
      <c r="M7" s="33" t="str">
        <f>IF(odchylky!R7="","",odchylky!R7)</f>
        <v>X</v>
      </c>
    </row>
    <row r="8" spans="1:13" x14ac:dyDescent="0.25">
      <c r="A8" s="4" t="s">
        <v>3</v>
      </c>
      <c r="B8" s="4" t="s">
        <v>4</v>
      </c>
      <c r="C8" s="31">
        <f>IF(odchylky!A8="","",odchylky!A8)</f>
        <v>4.1666666666666664E-2</v>
      </c>
      <c r="D8" s="31">
        <f>IF(odchylky!B8="","",odchylky!B8)</f>
        <v>-0.16666666666666666</v>
      </c>
      <c r="E8" s="31">
        <f>IF(odchylky!H8="","",odchylky!H8)</f>
        <v>-3.8461538461538464E-2</v>
      </c>
      <c r="F8" s="31">
        <f>IF(odchylky!I8="","",odchylky!I8)</f>
        <v>-0.11764705882352941</v>
      </c>
      <c r="G8" s="31">
        <f>IF(odchylky!J8="","",odchylky!J8)</f>
        <v>7.8431372549019607E-2</v>
      </c>
      <c r="H8" s="31">
        <f>IF(odchylky!M8="","",odchylky!M8)</f>
        <v>-0.3</v>
      </c>
      <c r="I8" s="33" t="str">
        <f>IF(odchylky!N8="","",odchylky!N8)</f>
        <v>X</v>
      </c>
      <c r="J8" s="33" t="str">
        <f>IF(odchylky!O8="","",odchylky!O8)</f>
        <v>X</v>
      </c>
      <c r="K8" s="31">
        <f>IF(odchylky!P8="","",odchylky!P8)</f>
        <v>0.41509433962264153</v>
      </c>
      <c r="L8" s="31">
        <f>IF(odchylky!Q8="","",odchylky!Q8)</f>
        <v>0.13207547169811321</v>
      </c>
      <c r="M8" s="33" t="str">
        <f>IF(odchylky!R8="","",odchylky!R8)</f>
        <v>X</v>
      </c>
    </row>
    <row r="9" spans="1:13" x14ac:dyDescent="0.25">
      <c r="A9" s="6" t="s">
        <v>3</v>
      </c>
      <c r="B9" s="6" t="s">
        <v>4</v>
      </c>
      <c r="C9" s="31">
        <f>IF(odchylky!A9="","",odchylky!A9)</f>
        <v>4.1666666666666664E-2</v>
      </c>
      <c r="D9" s="31">
        <f>IF(odchylky!B9="","",odchylky!B9)</f>
        <v>-0.16666666666666666</v>
      </c>
      <c r="E9" s="31">
        <f>IF(odchylky!H9="","",odchylky!H9)</f>
        <v>0</v>
      </c>
      <c r="F9" s="31">
        <f>IF(odchylky!I9="","",odchylky!I9)</f>
        <v>-3.8461538461538464E-2</v>
      </c>
      <c r="G9" s="31">
        <f>IF(odchylky!J9="","",odchylky!J9)</f>
        <v>0.15384615384615385</v>
      </c>
      <c r="H9" s="31">
        <f>IF(odchylky!M9="","",odchylky!M9)</f>
        <v>-0.1</v>
      </c>
      <c r="I9" s="33" t="str">
        <f>IF(odchylky!N9="","",odchylky!N9)</f>
        <v>X</v>
      </c>
      <c r="J9" s="33" t="str">
        <f>IF(odchylky!O9="","",odchylky!O9)</f>
        <v>X</v>
      </c>
      <c r="K9" s="31">
        <f>IF(odchylky!P9="","",odchylky!P9)</f>
        <v>0.32653061224489793</v>
      </c>
      <c r="L9" s="31">
        <f>IF(odchylky!Q9="","",odchylky!Q9)</f>
        <v>2.0408163265306121E-2</v>
      </c>
      <c r="M9" s="33" t="str">
        <f>IF(odchylky!R9="","",odchylky!R9)</f>
        <v>X</v>
      </c>
    </row>
    <row r="10" spans="1:13" x14ac:dyDescent="0.25">
      <c r="A10" s="4" t="s">
        <v>3</v>
      </c>
      <c r="B10" s="4" t="s">
        <v>4</v>
      </c>
      <c r="C10" s="31">
        <f>IF(odchylky!A10="","",odchylky!A10)</f>
        <v>0.11764705882352941</v>
      </c>
      <c r="D10" s="31">
        <f>IF(odchylky!B10="","",odchylky!B10)</f>
        <v>0</v>
      </c>
      <c r="E10" s="31">
        <f>IF(odchylky!H10="","",odchylky!H10)</f>
        <v>-0.14634146341463414</v>
      </c>
      <c r="F10" s="31">
        <f>IF(odchylky!I10="","",odchylky!I10)</f>
        <v>-4.7619047619047616E-2</v>
      </c>
      <c r="G10" s="31">
        <f>IF(odchylky!J10="","",odchylky!J10)</f>
        <v>-4.7619047619047616E-2</v>
      </c>
      <c r="H10" s="31">
        <f>IF(odchylky!M10="","",odchylky!M10)</f>
        <v>-9.0909090909090912E-2</v>
      </c>
      <c r="I10" s="33" t="str">
        <f>IF(odchylky!N10="","",odchylky!N10)</f>
        <v>X</v>
      </c>
      <c r="J10" s="33" t="str">
        <f>IF(odchylky!O10="","",odchylky!O10)</f>
        <v>X</v>
      </c>
      <c r="K10" s="31">
        <f>IF(odchylky!P10="","",odchylky!P10)</f>
        <v>2.4096385542168676E-2</v>
      </c>
      <c r="L10" s="31">
        <f>IF(odchylky!Q10="","",odchylky!Q10)</f>
        <v>8.4337349397590355E-2</v>
      </c>
      <c r="M10" s="33" t="str">
        <f>IF(odchylky!R10="","",odchylky!R10)</f>
        <v>X</v>
      </c>
    </row>
    <row r="11" spans="1:13" x14ac:dyDescent="0.25">
      <c r="A11" s="6" t="s">
        <v>3</v>
      </c>
      <c r="B11" s="6" t="s">
        <v>4</v>
      </c>
      <c r="C11" s="31">
        <f>IF(odchylky!A11="","",odchylky!A11)</f>
        <v>-2.1739130434782608E-2</v>
      </c>
      <c r="D11" s="31">
        <f>IF(odchylky!B11="","",odchylky!B11)</f>
        <v>-2.1739130434782608E-2</v>
      </c>
      <c r="E11" s="31">
        <f>IF(odchylky!H11="","",odchylky!H11)</f>
        <v>0</v>
      </c>
      <c r="F11" s="31">
        <f>IF(odchylky!I11="","",odchylky!I11)</f>
        <v>-0.22222222222222221</v>
      </c>
      <c r="G11" s="31">
        <f>IF(odchylky!J11="","",odchylky!J11)</f>
        <v>0.1111111111111111</v>
      </c>
      <c r="H11" s="31">
        <f>IF(odchylky!M11="","",odchylky!M11)</f>
        <v>-0.13043478260869565</v>
      </c>
      <c r="I11" s="33" t="str">
        <f>IF(odchylky!N11="","",odchylky!N11)</f>
        <v>X</v>
      </c>
      <c r="J11" s="33" t="str">
        <f>IF(odchylky!O11="","",odchylky!O11)</f>
        <v>X</v>
      </c>
      <c r="K11" s="31">
        <f>IF(odchylky!P11="","",odchylky!P11)</f>
        <v>0.25</v>
      </c>
      <c r="L11" s="31">
        <f>IF(odchylky!Q11="","",odchylky!Q11)</f>
        <v>0.36363636363636365</v>
      </c>
      <c r="M11" s="33" t="str">
        <f>IF(odchylky!R11="","",odchylky!R11)</f>
        <v>X</v>
      </c>
    </row>
    <row r="12" spans="1:13" x14ac:dyDescent="0.25">
      <c r="A12" s="4" t="s">
        <v>3</v>
      </c>
      <c r="B12" s="4" t="s">
        <v>4</v>
      </c>
      <c r="C12" s="31">
        <f>IF(odchylky!A12="","",odchylky!A12)</f>
        <v>0.14285714285714285</v>
      </c>
      <c r="D12" s="31">
        <f>IF(odchylky!B12="","",odchylky!B12)</f>
        <v>0.14285714285714285</v>
      </c>
      <c r="E12" s="31">
        <f>IF(odchylky!H12="","",odchylky!H12)</f>
        <v>3.7735849056603772E-2</v>
      </c>
      <c r="F12" s="31">
        <f>IF(odchylky!I12="","",odchylky!I12)</f>
        <v>0.2711864406779661</v>
      </c>
      <c r="G12" s="31">
        <f>IF(odchylky!J12="","",odchylky!J12)</f>
        <v>0.1864406779661017</v>
      </c>
      <c r="H12" s="31">
        <f>IF(odchylky!M12="","",odchylky!M12)</f>
        <v>7.6923076923076927E-2</v>
      </c>
      <c r="I12" s="33" t="str">
        <f>IF(odchylky!N12="","",odchylky!N12)</f>
        <v>X</v>
      </c>
      <c r="J12" s="33" t="str">
        <f>IF(odchylky!O12="","",odchylky!O12)</f>
        <v>X</v>
      </c>
      <c r="K12" s="31">
        <f>IF(odchylky!P12="","",odchylky!P12)</f>
        <v>0.21212121212121213</v>
      </c>
      <c r="L12" s="31">
        <f>IF(odchylky!Q12="","",odchylky!Q12)</f>
        <v>6.0606060606060608E-2</v>
      </c>
      <c r="M12" s="33" t="str">
        <f>IF(odchylky!R12="","",odchylky!R12)</f>
        <v>X</v>
      </c>
    </row>
    <row r="13" spans="1:13" x14ac:dyDescent="0.25">
      <c r="A13" s="6" t="s">
        <v>3</v>
      </c>
      <c r="B13" s="6" t="s">
        <v>4</v>
      </c>
      <c r="C13" s="31">
        <f>IF(odchylky!A13="","",odchylky!A13)</f>
        <v>0.11764705882352941</v>
      </c>
      <c r="D13" s="31">
        <f>IF(odchylky!B13="","",odchylky!B13)</f>
        <v>0</v>
      </c>
      <c r="E13" s="31">
        <f>IF(odchylky!H13="","",odchylky!H13)</f>
        <v>0.15384615384615385</v>
      </c>
      <c r="F13" s="31">
        <f>IF(odchylky!I13="","",odchylky!I13)</f>
        <v>-1.1627906976744186E-2</v>
      </c>
      <c r="G13" s="31">
        <f>IF(odchylky!J13="","",odchylky!J13)</f>
        <v>-6.9767441860465115E-2</v>
      </c>
      <c r="H13" s="31">
        <f>IF(odchylky!M13="","",odchylky!M13)</f>
        <v>1.1904761904761904E-2</v>
      </c>
      <c r="I13" s="33" t="str">
        <f>IF(odchylky!N13="","",odchylky!N13)</f>
        <v>X</v>
      </c>
      <c r="J13" s="33" t="str">
        <f>IF(odchylky!O13="","",odchylky!O13)</f>
        <v>X</v>
      </c>
      <c r="K13" s="31">
        <f>IF(odchylky!P13="","",odchylky!P13)</f>
        <v>0.13924050632911392</v>
      </c>
      <c r="L13" s="31">
        <f>IF(odchylky!Q13="","",odchylky!Q13)</f>
        <v>7.5949367088607597E-2</v>
      </c>
      <c r="M13" s="33" t="str">
        <f>IF(odchylky!R13="","",odchylky!R13)</f>
        <v>X</v>
      </c>
    </row>
    <row r="14" spans="1:13" x14ac:dyDescent="0.25">
      <c r="A14" s="4" t="s">
        <v>3</v>
      </c>
      <c r="B14" s="4" t="s">
        <v>4</v>
      </c>
      <c r="C14" s="31">
        <f>IF(odchylky!A14="","",odchylky!A14)</f>
        <v>5.2631578947368418E-2</v>
      </c>
      <c r="D14" s="31">
        <f>IF(odchylky!B14="","",odchylky!B14)</f>
        <v>0.14035087719298245</v>
      </c>
      <c r="E14" s="31">
        <f>IF(odchylky!H14="","",odchylky!H14)</f>
        <v>5.7692307692307696E-2</v>
      </c>
      <c r="F14" s="31">
        <f>IF(odchylky!I14="","",odchylky!I14)</f>
        <v>-0.1</v>
      </c>
      <c r="G14" s="31">
        <f>IF(odchylky!J14="","",odchylky!J14)</f>
        <v>0.1</v>
      </c>
      <c r="H14" s="33" t="str">
        <f>IF(odchylky!M14="","",odchylky!M14)</f>
        <v>X</v>
      </c>
      <c r="I14" s="33" t="str">
        <f>IF(odchylky!N14="","",odchylky!N14)</f>
        <v>X</v>
      </c>
      <c r="J14" s="33" t="str">
        <f>IF(odchylky!O14="","",odchylky!O14)</f>
        <v>X</v>
      </c>
      <c r="K14" s="31">
        <f>IF(odchylky!P14="","",odchylky!P14)</f>
        <v>3.4482758620689655E-2</v>
      </c>
      <c r="L14" s="31">
        <f>IF(odchylky!Q14="","",odchylky!Q14)</f>
        <v>3.4482758620689655E-2</v>
      </c>
      <c r="M14" s="33" t="str">
        <f>IF(odchylky!R14="","",odchylky!R14)</f>
        <v>X</v>
      </c>
    </row>
    <row r="15" spans="1:13" x14ac:dyDescent="0.25">
      <c r="A15" s="6" t="s">
        <v>3</v>
      </c>
      <c r="B15" s="6" t="s">
        <v>4</v>
      </c>
      <c r="C15" s="31">
        <f>IF(odchylky!A15="","",odchylky!A15)</f>
        <v>0.20481927710843373</v>
      </c>
      <c r="D15" s="31">
        <f>IF(odchylky!B15="","",odchylky!B15)</f>
        <v>0.3253012048192771</v>
      </c>
      <c r="E15" s="31">
        <f>IF(odchylky!H15="","",odchylky!H15)</f>
        <v>0.28865979381443296</v>
      </c>
      <c r="F15" s="31">
        <f>IF(odchylky!I15="","",odchylky!I15)</f>
        <v>3.0927835051546393E-2</v>
      </c>
      <c r="G15" s="31">
        <f>IF(odchylky!J15="","",odchylky!J15)</f>
        <v>0.23711340206185566</v>
      </c>
      <c r="H15" s="31">
        <f>IF(odchylky!M15="","",odchylky!M15)</f>
        <v>-0.10891089108910891</v>
      </c>
      <c r="I15" s="33" t="str">
        <f>IF(odchylky!N15="","",odchylky!N15)</f>
        <v>X</v>
      </c>
      <c r="J15" s="33" t="str">
        <f>IF(odchylky!O15="","",odchylky!O15)</f>
        <v>X</v>
      </c>
      <c r="K15" s="31">
        <f>IF(odchylky!P15="","",odchylky!P15)</f>
        <v>0.15</v>
      </c>
      <c r="L15" s="31">
        <f>IF(odchylky!Q15="","",odchylky!Q15)</f>
        <v>0.1</v>
      </c>
      <c r="M15" s="33" t="str">
        <f>IF(odchylky!R15="","",odchylky!R15)</f>
        <v>X</v>
      </c>
    </row>
    <row r="16" spans="1:13" x14ac:dyDescent="0.25">
      <c r="A16" s="4" t="s">
        <v>3</v>
      </c>
      <c r="B16" s="4" t="s">
        <v>4</v>
      </c>
      <c r="C16" s="31">
        <f>IF(odchylky!A16="","",odchylky!A16)</f>
        <v>4.8387096774193547E-2</v>
      </c>
      <c r="D16" s="31">
        <f>IF(odchylky!B16="","",odchylky!B16)</f>
        <v>4.8387096774193547E-2</v>
      </c>
      <c r="E16" s="31">
        <f>IF(odchylky!H16="","",odchylky!H16)</f>
        <v>0</v>
      </c>
      <c r="F16" s="31">
        <f>IF(odchylky!I16="","",odchylky!I16)</f>
        <v>7.7519379844961239E-3</v>
      </c>
      <c r="G16" s="31">
        <f>IF(odchylky!J16="","",odchylky!J16)</f>
        <v>4.6511627906976744E-2</v>
      </c>
      <c r="H16" s="31">
        <f>IF(odchylky!M16="","",odchylky!M16)</f>
        <v>0</v>
      </c>
      <c r="I16" s="33" t="str">
        <f>IF(odchylky!N16="","",odchylky!N16)</f>
        <v>X</v>
      </c>
      <c r="J16" s="33" t="str">
        <f>IF(odchylky!O16="","",odchylky!O16)</f>
        <v>X</v>
      </c>
      <c r="K16" s="31">
        <f>IF(odchylky!P16="","",odchylky!P16)</f>
        <v>6.2992125984251968E-2</v>
      </c>
      <c r="L16" s="31">
        <f>IF(odchylky!Q16="","",odchylky!Q16)</f>
        <v>2.3622047244094488E-2</v>
      </c>
      <c r="M16" s="33" t="str">
        <f>IF(odchylky!R16="","",odchylky!R16)</f>
        <v>X</v>
      </c>
    </row>
    <row r="17" spans="1:13" x14ac:dyDescent="0.25">
      <c r="A17" s="6" t="s">
        <v>3</v>
      </c>
      <c r="B17" s="6" t="s">
        <v>4</v>
      </c>
      <c r="C17" s="33" t="str">
        <f>IF(odchylky!A17="","",odchylky!A17)</f>
        <v>X</v>
      </c>
      <c r="D17" s="33" t="str">
        <f>IF(odchylky!B17="","",odchylky!B17)</f>
        <v>X</v>
      </c>
      <c r="E17" s="33" t="str">
        <f>IF(odchylky!H17="","",odchylky!H17)</f>
        <v>X</v>
      </c>
      <c r="F17" s="31">
        <f>IF(odchylky!I17="","",odchylky!I17)</f>
        <v>-1.7094017094017096E-2</v>
      </c>
      <c r="G17" s="31">
        <f>IF(odchylky!J17="","",odchylky!J17)</f>
        <v>0.1111111111111111</v>
      </c>
      <c r="H17" s="31">
        <f>IF(odchylky!M17="","",odchylky!M17)</f>
        <v>4.5454545454545456E-2</v>
      </c>
      <c r="I17" s="33" t="str">
        <f>IF(odchylky!N17="","",odchylky!N17)</f>
        <v>X</v>
      </c>
      <c r="J17" s="33" t="str">
        <f>IF(odchylky!O17="","",odchylky!O17)</f>
        <v>X</v>
      </c>
      <c r="K17" s="31">
        <f>IF(odchylky!P17="","",odchylky!P17)</f>
        <v>0.18421052631578946</v>
      </c>
      <c r="L17" s="31">
        <f>IF(odchylky!Q17="","",odchylky!Q17)</f>
        <v>5.2631578947368418E-2</v>
      </c>
      <c r="M17" s="33" t="str">
        <f>IF(odchylky!R17="","",odchylky!R17)</f>
        <v>X</v>
      </c>
    </row>
    <row r="18" spans="1:13" x14ac:dyDescent="0.25">
      <c r="A18" s="4" t="s">
        <v>3</v>
      </c>
      <c r="B18" s="4" t="s">
        <v>4</v>
      </c>
      <c r="C18" s="31">
        <f>IF(odchylky!A18="","",odchylky!A18)</f>
        <v>0.14942528735632185</v>
      </c>
      <c r="D18" s="31">
        <f>IF(odchylky!B18="","",odchylky!B18)</f>
        <v>3.4482758620689655E-2</v>
      </c>
      <c r="E18" s="31">
        <f>IF(odchylky!H18="","",odchylky!H18)</f>
        <v>-8.0459770114942528E-2</v>
      </c>
      <c r="F18" s="31">
        <f>IF(odchylky!I18="","",odchylky!I18)</f>
        <v>-0.13043478260869565</v>
      </c>
      <c r="G18" s="31">
        <f>IF(odchylky!J18="","",odchylky!J18)</f>
        <v>-2.1739130434782608E-2</v>
      </c>
      <c r="H18" s="31">
        <f>IF(odchylky!M18="","",odchylky!M18)</f>
        <v>-0.11764705882352941</v>
      </c>
      <c r="I18" s="31">
        <f>IF(odchylky!N18="","",odchylky!N18)</f>
        <v>0.1111111111111111</v>
      </c>
      <c r="J18" s="31">
        <f>IF(odchylky!O18="","",odchylky!O18)</f>
        <v>5.5555555555555552E-2</v>
      </c>
      <c r="K18" s="31">
        <f>IF(odchylky!P18="","",odchylky!P18)</f>
        <v>1.0638297872340425E-2</v>
      </c>
      <c r="L18" s="31">
        <f>IF(odchylky!Q18="","",odchylky!Q18)</f>
        <v>6.3829787234042548E-2</v>
      </c>
      <c r="M18" s="31">
        <f>IF(odchylky!R18="","",odchylky!R18)</f>
        <v>0</v>
      </c>
    </row>
    <row r="19" spans="1:13" x14ac:dyDescent="0.25">
      <c r="A19" s="6" t="s">
        <v>3</v>
      </c>
      <c r="B19" s="6" t="s">
        <v>4</v>
      </c>
      <c r="C19" s="31">
        <f>IF(odchylky!A19="","",odchylky!A19)</f>
        <v>-1.9607843137254902E-2</v>
      </c>
      <c r="D19" s="31">
        <f>IF(odchylky!B19="","",odchylky!B19)</f>
        <v>0.27450980392156865</v>
      </c>
      <c r="E19" s="31">
        <f>IF(odchylky!H19="","",odchylky!H19)</f>
        <v>-0.22222222222222221</v>
      </c>
      <c r="F19" s="31">
        <f>IF(odchylky!I19="","",odchylky!I19)</f>
        <v>0.13636363636363635</v>
      </c>
      <c r="G19" s="31">
        <f>IF(odchylky!J19="","",odchylky!J19)</f>
        <v>0.25</v>
      </c>
      <c r="H19" s="31">
        <f>IF(odchylky!M19="","",odchylky!M19)</f>
        <v>-0.33333333333333331</v>
      </c>
      <c r="I19" s="31">
        <f>IF(odchylky!N19="","",odchylky!N19)</f>
        <v>0.25</v>
      </c>
      <c r="J19" s="31">
        <f>IF(odchylky!O19="","",odchylky!O19)</f>
        <v>-0.27083333333333331</v>
      </c>
      <c r="K19" s="33" t="str">
        <f>IF(odchylky!P19="","",odchylky!P19)</f>
        <v>X</v>
      </c>
      <c r="L19" s="33" t="str">
        <f>IF(odchylky!Q19="","",odchylky!Q19)</f>
        <v>X</v>
      </c>
      <c r="M19" s="31">
        <f>IF(odchylky!R19="","",odchylky!R19)</f>
        <v>4.1666666666666664E-2</v>
      </c>
    </row>
    <row r="20" spans="1:13" x14ac:dyDescent="0.25">
      <c r="C20" s="30" t="str">
        <f>IF(odchylky!A20="","",odchylky!A20)</f>
        <v/>
      </c>
      <c r="D20" s="30" t="str">
        <f>IF(odchylky!B20="","",odchylky!B20)</f>
        <v/>
      </c>
      <c r="E20" s="30" t="str">
        <f>IF(odchylky!H20="","",odchylky!H20)</f>
        <v/>
      </c>
      <c r="F20" s="30" t="str">
        <f>IF(odchylky!I20="","",odchylky!I20)</f>
        <v/>
      </c>
      <c r="G20" s="30" t="str">
        <f>IF(odchylky!J20="","",odchylky!J20)</f>
        <v/>
      </c>
      <c r="H20" s="30" t="str">
        <f>IF(odchylky!M20="","",odchylky!M20)</f>
        <v/>
      </c>
      <c r="I20" s="30" t="str">
        <f>IF(odchylky!N20="","",odchylky!N20)</f>
        <v/>
      </c>
      <c r="J20" s="30" t="str">
        <f>IF(odchylky!O20="","",odchylky!O20)</f>
        <v/>
      </c>
      <c r="K20" s="30" t="str">
        <f>IF(odchylky!P20="","",odchylky!P20)</f>
        <v/>
      </c>
      <c r="L20" s="30" t="str">
        <f>IF(odchylky!Q20="","",odchylky!Q20)</f>
        <v/>
      </c>
      <c r="M20" s="30" t="str">
        <f>IF(odchylky!R20="","",odchylky!R20)</f>
        <v/>
      </c>
    </row>
    <row r="21" spans="1:13" x14ac:dyDescent="0.25">
      <c r="A21" s="6" t="s">
        <v>3</v>
      </c>
      <c r="B21" s="6" t="s">
        <v>2</v>
      </c>
      <c r="C21" s="31">
        <f>IF(odchylky!A21="","",odchylky!A21)</f>
        <v>-0.1891891891891892</v>
      </c>
      <c r="D21" s="31">
        <f>IF(odchylky!B21="","",odchylky!B21)</f>
        <v>-0.59459459459459463</v>
      </c>
      <c r="E21" s="31">
        <f>IF(odchylky!H21="","",odchylky!H21)</f>
        <v>-2.4390243902439025E-2</v>
      </c>
      <c r="F21" s="31">
        <f>IF(odchylky!I21="","",odchylky!I21)</f>
        <v>9.7560975609756101E-2</v>
      </c>
      <c r="G21" s="31">
        <f>IF(odchylky!J21="","",odchylky!J21)</f>
        <v>0.21951219512195122</v>
      </c>
      <c r="H21" s="31">
        <f>IF(odchylky!M21="","",odchylky!M21)</f>
        <v>-0.10256410256410256</v>
      </c>
      <c r="I21" s="31">
        <f>IF(odchylky!N21="","",odchylky!N21)</f>
        <v>0.1111111111111111</v>
      </c>
      <c r="J21" s="31">
        <f>IF(odchylky!O21="","",odchylky!O21)</f>
        <v>-0.1111111111111111</v>
      </c>
      <c r="K21" s="31">
        <f>IF(odchylky!P21="","",odchylky!P21)</f>
        <v>0.18421052631578946</v>
      </c>
      <c r="L21" s="31">
        <f>IF(odchylky!Q21="","",odchylky!Q21)</f>
        <v>5.2631578947368418E-2</v>
      </c>
      <c r="M21" s="31">
        <f>IF(odchylky!R21="","",odchylky!R21)</f>
        <v>-0.1111111111111111</v>
      </c>
    </row>
    <row r="22" spans="1:13" x14ac:dyDescent="0.25">
      <c r="A22" s="4" t="s">
        <v>3</v>
      </c>
      <c r="B22" s="9" t="s">
        <v>2</v>
      </c>
      <c r="C22" s="31">
        <f>IF(odchylky!A22="","",odchylky!A22)</f>
        <v>-0.41176470588235292</v>
      </c>
      <c r="D22" s="31">
        <f>IF(odchylky!B22="","",odchylky!B22)</f>
        <v>-0.60784313725490191</v>
      </c>
      <c r="E22" s="31">
        <f>IF(odchylky!H22="","",odchylky!H22)</f>
        <v>-0.1</v>
      </c>
      <c r="F22" s="31">
        <f>IF(odchylky!I22="","",odchylky!I22)</f>
        <v>7.1428571428571425E-2</v>
      </c>
      <c r="G22" s="31">
        <f>IF(odchylky!J22="","",odchylky!J22)</f>
        <v>-1.7857142857142856E-2</v>
      </c>
      <c r="H22" s="31">
        <f>IF(odchylky!M22="","",odchylky!M22)</f>
        <v>0</v>
      </c>
      <c r="I22" s="31">
        <f>IF(odchylky!N22="","",odchylky!N22)</f>
        <v>-9.0909090909090912E-2</v>
      </c>
      <c r="J22" s="31">
        <f>IF(odchylky!O22="","",odchylky!O22)</f>
        <v>-9.0909090909090912E-2</v>
      </c>
      <c r="K22" s="31">
        <f>IF(odchylky!P22="","",odchylky!P22)</f>
        <v>2.0408163265306121E-2</v>
      </c>
      <c r="L22" s="31">
        <f>IF(odchylky!Q22="","",odchylky!Q22)</f>
        <v>0.12244897959183673</v>
      </c>
      <c r="M22" s="31">
        <f>IF(odchylky!R22="","",odchylky!R22)</f>
        <v>-9.0909090909090912E-2</v>
      </c>
    </row>
    <row r="23" spans="1:13" x14ac:dyDescent="0.25">
      <c r="A23" s="6" t="s">
        <v>3</v>
      </c>
      <c r="B23" s="6" t="s">
        <v>2</v>
      </c>
      <c r="C23" s="31">
        <f>IF(odchylky!A23="","",odchylky!A23)</f>
        <v>0.25</v>
      </c>
      <c r="D23" s="31">
        <f>IF(odchylky!B23="","",odchylky!B23)</f>
        <v>-0.25</v>
      </c>
      <c r="E23" s="31">
        <f>IF(odchylky!H23="","",odchylky!H23)</f>
        <v>-0.14285714285714285</v>
      </c>
      <c r="F23" s="31">
        <f>IF(odchylky!I23="","",odchylky!I23)</f>
        <v>0.21951219512195122</v>
      </c>
      <c r="G23" s="31">
        <f>IF(odchylky!J23="","",odchylky!J23)</f>
        <v>0.46341463414634149</v>
      </c>
      <c r="H23" s="31">
        <f>IF(odchylky!M23="","",odchylky!M23)</f>
        <v>-2.4390243902439025E-2</v>
      </c>
      <c r="I23" s="31">
        <f>IF(odchylky!N23="","",odchylky!N23)</f>
        <v>6.3829787234042548E-2</v>
      </c>
      <c r="J23" s="31">
        <f>IF(odchylky!O23="","",odchylky!O23)</f>
        <v>0.1702127659574468</v>
      </c>
      <c r="K23" s="31">
        <f>IF(odchylky!P23="","",odchylky!P23)</f>
        <v>0.34146341463414637</v>
      </c>
      <c r="L23" s="31">
        <f>IF(odchylky!Q23="","",odchylky!Q23)</f>
        <v>0.58536585365853655</v>
      </c>
      <c r="M23" s="31">
        <f>IF(odchylky!R23="","",odchylky!R23)</f>
        <v>6.3829787234042548E-2</v>
      </c>
    </row>
    <row r="24" spans="1:13" x14ac:dyDescent="0.25">
      <c r="A24" s="4" t="s">
        <v>3</v>
      </c>
      <c r="B24" s="9" t="s">
        <v>2</v>
      </c>
      <c r="C24" s="31">
        <f>IF(odchylky!A24="","",odchylky!A24)</f>
        <v>-9.0909090909090912E-2</v>
      </c>
      <c r="D24" s="31">
        <f>IF(odchylky!B24="","",odchylky!B24)</f>
        <v>-9.0909090909090912E-2</v>
      </c>
      <c r="E24" s="31">
        <f>IF(odchylky!H24="","",odchylky!H24)</f>
        <v>0.11940298507462686</v>
      </c>
      <c r="F24" s="31">
        <f>IF(odchylky!I24="","",odchylky!I24)</f>
        <v>0.13636363636363635</v>
      </c>
      <c r="G24" s="31">
        <f>IF(odchylky!J24="","",odchylky!J24)</f>
        <v>0.2878787878787879</v>
      </c>
      <c r="H24" s="31">
        <f>IF(odchylky!M24="","",odchylky!M24)</f>
        <v>0.11940298507462686</v>
      </c>
      <c r="I24" s="31">
        <f>IF(odchylky!N24="","",odchylky!N24)</f>
        <v>-8.4507042253521125E-2</v>
      </c>
      <c r="J24" s="31">
        <f>IF(odchylky!O24="","",odchylky!O24)</f>
        <v>-1.4084507042253521E-2</v>
      </c>
      <c r="K24" s="31">
        <f>IF(odchylky!P24="","",odchylky!P24)</f>
        <v>0.15384615384615385</v>
      </c>
      <c r="L24" s="31">
        <f>IF(odchylky!Q24="","",odchylky!Q24)</f>
        <v>7.6923076923076927E-2</v>
      </c>
      <c r="M24" s="31">
        <f>IF(odchylky!R24="","",odchylky!R24)</f>
        <v>-1.4084507042253521E-2</v>
      </c>
    </row>
    <row r="25" spans="1:13" x14ac:dyDescent="0.25">
      <c r="A25" s="6" t="s">
        <v>3</v>
      </c>
      <c r="B25" s="6" t="s">
        <v>2</v>
      </c>
      <c r="C25" s="31">
        <f>IF(odchylky!A25="","",odchylky!A25)</f>
        <v>3.4482758620689655E-2</v>
      </c>
      <c r="D25" s="31">
        <f>IF(odchylky!B25="","",odchylky!B25)</f>
        <v>-8.0459770114942528E-2</v>
      </c>
      <c r="E25" s="31">
        <f>IF(odchylky!H25="","",odchylky!H25)</f>
        <v>1.1904761904761904E-2</v>
      </c>
      <c r="F25" s="31">
        <f>IF(odchylky!I25="","",odchylky!I25)</f>
        <v>4.6511627906976744E-2</v>
      </c>
      <c r="G25" s="31">
        <f>IF(odchylky!J25="","",odchylky!J25)</f>
        <v>6.9767441860465115E-2</v>
      </c>
      <c r="H25" s="31">
        <f>IF(odchylky!M25="","",odchylky!M25)</f>
        <v>1.1235955056179775E-2</v>
      </c>
      <c r="I25" s="31">
        <f>IF(odchylky!N25="","",odchylky!N25)</f>
        <v>4.6511627906976744E-2</v>
      </c>
      <c r="J25" s="31">
        <f>IF(odchylky!O25="","",odchylky!O25)</f>
        <v>4.6511627906976744E-2</v>
      </c>
      <c r="K25" s="31">
        <f>IF(odchylky!P25="","",odchylky!P25)</f>
        <v>-3.4090909090909088E-2</v>
      </c>
      <c r="L25" s="31">
        <f>IF(odchylky!Q25="","",odchylky!Q25)</f>
        <v>7.9545454545454544E-2</v>
      </c>
      <c r="M25" s="31">
        <f>IF(odchylky!R25="","",odchylky!R25)</f>
        <v>4.6511627906976744E-2</v>
      </c>
    </row>
    <row r="26" spans="1:13" x14ac:dyDescent="0.25">
      <c r="A26" s="4" t="s">
        <v>3</v>
      </c>
      <c r="B26" s="9" t="s">
        <v>2</v>
      </c>
      <c r="C26" s="31">
        <f>IF(odchylky!A26="","",odchylky!A26)</f>
        <v>0.45161290322580644</v>
      </c>
      <c r="D26" s="31">
        <f>IF(odchylky!B26="","",odchylky!B26)</f>
        <v>0.12903225806451613</v>
      </c>
      <c r="E26" s="31">
        <f>IF(odchylky!H26="","",odchylky!H26)</f>
        <v>0.48148148148148145</v>
      </c>
      <c r="F26" s="31">
        <f>IF(odchylky!I26="","",odchylky!I26)</f>
        <v>6.0606060606060608E-2</v>
      </c>
      <c r="G26" s="31">
        <f>IF(odchylky!J26="","",odchylky!J26)</f>
        <v>0.51515151515151514</v>
      </c>
      <c r="H26" s="31">
        <f>IF(odchylky!M26="","",odchylky!M26)</f>
        <v>0</v>
      </c>
      <c r="I26" s="31">
        <f>IF(odchylky!N26="","",odchylky!N26)</f>
        <v>0.37931034482758619</v>
      </c>
      <c r="J26" s="31">
        <f>IF(odchylky!O26="","",odchylky!O26)</f>
        <v>0.37931034482758619</v>
      </c>
      <c r="K26" s="31">
        <f>IF(odchylky!P26="","",odchylky!P26)</f>
        <v>1.1428571428571428</v>
      </c>
      <c r="L26" s="31">
        <f>IF(odchylky!Q26="","",odchylky!Q26)</f>
        <v>0.42857142857142855</v>
      </c>
      <c r="M26" s="31">
        <f>IF(odchylky!R26="","",odchylky!R26)</f>
        <v>3.4482758620689655E-2</v>
      </c>
    </row>
    <row r="27" spans="1:13" x14ac:dyDescent="0.25">
      <c r="A27" s="6" t="s">
        <v>3</v>
      </c>
      <c r="B27" s="6" t="s">
        <v>2</v>
      </c>
      <c r="C27" s="31">
        <f>IF(odchylky!A27="","",odchylky!A27)</f>
        <v>7.8431372549019607E-2</v>
      </c>
      <c r="D27" s="31">
        <f>IF(odchylky!B27="","",odchylky!B27)</f>
        <v>-1.9607843137254902E-2</v>
      </c>
      <c r="E27" s="31">
        <f>IF(odchylky!H27="","",odchylky!H27)</f>
        <v>2.0408163265306121E-2</v>
      </c>
      <c r="F27" s="31">
        <f>IF(odchylky!I27="","",odchylky!I27)</f>
        <v>2.0408163265306121E-2</v>
      </c>
      <c r="G27" s="31">
        <f>IF(odchylky!J27="","",odchylky!J27)</f>
        <v>0.22448979591836735</v>
      </c>
      <c r="H27" s="31">
        <f>IF(odchylky!M27="","",odchylky!M27)</f>
        <v>2.0408163265306121E-2</v>
      </c>
      <c r="I27" s="31">
        <f>IF(odchylky!N27="","",odchylky!N27)</f>
        <v>0.2</v>
      </c>
      <c r="J27" s="31">
        <f>IF(odchylky!O27="","",odchylky!O27)</f>
        <v>0</v>
      </c>
      <c r="K27" s="31">
        <f>IF(odchylky!P27="","",odchylky!P27)</f>
        <v>0.5</v>
      </c>
      <c r="L27" s="31">
        <f>IF(odchylky!Q27="","",odchylky!Q27)</f>
        <v>0</v>
      </c>
      <c r="M27" s="31">
        <f>IF(odchylky!R27="","",odchylky!R27)</f>
        <v>0</v>
      </c>
    </row>
    <row r="28" spans="1:13" x14ac:dyDescent="0.25">
      <c r="A28" s="4" t="s">
        <v>3</v>
      </c>
      <c r="B28" s="9" t="s">
        <v>2</v>
      </c>
      <c r="C28" s="31">
        <f>IF(odchylky!A28="","",odchylky!A28)</f>
        <v>4.1666666666666664E-2</v>
      </c>
      <c r="D28" s="31">
        <f>IF(odchylky!B28="","",odchylky!B28)</f>
        <v>-0.16666666666666666</v>
      </c>
      <c r="E28" s="31">
        <f>IF(odchylky!H28="","",odchylky!H28)</f>
        <v>4.1666666666666664E-2</v>
      </c>
      <c r="F28" s="31">
        <f>IF(odchylky!I28="","",odchylky!I28)</f>
        <v>-0.1111111111111111</v>
      </c>
      <c r="G28" s="31">
        <f>IF(odchylky!J28="","",odchylky!J28)</f>
        <v>0.55555555555555558</v>
      </c>
      <c r="H28" s="31">
        <f>IF(odchylky!M28="","",odchylky!M28)</f>
        <v>0</v>
      </c>
      <c r="I28" s="31">
        <f>IF(odchylky!N28="","",odchylky!N28)</f>
        <v>0.2</v>
      </c>
      <c r="J28" s="31">
        <f>IF(odchylky!O28="","",odchylky!O28)</f>
        <v>0.2</v>
      </c>
      <c r="K28" s="31">
        <f>IF(odchylky!P28="","",odchylky!P28)</f>
        <v>0.42857142857142855</v>
      </c>
      <c r="L28" s="31">
        <f>IF(odchylky!Q28="","",odchylky!Q28)</f>
        <v>0.22448979591836735</v>
      </c>
      <c r="M28" s="31">
        <f>IF(odchylky!R28="","",odchylky!R28)</f>
        <v>0.2</v>
      </c>
    </row>
    <row r="29" spans="1:13" x14ac:dyDescent="0.25">
      <c r="A29" s="6" t="s">
        <v>3</v>
      </c>
      <c r="B29" s="6" t="s">
        <v>2</v>
      </c>
      <c r="C29" s="31">
        <f>IF(odchylky!A29="","",odchylky!A29)</f>
        <v>5.8823529411764705E-2</v>
      </c>
      <c r="D29" s="31">
        <f>IF(odchylky!B29="","",odchylky!B29)</f>
        <v>0</v>
      </c>
      <c r="E29" s="31">
        <f>IF(odchylky!H29="","",odchylky!H29)</f>
        <v>1.1235955056179775E-2</v>
      </c>
      <c r="F29" s="31">
        <f>IF(odchylky!I29="","",odchylky!I29)</f>
        <v>3.896103896103896E-2</v>
      </c>
      <c r="G29" s="31">
        <f>IF(odchylky!J29="","",odchylky!J29)</f>
        <v>0.1038961038961039</v>
      </c>
      <c r="H29" s="31">
        <f>IF(odchylky!M29="","",odchylky!M29)</f>
        <v>-4.7619047619047616E-2</v>
      </c>
      <c r="I29" s="31">
        <f>IF(odchylky!N29="","",odchylky!N29)</f>
        <v>9.7560975609756101E-2</v>
      </c>
      <c r="J29" s="31">
        <f>IF(odchylky!O29="","",odchylky!O29)</f>
        <v>9.7560975609756101E-2</v>
      </c>
      <c r="K29" s="31">
        <f>IF(odchylky!P29="","",odchylky!P29)</f>
        <v>2.4096385542168676E-2</v>
      </c>
      <c r="L29" s="31">
        <f>IF(odchylky!Q29="","",odchylky!Q29)</f>
        <v>2.4096385542168676E-2</v>
      </c>
      <c r="M29" s="31">
        <f>IF(odchylky!R29="","",odchylky!R29)</f>
        <v>9.7560975609756101E-2</v>
      </c>
    </row>
    <row r="30" spans="1:13" x14ac:dyDescent="0.25">
      <c r="A30" s="4" t="s">
        <v>3</v>
      </c>
      <c r="B30" s="9" t="s">
        <v>2</v>
      </c>
      <c r="C30" s="31">
        <f>IF(odchylky!A30="","",odchylky!A30)</f>
        <v>0.19047619047619047</v>
      </c>
      <c r="D30" s="31">
        <f>IF(odchylky!B30="","",odchylky!B30)</f>
        <v>-4.7619047619047616E-2</v>
      </c>
      <c r="E30" s="31">
        <f>IF(odchylky!H30="","",odchylky!H30)</f>
        <v>8.6956521739130432E-2</v>
      </c>
      <c r="F30" s="31">
        <f>IF(odchylky!I30="","",odchylky!I30)</f>
        <v>-9.0909090909090912E-2</v>
      </c>
      <c r="G30" s="31">
        <f>IF(odchylky!J30="","",odchylky!J30)</f>
        <v>0.25</v>
      </c>
      <c r="H30" s="31">
        <f>IF(odchylky!M30="","",odchylky!M30)</f>
        <v>-4.2553191489361701E-2</v>
      </c>
      <c r="I30" s="31">
        <f>IF(odchylky!N30="","",odchylky!N30)</f>
        <v>0.5</v>
      </c>
      <c r="J30" s="31">
        <f>IF(odchylky!O30="","",odchylky!O30)</f>
        <v>0.25</v>
      </c>
      <c r="K30" s="31">
        <f>IF(odchylky!P30="","",odchylky!P30)</f>
        <v>0.7441860465116279</v>
      </c>
      <c r="L30" s="31">
        <f>IF(odchylky!Q30="","",odchylky!Q30)</f>
        <v>0.27906976744186046</v>
      </c>
      <c r="M30" s="31">
        <f>IF(odchylky!R30="","",odchylky!R30)</f>
        <v>0</v>
      </c>
    </row>
    <row r="31" spans="1:13" x14ac:dyDescent="0.25">
      <c r="A31" s="6" t="s">
        <v>3</v>
      </c>
      <c r="B31" s="6" t="s">
        <v>2</v>
      </c>
      <c r="C31" s="31">
        <f>IF(odchylky!A31="","",odchylky!A31)</f>
        <v>0.15942028985507245</v>
      </c>
      <c r="D31" s="31">
        <f>IF(odchylky!B31="","",odchylky!B31)</f>
        <v>1.4492753623188406E-2</v>
      </c>
      <c r="E31" s="31">
        <f>IF(odchylky!H31="","",odchylky!H31)</f>
        <v>0.1111111111111111</v>
      </c>
      <c r="F31" s="31">
        <f>IF(odchylky!I31="","",odchylky!I31)</f>
        <v>0.10294117647058823</v>
      </c>
      <c r="G31" s="31">
        <f>IF(odchylky!J31="","",odchylky!J31)</f>
        <v>2.9411764705882353E-2</v>
      </c>
      <c r="H31" s="31">
        <f>IF(odchylky!M31="","",odchylky!M31)</f>
        <v>0.12903225806451613</v>
      </c>
      <c r="I31" s="31">
        <f>IF(odchylky!N31="","",odchylky!N31)</f>
        <v>0.12903225806451613</v>
      </c>
      <c r="J31" s="31">
        <f>IF(odchylky!O31="","",odchylky!O31)</f>
        <v>4.8387096774193547E-2</v>
      </c>
      <c r="K31" s="31">
        <f>IF(odchylky!P31="","",odchylky!P31)</f>
        <v>0.39344262295081966</v>
      </c>
      <c r="L31" s="31">
        <f>IF(odchylky!Q31="","",odchylky!Q31)</f>
        <v>0.14754098360655737</v>
      </c>
      <c r="M31" s="31">
        <f>IF(odchylky!R31="","",odchylky!R31)</f>
        <v>0.29032258064516131</v>
      </c>
    </row>
    <row r="32" spans="1:13" x14ac:dyDescent="0.25">
      <c r="A32" s="4" t="s">
        <v>3</v>
      </c>
      <c r="B32" s="9" t="s">
        <v>2</v>
      </c>
      <c r="C32" s="31">
        <f>IF(odchylky!A32="","",odchylky!A32)</f>
        <v>0.1111111111111111</v>
      </c>
      <c r="D32" s="31">
        <f>IF(odchylky!B32="","",odchylky!B32)</f>
        <v>0.1111111111111111</v>
      </c>
      <c r="E32" s="31">
        <f>IF(odchylky!H32="","",odchylky!H32)</f>
        <v>4.6511627906976744E-2</v>
      </c>
      <c r="F32" s="31">
        <f>IF(odchylky!I32="","",odchylky!I32)</f>
        <v>9.7560975609756101E-2</v>
      </c>
      <c r="G32" s="31">
        <f>IF(odchylky!J32="","",odchylky!J32)</f>
        <v>-4.878048780487805E-2</v>
      </c>
      <c r="H32" s="31">
        <f>IF(odchylky!M32="","",odchylky!M32)</f>
        <v>3.6585365853658534E-2</v>
      </c>
      <c r="I32" s="31">
        <f>IF(odchylky!N32="","",odchylky!N32)</f>
        <v>-0.1111111111111111</v>
      </c>
      <c r="J32" s="31">
        <f>IF(odchylky!O32="","",odchylky!O32)</f>
        <v>0</v>
      </c>
      <c r="K32" s="31">
        <f>IF(odchylky!P32="","",odchylky!P32)</f>
        <v>7.9545454545454544E-2</v>
      </c>
      <c r="L32" s="31">
        <f>IF(odchylky!Q32="","",odchylky!Q32)</f>
        <v>7.9545454545454544E-2</v>
      </c>
      <c r="M32" s="31">
        <f>IF(odchylky!R32="","",odchylky!R32)</f>
        <v>0.1111111111111111</v>
      </c>
    </row>
    <row r="33" spans="1:13" x14ac:dyDescent="0.25">
      <c r="A33" s="6" t="s">
        <v>3</v>
      </c>
      <c r="B33" s="6" t="s">
        <v>2</v>
      </c>
      <c r="C33" s="31">
        <f>IF(odchylky!A33="","",odchylky!A33)</f>
        <v>5.2631578947368418E-2</v>
      </c>
      <c r="D33" s="31">
        <f>IF(odchylky!B33="","",odchylky!B33)</f>
        <v>0.14035087719298245</v>
      </c>
      <c r="E33" s="31">
        <f>IF(odchylky!H33="","",odchylky!H33)</f>
        <v>-0.16666666666666666</v>
      </c>
      <c r="F33" s="31">
        <f>IF(odchylky!I33="","",odchylky!I33)</f>
        <v>-9.0909090909090912E-2</v>
      </c>
      <c r="G33" s="31">
        <f>IF(odchylky!J33="","",odchylky!J33)</f>
        <v>5.4545454545454543E-2</v>
      </c>
      <c r="H33" s="31">
        <f>IF(odchylky!M33="","",odchylky!M33)</f>
        <v>-0.26229508196721313</v>
      </c>
      <c r="I33" s="31">
        <f>IF(odchylky!N33="","",odchylky!N33)</f>
        <v>9.0909090909090912E-2</v>
      </c>
      <c r="J33" s="31">
        <f>IF(odchylky!O33="","",odchylky!O33)</f>
        <v>9.0909090909090912E-2</v>
      </c>
      <c r="K33" s="31">
        <f>IF(odchylky!P33="","",odchylky!P33)</f>
        <v>0.22807017543859648</v>
      </c>
      <c r="L33" s="31">
        <f>IF(odchylky!Q33="","",odchylky!Q33)</f>
        <v>5.2631578947368418E-2</v>
      </c>
      <c r="M33" s="31">
        <f>IF(odchylky!R33="","",odchylky!R33)</f>
        <v>-9.0909090909090912E-2</v>
      </c>
    </row>
    <row r="34" spans="1:13" x14ac:dyDescent="0.25">
      <c r="A34" s="4" t="s">
        <v>3</v>
      </c>
      <c r="B34" s="9" t="s">
        <v>2</v>
      </c>
      <c r="C34" s="31">
        <f>IF(odchylky!A34="","",odchylky!A34)</f>
        <v>1.0101010101010102E-2</v>
      </c>
      <c r="D34" s="31">
        <f>IF(odchylky!B34="","",odchylky!B34)</f>
        <v>0.21212121212121213</v>
      </c>
      <c r="E34" s="31">
        <f>IF(odchylky!H34="","",odchylky!H34)</f>
        <v>0.35</v>
      </c>
      <c r="F34" s="31">
        <f>IF(odchylky!I34="","",odchylky!I34)</f>
        <v>3.0927835051546393E-2</v>
      </c>
      <c r="G34" s="31">
        <f>IF(odchylky!J34="","",odchylky!J34)</f>
        <v>0.23711340206185566</v>
      </c>
      <c r="H34" s="31">
        <f>IF(odchylky!M34="","",odchylky!M34)</f>
        <v>0</v>
      </c>
      <c r="I34" s="31">
        <f>IF(odchylky!N34="","",odchylky!N34)</f>
        <v>0.14583333333333334</v>
      </c>
      <c r="J34" s="31">
        <f>IF(odchylky!O34="","",odchylky!O34)</f>
        <v>-6.25E-2</v>
      </c>
      <c r="K34" s="31">
        <f>IF(odchylky!P34="","",odchylky!P34)</f>
        <v>0.21212121212121213</v>
      </c>
      <c r="L34" s="31">
        <f>IF(odchylky!Q34="","",odchylky!Q34)</f>
        <v>0.21212121212121213</v>
      </c>
      <c r="M34" s="31">
        <f>IF(odchylky!R34="","",odchylky!R34)</f>
        <v>4.1666666666666664E-2</v>
      </c>
    </row>
    <row r="35" spans="1:13" x14ac:dyDescent="0.25">
      <c r="A35" s="6" t="s">
        <v>3</v>
      </c>
      <c r="B35" s="6" t="s">
        <v>2</v>
      </c>
      <c r="C35" s="31">
        <f>IF(odchylky!A35="","",odchylky!A35)</f>
        <v>0.08</v>
      </c>
      <c r="D35" s="31">
        <f>IF(odchylky!B35="","",odchylky!B35)</f>
        <v>-0.04</v>
      </c>
      <c r="E35" s="31">
        <f>IF(odchylky!H35="","",odchylky!H35)</f>
        <v>2.3622047244094488E-2</v>
      </c>
      <c r="F35" s="31">
        <f>IF(odchylky!I35="","",odchylky!I35)</f>
        <v>-1.5748031496062992E-2</v>
      </c>
      <c r="G35" s="31">
        <f>IF(odchylky!J35="","",odchylky!J35)</f>
        <v>2.3622047244094488E-2</v>
      </c>
      <c r="H35" s="31">
        <f>IF(odchylky!M35="","",odchylky!M35)</f>
        <v>8.0645161290322578E-3</v>
      </c>
      <c r="I35" s="31">
        <f>IF(odchylky!N35="","",odchylky!N35)</f>
        <v>0.04</v>
      </c>
      <c r="J35" s="31">
        <f>IF(odchylky!O35="","",odchylky!O35)</f>
        <v>0.04</v>
      </c>
      <c r="K35" s="31">
        <f>IF(odchylky!P35="","",odchylky!P35)</f>
        <v>0.15384615384615385</v>
      </c>
      <c r="L35" s="31">
        <f>IF(odchylky!Q35="","",odchylky!Q35)</f>
        <v>6.8376068376068383E-2</v>
      </c>
      <c r="M35" s="31">
        <f>IF(odchylky!R35="","",odchylky!R35)</f>
        <v>0.04</v>
      </c>
    </row>
    <row r="36" spans="1:13" x14ac:dyDescent="0.25">
      <c r="A36" s="4" t="s">
        <v>3</v>
      </c>
      <c r="B36" s="9" t="s">
        <v>2</v>
      </c>
      <c r="C36" s="31">
        <f>IF(odchylky!A36="","",odchylky!A36)</f>
        <v>0.18421052631578946</v>
      </c>
      <c r="D36" s="31">
        <f>IF(odchylky!B36="","",odchylky!B36)</f>
        <v>8.771929824561403E-3</v>
      </c>
      <c r="E36" s="31">
        <f>IF(odchylky!H36="","",odchylky!H36)</f>
        <v>0</v>
      </c>
      <c r="F36" s="31">
        <f>IF(odchylky!I36="","",odchylky!I36)</f>
        <v>-5.1724137931034482E-2</v>
      </c>
      <c r="G36" s="31">
        <f>IF(odchylky!J36="","",odchylky!J36)</f>
        <v>3.4482758620689655E-2</v>
      </c>
      <c r="H36" s="31">
        <f>IF(odchylky!M36="","",odchylky!M36)</f>
        <v>5.2631578947368418E-2</v>
      </c>
      <c r="I36" s="31">
        <f>IF(odchylky!N36="","",odchylky!N36)</f>
        <v>0.16666666666666666</v>
      </c>
      <c r="J36" s="31">
        <f>IF(odchylky!O36="","",odchylky!O36)</f>
        <v>4.1666666666666664E-2</v>
      </c>
      <c r="K36" s="31">
        <f>IF(odchylky!P36="","",odchylky!P36)</f>
        <v>0.23893805309734514</v>
      </c>
      <c r="L36" s="31">
        <f>IF(odchylky!Q36="","",odchylky!Q36)</f>
        <v>0.2831858407079646</v>
      </c>
      <c r="M36" s="31">
        <f>IF(odchylky!R36="","",odchylky!R36)</f>
        <v>0</v>
      </c>
    </row>
    <row r="37" spans="1:13" x14ac:dyDescent="0.25">
      <c r="A37" s="6" t="s">
        <v>3</v>
      </c>
      <c r="B37" s="6" t="s">
        <v>2</v>
      </c>
      <c r="C37" s="31">
        <f>IF(odchylky!A37="","",odchylky!A37)</f>
        <v>-0.16666666666666666</v>
      </c>
      <c r="D37" s="31">
        <f>IF(odchylky!B37="","",odchylky!B37)</f>
        <v>-4.7619047619047616E-2</v>
      </c>
      <c r="E37" s="31">
        <f>IF(odchylky!H37="","",odchylky!H37)</f>
        <v>-2.1739130434782608E-2</v>
      </c>
      <c r="F37" s="31">
        <f>IF(odchylky!I37="","",odchylky!I37)</f>
        <v>1.1904761904761904E-2</v>
      </c>
      <c r="G37" s="31">
        <f>IF(odchylky!J37="","",odchylky!J37)</f>
        <v>-4.7619047619047616E-2</v>
      </c>
      <c r="H37" s="31">
        <f>IF(odchylky!M37="","",odchylky!M37)</f>
        <v>-8.0459770114942528E-2</v>
      </c>
      <c r="I37" s="31">
        <f>IF(odchylky!N37="","",odchylky!N37)</f>
        <v>4.1666666666666664E-2</v>
      </c>
      <c r="J37" s="31">
        <f>IF(odchylky!O37="","",odchylky!O37)</f>
        <v>4.1666666666666664E-2</v>
      </c>
      <c r="K37" s="31">
        <f>IF(odchylky!P37="","",odchylky!P37)</f>
        <v>7.5268817204301078E-2</v>
      </c>
      <c r="L37" s="31">
        <f>IF(odchylky!Q37="","",odchylky!Q37)</f>
        <v>2.1505376344086023E-2</v>
      </c>
      <c r="M37" s="31">
        <f>IF(odchylky!R37="","",odchylky!R37)</f>
        <v>-6.25E-2</v>
      </c>
    </row>
    <row r="38" spans="1:13" x14ac:dyDescent="0.25">
      <c r="A38" s="4" t="s">
        <v>3</v>
      </c>
      <c r="B38" s="9" t="s">
        <v>2</v>
      </c>
      <c r="C38" s="31">
        <f>IF(odchylky!A38="","",odchylky!A38)</f>
        <v>8.6956521739130432E-2</v>
      </c>
      <c r="D38" s="31">
        <f>IF(odchylky!B38="","",odchylky!B38)</f>
        <v>-0.34782608695652173</v>
      </c>
      <c r="E38" s="31">
        <f>IF(odchylky!H38="","",odchylky!H38)</f>
        <v>-0.43181818181818182</v>
      </c>
      <c r="F38" s="31">
        <f>IF(odchylky!I38="","",odchylky!I38)</f>
        <v>-0.1</v>
      </c>
      <c r="G38" s="31">
        <f>IF(odchylky!J38="","",odchylky!J38)</f>
        <v>0.2</v>
      </c>
      <c r="H38" s="31">
        <f>IF(odchylky!M38="","",odchylky!M38)</f>
        <v>-0.31818181818181818</v>
      </c>
      <c r="I38" s="31">
        <f>IF(odchylky!N38="","",odchylky!N38)</f>
        <v>6.3829787234042548E-2</v>
      </c>
      <c r="J38" s="31">
        <f>IF(odchylky!O38="","",odchylky!O38)</f>
        <v>-0.14893617021276595</v>
      </c>
      <c r="K38" s="31">
        <f>IF(odchylky!P38="","",odchylky!P38)</f>
        <v>0.25</v>
      </c>
      <c r="L38" s="31">
        <f>IF(odchylky!Q38="","",odchylky!Q38)</f>
        <v>-9.0909090909090912E-2</v>
      </c>
      <c r="M38" s="31">
        <f>IF(odchylky!R38="","",odchylky!R38)</f>
        <v>6.3829787234042548E-2</v>
      </c>
    </row>
    <row r="39" spans="1:13" x14ac:dyDescent="0.25">
      <c r="C39" s="31" t="str">
        <f>IF(odchylky!A39="","",odchylky!A39)</f>
        <v/>
      </c>
      <c r="D39" s="31" t="str">
        <f>IF(odchylky!B39="","",odchylky!B39)</f>
        <v/>
      </c>
      <c r="E39" s="31" t="str">
        <f>IF(odchylky!H39="","",odchylky!H39)</f>
        <v/>
      </c>
      <c r="F39" s="31" t="str">
        <f>IF(odchylky!I39="","",odchylky!I39)</f>
        <v/>
      </c>
      <c r="G39" s="31" t="str">
        <f>IF(odchylky!J39="","",odchylky!J39)</f>
        <v/>
      </c>
      <c r="H39" s="31" t="str">
        <f>IF(odchylky!M39="","",odchylky!M39)</f>
        <v/>
      </c>
      <c r="I39" s="31" t="str">
        <f>IF(odchylky!N39="","",odchylky!N39)</f>
        <v/>
      </c>
      <c r="J39" s="31" t="str">
        <f>IF(odchylky!O39="","",odchylky!O39)</f>
        <v/>
      </c>
      <c r="K39" s="31" t="str">
        <f>IF(odchylky!P39="","",odchylky!P39)</f>
        <v/>
      </c>
      <c r="L39" s="31" t="str">
        <f>IF(odchylky!Q39="","",odchylky!Q39)</f>
        <v/>
      </c>
      <c r="M39" s="31" t="str">
        <f>IF(odchylky!R39="","",odchylky!R39)</f>
        <v/>
      </c>
    </row>
    <row r="40" spans="1:13" x14ac:dyDescent="0.25">
      <c r="A40" s="3" t="s">
        <v>5</v>
      </c>
      <c r="B40" s="4" t="s">
        <v>4</v>
      </c>
      <c r="C40" s="31">
        <f>IF(odchylky!A40="","",odchylky!A40)</f>
        <v>-2.4390243902439025E-2</v>
      </c>
      <c r="D40" s="31">
        <f>IF(odchylky!B40="","",odchylky!B40)</f>
        <v>-0.51219512195121952</v>
      </c>
      <c r="E40" s="31">
        <f>IF(odchylky!H40="","",odchylky!H40)</f>
        <v>-2.7777777777777776E-2</v>
      </c>
      <c r="F40" s="31">
        <f>IF(odchylky!I40="","",odchylky!I40)</f>
        <v>-5.4054054054054057E-2</v>
      </c>
      <c r="G40" s="31">
        <f>IF(odchylky!J40="","",odchylky!J40)</f>
        <v>0.6216216216216216</v>
      </c>
      <c r="H40" s="31">
        <f>IF(odchylky!M40="","",odchylky!M40)</f>
        <v>-0.21052631578947367</v>
      </c>
      <c r="I40" s="31">
        <f>IF(odchylky!N40="","",odchylky!N40)</f>
        <v>0.28205128205128205</v>
      </c>
      <c r="J40" s="31">
        <f>IF(odchylky!O40="","",odchylky!O40)</f>
        <v>0.28205128205128205</v>
      </c>
      <c r="K40" s="31">
        <f>IF(odchylky!P40="","",odchylky!P40)</f>
        <v>-5.4054054054054057E-2</v>
      </c>
      <c r="L40" s="31">
        <f>IF(odchylky!Q40="","",odchylky!Q40)</f>
        <v>0.35135135135135137</v>
      </c>
      <c r="M40" s="31">
        <f>IF(odchylky!R40="","",odchylky!R40)</f>
        <v>2.564102564102564E-2</v>
      </c>
    </row>
    <row r="41" spans="1:13" x14ac:dyDescent="0.25">
      <c r="A41" s="15" t="s">
        <v>5</v>
      </c>
      <c r="B41" s="14" t="s">
        <v>4</v>
      </c>
      <c r="C41" s="31">
        <f>IF(odchylky!A41="","",odchylky!A41)</f>
        <v>-0.42307692307692307</v>
      </c>
      <c r="D41" s="31">
        <f>IF(odchylky!B41="","",odchylky!B41)</f>
        <v>-0.51923076923076927</v>
      </c>
      <c r="E41" s="31">
        <f>IF(odchylky!H41="","",odchylky!H41)</f>
        <v>-6.25E-2</v>
      </c>
      <c r="F41" s="31">
        <f>IF(odchylky!I41="","",odchylky!I41)</f>
        <v>0.1</v>
      </c>
      <c r="G41" s="31">
        <f>IF(odchylky!J41="","",odchylky!J41)</f>
        <v>0.36</v>
      </c>
      <c r="H41" s="31">
        <f>IF(odchylky!M41="","",odchylky!M41)</f>
        <v>-0.23076923076923078</v>
      </c>
      <c r="I41" s="31">
        <f>IF(odchylky!N41="","",odchylky!N41)</f>
        <v>5.2631578947368418E-2</v>
      </c>
      <c r="J41" s="31">
        <f>IF(odchylky!O41="","",odchylky!O41)</f>
        <v>5.2631578947368418E-2</v>
      </c>
      <c r="K41" s="31">
        <f>IF(odchylky!P41="","",odchylky!P41)</f>
        <v>-0.24528301886792453</v>
      </c>
      <c r="L41" s="31">
        <f>IF(odchylky!Q41="","",odchylky!Q41)</f>
        <v>0.13207547169811321</v>
      </c>
      <c r="M41" s="31">
        <f>IF(odchylky!R41="","",odchylky!R41)</f>
        <v>-0.12280701754385964</v>
      </c>
    </row>
    <row r="42" spans="1:13" x14ac:dyDescent="0.25">
      <c r="A42" s="3" t="s">
        <v>5</v>
      </c>
      <c r="B42" s="4" t="s">
        <v>4</v>
      </c>
      <c r="C42" s="31">
        <f>IF(odchylky!A42="","",odchylky!A42)</f>
        <v>-0.5</v>
      </c>
      <c r="D42" s="31">
        <f>IF(odchylky!B42="","",odchylky!B42)</f>
        <v>-0.375</v>
      </c>
      <c r="E42" s="31">
        <f>IF(odchylky!H42="","",odchylky!H42)</f>
        <v>-0.25</v>
      </c>
      <c r="F42" s="31">
        <f>IF(odchylky!I42="","",odchylky!I42)</f>
        <v>0.53846153846153844</v>
      </c>
      <c r="G42" s="31">
        <f>IF(odchylky!J42="","",odchylky!J42)</f>
        <v>2.564102564102564E-2</v>
      </c>
      <c r="H42" s="31">
        <f>IF(odchylky!M42="","",odchylky!M42)</f>
        <v>-0.25</v>
      </c>
      <c r="I42" s="31">
        <f>IF(odchylky!N42="","",odchylky!N42)</f>
        <v>-9.0909090909090912E-2</v>
      </c>
      <c r="J42" s="31">
        <f>IF(odchylky!O42="","",odchylky!O42)</f>
        <v>2.2727272727272728E-2</v>
      </c>
      <c r="K42" s="31">
        <f>IF(odchylky!P42="","",odchylky!P42)</f>
        <v>0.14583333333333334</v>
      </c>
      <c r="L42" s="31">
        <f>IF(odchylky!Q42="","",odchylky!Q42)</f>
        <v>0.35416666666666669</v>
      </c>
      <c r="M42" s="31">
        <f>IF(odchylky!R42="","",odchylky!R42)</f>
        <v>0.13636363636363635</v>
      </c>
    </row>
    <row r="43" spans="1:13" x14ac:dyDescent="0.25">
      <c r="A43" s="15" t="s">
        <v>5</v>
      </c>
      <c r="B43" s="14" t="s">
        <v>4</v>
      </c>
      <c r="C43" s="31">
        <f>IF(odchylky!A43="","",odchylky!A43)</f>
        <v>-6.25E-2</v>
      </c>
      <c r="D43" s="31">
        <f>IF(odchylky!B43="","",odchylky!B43)</f>
        <v>0.25</v>
      </c>
      <c r="E43" s="31">
        <f>IF(odchylky!H43="","",odchylky!H43)</f>
        <v>6.0606060606060608E-2</v>
      </c>
      <c r="F43" s="31">
        <f>IF(odchylky!I43="","",odchylky!I43)</f>
        <v>0.26760563380281688</v>
      </c>
      <c r="G43" s="31">
        <f>IF(odchylky!J43="","",odchylky!J43)</f>
        <v>0.12676056338028169</v>
      </c>
      <c r="H43" s="31">
        <f>IF(odchylky!M43="","",odchylky!M43)</f>
        <v>4.4776119402985072E-2</v>
      </c>
      <c r="I43" s="31">
        <f>IF(odchylky!N43="","",odchylky!N43)</f>
        <v>-0.15584415584415584</v>
      </c>
      <c r="J43" s="31">
        <f>IF(odchylky!O43="","",odchylky!O43)</f>
        <v>3.896103896103896E-2</v>
      </c>
      <c r="K43" s="31">
        <f>IF(odchylky!P43="","",odchylky!P43)</f>
        <v>4.1666666666666664E-2</v>
      </c>
      <c r="L43" s="31">
        <f>IF(odchylky!Q43="","",odchylky!Q43)</f>
        <v>0.31944444444444442</v>
      </c>
      <c r="M43" s="31">
        <f>IF(odchylky!R43="","",odchylky!R43)</f>
        <v>3.896103896103896E-2</v>
      </c>
    </row>
    <row r="44" spans="1:13" x14ac:dyDescent="0.25">
      <c r="A44" s="3" t="s">
        <v>5</v>
      </c>
      <c r="B44" s="4" t="s">
        <v>4</v>
      </c>
      <c r="C44" s="31">
        <f>IF(odchylky!A44="","",odchylky!A44)</f>
        <v>4.6511627906976744E-2</v>
      </c>
      <c r="D44" s="31">
        <f>IF(odchylky!B44="","",odchylky!B44)</f>
        <v>4.6511627906976744E-2</v>
      </c>
      <c r="E44" s="31">
        <f>IF(odchylky!H44="","",odchylky!H44)</f>
        <v>3.4482758620689655E-2</v>
      </c>
      <c r="F44" s="31">
        <f>IF(odchylky!I44="","",odchylky!I44)</f>
        <v>0.1111111111111111</v>
      </c>
      <c r="G44" s="31">
        <f>IF(odchylky!J44="","",odchylky!J44)</f>
        <v>8.8888888888888892E-2</v>
      </c>
      <c r="H44" s="31">
        <f>IF(odchylky!M44="","",odchylky!M44)</f>
        <v>2.2727272727272728E-2</v>
      </c>
      <c r="I44" s="31">
        <f>IF(odchylky!N44="","",odchylky!N44)</f>
        <v>-1.098901098901099E-2</v>
      </c>
      <c r="J44" s="31">
        <f>IF(odchylky!O44="","",odchylky!O44)</f>
        <v>9.8901098901098897E-2</v>
      </c>
      <c r="K44" s="31">
        <f>IF(odchylky!P44="","",odchylky!P44)</f>
        <v>-5.5555555555555552E-2</v>
      </c>
      <c r="L44" s="31">
        <f>IF(odchylky!Q44="","",odchylky!Q44)</f>
        <v>0.1111111111111111</v>
      </c>
      <c r="M44" s="31">
        <f>IF(odchylky!R44="","",odchylky!R44)</f>
        <v>0.31868131868131866</v>
      </c>
    </row>
    <row r="45" spans="1:13" x14ac:dyDescent="0.25">
      <c r="A45" s="15" t="s">
        <v>5</v>
      </c>
      <c r="B45" s="14" t="s">
        <v>4</v>
      </c>
      <c r="C45" s="33" t="str">
        <f>IF(odchylky!A45="","",odchylky!A45)</f>
        <v>X</v>
      </c>
      <c r="D45" s="33" t="str">
        <f>IF(odchylky!B45="","",odchylky!B45)</f>
        <v>X</v>
      </c>
      <c r="E45" s="31">
        <f>IF(odchylky!H45="","",odchylky!H45)</f>
        <v>0.20689655172413793</v>
      </c>
      <c r="F45" s="31">
        <f>IF(odchylky!I45="","",odchylky!I45)</f>
        <v>0.33333333333333331</v>
      </c>
      <c r="G45" s="31">
        <f>IF(odchylky!J45="","",odchylky!J45)</f>
        <v>0.33333333333333331</v>
      </c>
      <c r="H45" s="31">
        <f>IF(odchylky!M45="","",odchylky!M45)</f>
        <v>-9.0909090909090912E-2</v>
      </c>
      <c r="I45" s="31">
        <f>IF(odchylky!N45="","",odchylky!N45)</f>
        <v>5.2631578947368418E-2</v>
      </c>
      <c r="J45" s="31">
        <f>IF(odchylky!O45="","",odchylky!O45)</f>
        <v>0.31578947368421051</v>
      </c>
      <c r="K45" s="31">
        <f>IF(odchylky!P45="","",odchylky!P45)</f>
        <v>0.93548387096774188</v>
      </c>
      <c r="L45" s="31">
        <f>IF(odchylky!Q45="","",odchylky!Q45)</f>
        <v>0.45161290322580644</v>
      </c>
      <c r="M45" s="31">
        <f>IF(odchylky!R45="","",odchylky!R45)</f>
        <v>-0.21052631578947367</v>
      </c>
    </row>
    <row r="46" spans="1:13" x14ac:dyDescent="0.25">
      <c r="A46" s="3" t="s">
        <v>5</v>
      </c>
      <c r="B46" s="4" t="s">
        <v>4</v>
      </c>
      <c r="C46" s="31">
        <f>IF(odchylky!A46="","",odchylky!A46)</f>
        <v>4.1666666666666664E-2</v>
      </c>
      <c r="D46" s="31">
        <f>IF(odchylky!B46="","",odchylky!B46)</f>
        <v>-0.16666666666666666</v>
      </c>
      <c r="E46" s="31">
        <f>IF(odchylky!H46="","",odchylky!H46)</f>
        <v>6.3829787234042548E-2</v>
      </c>
      <c r="F46" s="31">
        <f>IF(odchylky!I46="","",odchylky!I46)</f>
        <v>2.0408163265306121E-2</v>
      </c>
      <c r="G46" s="31">
        <f>IF(odchylky!J46="","",odchylky!J46)</f>
        <v>0.12244897959183673</v>
      </c>
      <c r="H46" s="31">
        <f>IF(odchylky!M46="","",odchylky!M46)</f>
        <v>-3.8461538461538464E-2</v>
      </c>
      <c r="I46" s="31">
        <f>IF(odchylky!N46="","",odchylky!N46)</f>
        <v>0.1111111111111111</v>
      </c>
      <c r="J46" s="31">
        <f>IF(odchylky!O46="","",odchylky!O46)</f>
        <v>1.8518518518518517E-2</v>
      </c>
      <c r="K46" s="31">
        <f>IF(odchylky!P46="","",odchylky!P46)</f>
        <v>0.3888888888888889</v>
      </c>
      <c r="L46" s="31">
        <f>IF(odchylky!Q46="","",odchylky!Q46)</f>
        <v>1.8518518518518517E-2</v>
      </c>
      <c r="M46" s="31">
        <f>IF(odchylky!R46="","",odchylky!R46)</f>
        <v>-7.407407407407407E-2</v>
      </c>
    </row>
    <row r="47" spans="1:13" x14ac:dyDescent="0.25">
      <c r="A47" s="15" t="s">
        <v>5</v>
      </c>
      <c r="B47" s="14" t="s">
        <v>4</v>
      </c>
      <c r="C47" s="33" t="str">
        <f>IF(odchylky!A47="","",odchylky!A47)</f>
        <v>X</v>
      </c>
      <c r="D47" s="33" t="str">
        <f>IF(odchylky!B47="","",odchylky!B47)</f>
        <v>X</v>
      </c>
      <c r="E47" s="31">
        <f>IF(odchylky!H47="","",odchylky!H47)</f>
        <v>-6.25E-2</v>
      </c>
      <c r="F47" s="31">
        <f>IF(odchylky!I47="","",odchylky!I47)</f>
        <v>-0.2</v>
      </c>
      <c r="G47" s="31">
        <f>IF(odchylky!J47="","",odchylky!J47)</f>
        <v>0.2</v>
      </c>
      <c r="H47" s="31">
        <f>IF(odchylky!M47="","",odchylky!M47)</f>
        <v>-0.13461538461538461</v>
      </c>
      <c r="I47" s="31">
        <f>IF(odchylky!N47="","",odchylky!N47)</f>
        <v>-1.9607843137254902E-2</v>
      </c>
      <c r="J47" s="31">
        <f>IF(odchylky!O47="","",odchylky!O47)</f>
        <v>-1.9607843137254902E-2</v>
      </c>
      <c r="K47" s="31">
        <f>IF(odchylky!P47="","",odchylky!P47)</f>
        <v>0.15384615384615385</v>
      </c>
      <c r="L47" s="31">
        <f>IF(odchylky!Q47="","",odchylky!Q47)</f>
        <v>-3.8461538461538464E-2</v>
      </c>
      <c r="M47" s="31">
        <f>IF(odchylky!R47="","",odchylky!R47)</f>
        <v>-1.9607843137254902E-2</v>
      </c>
    </row>
    <row r="48" spans="1:13" x14ac:dyDescent="0.25">
      <c r="A48" s="3" t="s">
        <v>5</v>
      </c>
      <c r="B48" s="4" t="s">
        <v>4</v>
      </c>
      <c r="C48" s="33" t="str">
        <f>IF(odchylky!A48="","",odchylky!A48)</f>
        <v>X</v>
      </c>
      <c r="D48" s="33" t="str">
        <f>IF(odchylky!B48="","",odchylky!B48)</f>
        <v>X</v>
      </c>
      <c r="E48" s="31">
        <f>IF(odchylky!H48="","",odchylky!H48)</f>
        <v>-3.614457831325301E-2</v>
      </c>
      <c r="F48" s="31">
        <f>IF(odchylky!I48="","",odchylky!I48)</f>
        <v>1.1904761904761904E-2</v>
      </c>
      <c r="G48" s="31">
        <f>IF(odchylky!J48="","",odchylky!J48)</f>
        <v>7.1428571428571425E-2</v>
      </c>
      <c r="H48" s="31">
        <f>IF(odchylky!M48="","",odchylky!M48)</f>
        <v>-1.2345679012345678E-2</v>
      </c>
      <c r="I48" s="31">
        <f>IF(odchylky!N48="","",odchylky!N48)</f>
        <v>0</v>
      </c>
      <c r="J48" s="31">
        <f>IF(odchylky!O48="","",odchylky!O48)</f>
        <v>-0.125</v>
      </c>
      <c r="K48" s="31">
        <f>IF(odchylky!P48="","",odchylky!P48)</f>
        <v>4.9382716049382713E-2</v>
      </c>
      <c r="L48" s="31">
        <f>IF(odchylky!Q48="","",odchylky!Q48)</f>
        <v>0.1111111111111111</v>
      </c>
      <c r="M48" s="31">
        <f>IF(odchylky!R48="","",odchylky!R48)</f>
        <v>0.125</v>
      </c>
    </row>
    <row r="49" spans="1:13" x14ac:dyDescent="0.25">
      <c r="A49" s="15" t="s">
        <v>5</v>
      </c>
      <c r="B49" s="14" t="s">
        <v>4</v>
      </c>
      <c r="C49" s="33" t="str">
        <f>IF(odchylky!A49="","",odchylky!A49)</f>
        <v>X</v>
      </c>
      <c r="D49" s="33" t="str">
        <f>IF(odchylky!B49="","",odchylky!B49)</f>
        <v>X</v>
      </c>
      <c r="E49" s="31">
        <f>IF(odchylky!H49="","",odchylky!H49)</f>
        <v>4.6511627906976744E-2</v>
      </c>
      <c r="F49" s="31">
        <f>IF(odchylky!I49="","",odchylky!I49)</f>
        <v>-0.22222222222222221</v>
      </c>
      <c r="G49" s="31">
        <f>IF(odchylky!J49="","",odchylky!J49)</f>
        <v>0.1111111111111111</v>
      </c>
      <c r="H49" s="31">
        <f>IF(odchylky!M49="","",odchylky!M49)</f>
        <v>-0.13043478260869565</v>
      </c>
      <c r="I49" s="31">
        <f>IF(odchylky!N49="","",odchylky!N49)</f>
        <v>4.6511627906976744E-2</v>
      </c>
      <c r="J49" s="31">
        <f>IF(odchylky!O49="","",odchylky!O49)</f>
        <v>0.16279069767441862</v>
      </c>
      <c r="K49" s="31">
        <f>IF(odchylky!P49="","",odchylky!P49)</f>
        <v>0.30952380952380953</v>
      </c>
      <c r="L49" s="31">
        <f>IF(odchylky!Q49="","",odchylky!Q49)</f>
        <v>0.19047619047619047</v>
      </c>
      <c r="M49" s="31">
        <f>IF(odchylky!R49="","",odchylky!R49)</f>
        <v>-6.9767441860465115E-2</v>
      </c>
    </row>
    <row r="50" spans="1:13" x14ac:dyDescent="0.25">
      <c r="A50" s="3" t="s">
        <v>5</v>
      </c>
      <c r="B50" s="4" t="s">
        <v>4</v>
      </c>
      <c r="C50" s="31">
        <f>IF(odchylky!A50="","",odchylky!A50)</f>
        <v>0.15942028985507245</v>
      </c>
      <c r="D50" s="31">
        <f>IF(odchylky!B50="","",odchylky!B50)</f>
        <v>1.4492753623188406E-2</v>
      </c>
      <c r="E50" s="31">
        <f>IF(odchylky!H50="","",odchylky!H50)</f>
        <v>0.12903225806451613</v>
      </c>
      <c r="F50" s="31">
        <f>IF(odchylky!I50="","",odchylky!I50)</f>
        <v>0.15942028985507245</v>
      </c>
      <c r="G50" s="31">
        <f>IF(odchylky!J50="","",odchylky!J50)</f>
        <v>8.6956521739130432E-2</v>
      </c>
      <c r="H50" s="31">
        <f>IF(odchylky!M50="","",odchylky!M50)</f>
        <v>-7.6923076923076927E-2</v>
      </c>
      <c r="I50" s="31">
        <f>IF(odchylky!N50="","",odchylky!N50)</f>
        <v>1.4492753623188406E-2</v>
      </c>
      <c r="J50" s="31">
        <f>IF(odchylky!O50="","",odchylky!O50)</f>
        <v>0.15942028985507245</v>
      </c>
      <c r="K50" s="31">
        <f>IF(odchylky!P50="","",odchylky!P50)</f>
        <v>0.26984126984126983</v>
      </c>
      <c r="L50" s="31">
        <f>IF(odchylky!Q50="","",odchylky!Q50)</f>
        <v>0.19047619047619047</v>
      </c>
      <c r="M50" s="31">
        <f>IF(odchylky!R50="","",odchylky!R50)</f>
        <v>1.4492753623188406E-2</v>
      </c>
    </row>
    <row r="51" spans="1:13" x14ac:dyDescent="0.25">
      <c r="A51" s="15" t="s">
        <v>5</v>
      </c>
      <c r="B51" s="14" t="s">
        <v>4</v>
      </c>
      <c r="C51" s="31">
        <f>IF(odchylky!A51="","",odchylky!A51)</f>
        <v>0.21951219512195122</v>
      </c>
      <c r="D51" s="31">
        <f>IF(odchylky!B51="","",odchylky!B51)</f>
        <v>9.7560975609756101E-2</v>
      </c>
      <c r="E51" s="31">
        <f>IF(odchylky!H51="","",odchylky!H51)</f>
        <v>4.9382716049382713E-2</v>
      </c>
      <c r="F51" s="31">
        <f>IF(odchylky!I51="","",odchylky!I51)</f>
        <v>0.13095238095238096</v>
      </c>
      <c r="G51" s="31">
        <f>IF(odchylky!J51="","",odchylky!J51)</f>
        <v>-4.7619047619047616E-2</v>
      </c>
      <c r="H51" s="31">
        <f>IF(odchylky!M51="","",odchylky!M51)</f>
        <v>0</v>
      </c>
      <c r="I51" s="31">
        <f>IF(odchylky!N51="","",odchylky!N51)</f>
        <v>0.13924050632911392</v>
      </c>
      <c r="J51" s="31">
        <f>IF(odchylky!O51="","",odchylky!O51)</f>
        <v>1.2658227848101266E-2</v>
      </c>
      <c r="K51" s="31">
        <f>IF(odchylky!P51="","",odchylky!P51)</f>
        <v>-0.26829268292682928</v>
      </c>
      <c r="L51" s="31">
        <f>IF(odchylky!Q51="","",odchylky!Q51)</f>
        <v>0.15853658536585366</v>
      </c>
      <c r="M51" s="31">
        <f>IF(odchylky!R51="","",odchylky!R51)</f>
        <v>1.2658227848101266E-2</v>
      </c>
    </row>
    <row r="52" spans="1:13" x14ac:dyDescent="0.25">
      <c r="A52" s="3" t="s">
        <v>5</v>
      </c>
      <c r="B52" s="4" t="s">
        <v>4</v>
      </c>
      <c r="C52" s="31">
        <f>IF(odchylky!A52="","",odchylky!A52)</f>
        <v>3.4482758620689655E-2</v>
      </c>
      <c r="D52" s="31">
        <f>IF(odchylky!B52="","",odchylky!B52)</f>
        <v>0.20689655172413793</v>
      </c>
      <c r="E52" s="31">
        <f>IF(odchylky!H52="","",odchylky!H52)</f>
        <v>3.4482758620689655E-2</v>
      </c>
      <c r="F52" s="33" t="str">
        <f>IF(odchylky!I52="","",odchylky!I52)</f>
        <v>X</v>
      </c>
      <c r="G52" s="33" t="str">
        <f>IF(odchylky!J52="","",odchylky!J52)</f>
        <v>X</v>
      </c>
      <c r="H52" s="31">
        <f>IF(odchylky!M52="","",odchylky!M52)</f>
        <v>-0.25925925925925924</v>
      </c>
      <c r="I52" s="31">
        <f>IF(odchylky!N52="","",odchylky!N52)</f>
        <v>-0.13793103448275862</v>
      </c>
      <c r="J52" s="31">
        <f>IF(odchylky!O52="","",odchylky!O52)</f>
        <v>-0.13793103448275862</v>
      </c>
      <c r="K52" s="31">
        <f>IF(odchylky!P52="","",odchylky!P52)</f>
        <v>1.8518518518518517E-2</v>
      </c>
      <c r="L52" s="31">
        <f>IF(odchylky!Q52="","",odchylky!Q52)</f>
        <v>-0.16666666666666666</v>
      </c>
      <c r="M52" s="31">
        <f>IF(odchylky!R52="","",odchylky!R52)</f>
        <v>-0.13793103448275862</v>
      </c>
    </row>
    <row r="53" spans="1:13" x14ac:dyDescent="0.25">
      <c r="A53" s="15" t="s">
        <v>5</v>
      </c>
      <c r="B53" s="14" t="s">
        <v>4</v>
      </c>
      <c r="C53" s="31">
        <f>IF(odchylky!A53="","",odchylky!A53)</f>
        <v>0.1111111111111111</v>
      </c>
      <c r="D53" s="31">
        <f>IF(odchylky!B53="","",odchylky!B53)</f>
        <v>0.1111111111111111</v>
      </c>
      <c r="E53" s="31">
        <f>IF(odchylky!H53="","",odchylky!H53)</f>
        <v>0.23711340206185566</v>
      </c>
      <c r="F53" s="31">
        <f>IF(odchylky!I53="","",odchylky!I53)</f>
        <v>2.0408163265306121E-2</v>
      </c>
      <c r="G53" s="31">
        <f>IF(odchylky!J53="","",odchylky!J53)</f>
        <v>0.27551020408163263</v>
      </c>
      <c r="H53" s="31">
        <f>IF(odchylky!M53="","",odchylky!M53)</f>
        <v>-8.1632653061224483E-2</v>
      </c>
      <c r="I53" s="31">
        <f>IF(odchylky!N53="","",odchylky!N53)</f>
        <v>3.7735849056603772E-2</v>
      </c>
      <c r="J53" s="31">
        <f>IF(odchylky!O53="","",odchylky!O53)</f>
        <v>0.22641509433962265</v>
      </c>
      <c r="K53" s="31">
        <f>IF(odchylky!P53="","",odchylky!P53)</f>
        <v>0.10576923076923077</v>
      </c>
      <c r="L53" s="31">
        <f>IF(odchylky!Q53="","",odchylky!Q53)</f>
        <v>0.20192307692307693</v>
      </c>
      <c r="M53" s="31">
        <f>IF(odchylky!R53="","",odchylky!R53)</f>
        <v>3.7735849056603772E-2</v>
      </c>
    </row>
    <row r="54" spans="1:13" x14ac:dyDescent="0.25">
      <c r="A54" s="3" t="s">
        <v>5</v>
      </c>
      <c r="B54" s="4" t="s">
        <v>4</v>
      </c>
      <c r="C54" s="31">
        <f>IF(odchylky!A54="","",odchylky!A54)</f>
        <v>3.1746031746031744E-2</v>
      </c>
      <c r="D54" s="31">
        <f>IF(odchylky!B54="","",odchylky!B54)</f>
        <v>3.1746031746031744E-2</v>
      </c>
      <c r="E54" s="31">
        <f>IF(odchylky!H54="","",odchylky!H54)</f>
        <v>-0.04</v>
      </c>
      <c r="F54" s="31">
        <f>IF(odchylky!I54="","",odchylky!I54)</f>
        <v>-2.4390243902439025E-2</v>
      </c>
      <c r="G54" s="31">
        <f>IF(odchylky!J54="","",odchylky!J54)</f>
        <v>9.7560975609756101E-2</v>
      </c>
      <c r="H54" s="31">
        <f>IF(odchylky!M54="","",odchylky!M54)</f>
        <v>-6.25E-2</v>
      </c>
      <c r="I54" s="31">
        <f>IF(odchylky!N54="","",odchylky!N54)</f>
        <v>-6.25E-2</v>
      </c>
      <c r="J54" s="31">
        <f>IF(odchylky!O54="","",odchylky!O54)</f>
        <v>-0.1015625</v>
      </c>
      <c r="K54" s="31">
        <f>IF(odchylky!P54="","",odchylky!P54)</f>
        <v>9.7560975609756101E-2</v>
      </c>
      <c r="L54" s="31">
        <f>IF(odchylky!Q54="","",odchylky!Q54)</f>
        <v>9.7560975609756101E-2</v>
      </c>
      <c r="M54" s="31">
        <f>IF(odchylky!R54="","",odchylky!R54)</f>
        <v>-6.25E-2</v>
      </c>
    </row>
    <row r="55" spans="1:13" x14ac:dyDescent="0.25">
      <c r="A55" s="15" t="s">
        <v>5</v>
      </c>
      <c r="B55" s="14" t="s">
        <v>4</v>
      </c>
      <c r="C55" s="31">
        <f>IF(odchylky!A55="","",odchylky!A55)</f>
        <v>-0.13043478260869565</v>
      </c>
      <c r="D55" s="31">
        <f>IF(odchylky!B55="","",odchylky!B55)</f>
        <v>0</v>
      </c>
      <c r="E55" s="33" t="str">
        <f>IF(odchylky!H55="","",odchylky!H55)</f>
        <v>X</v>
      </c>
      <c r="F55" s="31">
        <f>IF(odchylky!I55="","",odchylky!I55)</f>
        <v>0.18181818181818182</v>
      </c>
      <c r="G55" s="31">
        <f>IF(odchylky!J55="","",odchylky!J55)</f>
        <v>0.22727272727272727</v>
      </c>
      <c r="H55" s="31">
        <f>IF(odchylky!M55="","",odchylky!M55)</f>
        <v>-5.9829059829059832E-2</v>
      </c>
      <c r="I55" s="31">
        <f>IF(odchylky!N55="","",odchylky!N55)</f>
        <v>-5.9829059829059832E-2</v>
      </c>
      <c r="J55" s="31">
        <f>IF(odchylky!O55="","",odchylky!O55)</f>
        <v>2.564102564102564E-2</v>
      </c>
      <c r="K55" s="31">
        <f>IF(odchylky!P55="","",odchylky!P55)</f>
        <v>0.23893805309734514</v>
      </c>
      <c r="L55" s="31">
        <f>IF(odchylky!Q55="","",odchylky!Q55)</f>
        <v>0.10619469026548672</v>
      </c>
      <c r="M55" s="31">
        <f>IF(odchylky!R55="","",odchylky!R55)</f>
        <v>-5.9829059829059832E-2</v>
      </c>
    </row>
    <row r="56" spans="1:13" x14ac:dyDescent="0.25">
      <c r="A56" s="3" t="s">
        <v>5</v>
      </c>
      <c r="B56" s="4" t="s">
        <v>4</v>
      </c>
      <c r="C56" s="31">
        <f>IF(odchylky!A56="","",odchylky!A56)</f>
        <v>-2.1739130434782608E-2</v>
      </c>
      <c r="D56" s="31">
        <f>IF(odchylky!B56="","",odchylky!B56)</f>
        <v>-2.1739130434782608E-2</v>
      </c>
      <c r="E56" s="31">
        <f>IF(odchylky!H56="","",odchylky!H56)</f>
        <v>9.1954022988505746E-2</v>
      </c>
      <c r="F56" s="31">
        <f>IF(odchylky!I56="","",odchylky!I56)</f>
        <v>-0.12790697674418605</v>
      </c>
      <c r="G56" s="31">
        <f>IF(odchylky!J56="","",odchylky!J56)</f>
        <v>-1.1627906976744186E-2</v>
      </c>
      <c r="H56" s="31">
        <f>IF(odchylky!M56="","",odchylky!M56)</f>
        <v>-7.6086956521739135E-2</v>
      </c>
      <c r="I56" s="31">
        <f>IF(odchylky!N56="","",odchylky!N56)</f>
        <v>-3.2258064516129031E-2</v>
      </c>
      <c r="J56" s="31">
        <f>IF(odchylky!O56="","",odchylky!O56)</f>
        <v>7.5268817204301078E-2</v>
      </c>
      <c r="K56" s="31">
        <f>IF(odchylky!P56="","",odchylky!P56)</f>
        <v>-5.5555555555555552E-2</v>
      </c>
      <c r="L56" s="31">
        <f>IF(odchylky!Q56="","",odchylky!Q56)</f>
        <v>0.1111111111111111</v>
      </c>
      <c r="M56" s="31">
        <f>IF(odchylky!R56="","",odchylky!R56)</f>
        <v>-3.2258064516129031E-2</v>
      </c>
    </row>
    <row r="57" spans="1:13" x14ac:dyDescent="0.25">
      <c r="A57" s="15" t="s">
        <v>5</v>
      </c>
      <c r="B57" s="14" t="s">
        <v>4</v>
      </c>
      <c r="C57" s="31">
        <f>IF(odchylky!A57="","",odchylky!A57)</f>
        <v>3.4482758620689655E-2</v>
      </c>
      <c r="D57" s="31">
        <f>IF(odchylky!B57="","",odchylky!B57)</f>
        <v>-0.13793103448275862</v>
      </c>
      <c r="E57" s="31">
        <f>IF(odchylky!H57="","",odchylky!H57)</f>
        <v>-0.2857142857142857</v>
      </c>
      <c r="F57" s="31">
        <f>IF(odchylky!I57="","",odchylky!I57)</f>
        <v>5.2631578947368418E-2</v>
      </c>
      <c r="G57" s="31">
        <f>IF(odchylky!J57="","",odchylky!J57)</f>
        <v>0.31578947368421051</v>
      </c>
      <c r="H57" s="31">
        <f>IF(odchylky!M57="","",odchylky!M57)</f>
        <v>-0.36170212765957449</v>
      </c>
      <c r="I57" s="33" t="str">
        <f>IF(odchylky!N57="","",odchylky!N57)</f>
        <v>X</v>
      </c>
      <c r="J57" s="33" t="str">
        <f>IF(odchylky!O57="","",odchylky!O57)</f>
        <v>X</v>
      </c>
      <c r="K57" s="31">
        <f>IF(odchylky!P57="","",odchylky!P57)</f>
        <v>0.12244897959183673</v>
      </c>
      <c r="L57" s="31">
        <f>IF(odchylky!Q57="","",odchylky!Q57)</f>
        <v>-0.18367346938775511</v>
      </c>
      <c r="M57" s="33" t="str">
        <f>IF(odchylky!R57="","",odchylky!R57)</f>
        <v>X</v>
      </c>
    </row>
    <row r="58" spans="1:13" x14ac:dyDescent="0.25">
      <c r="C58" s="31" t="str">
        <f>IF(odchylky!A58="","",odchylky!A58)</f>
        <v/>
      </c>
      <c r="D58" s="31" t="str">
        <f>IF(odchylky!B58="","",odchylky!B58)</f>
        <v/>
      </c>
      <c r="E58" s="31" t="str">
        <f>IF(odchylky!H58="","",odchylky!H58)</f>
        <v/>
      </c>
      <c r="F58" s="31" t="str">
        <f>IF(odchylky!I58="","",odchylky!I58)</f>
        <v/>
      </c>
      <c r="G58" s="31" t="str">
        <f>IF(odchylky!J58="","",odchylky!J58)</f>
        <v/>
      </c>
      <c r="H58" s="31" t="str">
        <f>IF(odchylky!M58="","",odchylky!M58)</f>
        <v/>
      </c>
      <c r="I58" s="31" t="str">
        <f>IF(odchylky!N58="","",odchylky!N58)</f>
        <v/>
      </c>
      <c r="J58" s="31" t="str">
        <f>IF(odchylky!O58="","",odchylky!O58)</f>
        <v/>
      </c>
      <c r="K58" s="31" t="str">
        <f>IF(odchylky!P58="","",odchylky!P58)</f>
        <v/>
      </c>
      <c r="L58" s="31" t="str">
        <f>IF(odchylky!Q58="","",odchylky!Q58)</f>
        <v/>
      </c>
      <c r="M58" s="31" t="str">
        <f>IF(odchylky!R58="","",odchylky!R58)</f>
        <v/>
      </c>
    </row>
    <row r="59" spans="1:13" x14ac:dyDescent="0.25">
      <c r="A59" s="5" t="s">
        <v>5</v>
      </c>
      <c r="B59" s="6" t="s">
        <v>2</v>
      </c>
      <c r="C59" s="31">
        <f>IF(odchylky!A59="","",odchylky!A59)</f>
        <v>-0.5</v>
      </c>
      <c r="D59" s="31">
        <f>IF(odchylky!B59="","",odchylky!B59)</f>
        <v>-0.7</v>
      </c>
      <c r="E59" s="31">
        <f>IF(odchylky!H59="","",odchylky!H59)</f>
        <v>0.15384615384615385</v>
      </c>
      <c r="F59" s="31">
        <f>IF(odchylky!I59="","",odchylky!I59)</f>
        <v>-0.16666666666666666</v>
      </c>
      <c r="G59" s="31">
        <f>IF(odchylky!J59="","",odchylky!J59)</f>
        <v>0.10416666666666667</v>
      </c>
      <c r="H59" s="31">
        <f>IF(odchylky!M59="","",odchylky!M59)</f>
        <v>-4.7619047619047616E-2</v>
      </c>
      <c r="I59" s="31">
        <f>IF(odchylky!N59="","",odchylky!N59)</f>
        <v>0.31578947368421051</v>
      </c>
      <c r="J59" s="31">
        <f>IF(odchylky!O59="","",odchylky!O59)</f>
        <v>0.18421052631578946</v>
      </c>
      <c r="K59" s="31">
        <f>IF(odchylky!P59="","",odchylky!P59)</f>
        <v>-2.1739130434782608E-2</v>
      </c>
      <c r="L59" s="31">
        <f>IF(odchylky!Q59="","",odchylky!Q59)</f>
        <v>0.19565217391304349</v>
      </c>
      <c r="M59" s="31">
        <f>IF(odchylky!R59="","",odchylky!R59)</f>
        <v>5.2631578947368418E-2</v>
      </c>
    </row>
    <row r="60" spans="1:13" x14ac:dyDescent="0.25">
      <c r="A60" s="3" t="s">
        <v>5</v>
      </c>
      <c r="B60" s="9" t="s">
        <v>2</v>
      </c>
      <c r="C60" s="31">
        <f>IF(odchylky!A60="","",odchylky!A60)</f>
        <v>-0.52830188679245282</v>
      </c>
      <c r="D60" s="31">
        <f>IF(odchylky!B60="","",odchylky!B60)</f>
        <v>-0.71698113207547165</v>
      </c>
      <c r="E60" s="31">
        <f>IF(odchylky!H60="","",odchylky!H60)</f>
        <v>-3.8461538461538464E-2</v>
      </c>
      <c r="F60" s="31">
        <f>IF(odchylky!I60="","",odchylky!I60)</f>
        <v>6.3829787234042548E-2</v>
      </c>
      <c r="G60" s="31">
        <f>IF(odchylky!J60="","",odchylky!J60)</f>
        <v>0.19148936170212766</v>
      </c>
      <c r="H60" s="31">
        <f>IF(odchylky!M60="","",odchylky!M60)</f>
        <v>-0.13793103448275862</v>
      </c>
      <c r="I60" s="31">
        <f>IF(odchylky!N60="","",odchylky!N60)</f>
        <v>0.22448979591836735</v>
      </c>
      <c r="J60" s="31">
        <f>IF(odchylky!O60="","",odchylky!O60)</f>
        <v>2.0408163265306121E-2</v>
      </c>
      <c r="K60" s="31">
        <f>IF(odchylky!P60="","",odchylky!P60)</f>
        <v>0</v>
      </c>
      <c r="L60" s="31">
        <f>IF(odchylky!Q60="","",odchylky!Q60)</f>
        <v>9.0909090909090912E-2</v>
      </c>
      <c r="M60" s="31">
        <f>IF(odchylky!R60="","",odchylky!R60)</f>
        <v>2.0408163265306121E-2</v>
      </c>
    </row>
    <row r="61" spans="1:13" x14ac:dyDescent="0.25">
      <c r="A61" s="5" t="s">
        <v>5</v>
      </c>
      <c r="B61" s="6" t="s">
        <v>2</v>
      </c>
      <c r="C61" s="31">
        <f>IF(odchylky!A61="","",odchylky!A61)</f>
        <v>0</v>
      </c>
      <c r="D61" s="31">
        <f>IF(odchylky!B61="","",odchylky!B61)</f>
        <v>-0.25</v>
      </c>
      <c r="E61" s="31">
        <f>IF(odchylky!H61="","",odchylky!H61)</f>
        <v>-0.11764705882352941</v>
      </c>
      <c r="F61" s="31">
        <f>IF(odchylky!I61="","",odchylky!I61)</f>
        <v>0.42857142857142855</v>
      </c>
      <c r="G61" s="31">
        <f>IF(odchylky!J61="","",odchylky!J61)</f>
        <v>0.54761904761904767</v>
      </c>
      <c r="H61" s="31">
        <f>IF(odchylky!M61="","",odchylky!M61)</f>
        <v>-0.18604651162790697</v>
      </c>
      <c r="I61" s="31">
        <f>IF(odchylky!N61="","",odchylky!N61)</f>
        <v>5.2631578947368418E-2</v>
      </c>
      <c r="J61" s="31">
        <f>IF(odchylky!O61="","",odchylky!O61)</f>
        <v>0.31578947368421051</v>
      </c>
      <c r="K61" s="31">
        <f>IF(odchylky!P61="","",odchylky!P61)</f>
        <v>4.1666666666666664E-2</v>
      </c>
      <c r="L61" s="31">
        <f>IF(odchylky!Q61="","",odchylky!Q61)</f>
        <v>0.45833333333333331</v>
      </c>
      <c r="M61" s="31">
        <f>IF(odchylky!R61="","",odchylky!R61)</f>
        <v>0.31578947368421051</v>
      </c>
    </row>
    <row r="62" spans="1:13" x14ac:dyDescent="0.25">
      <c r="A62" s="3" t="s">
        <v>5</v>
      </c>
      <c r="B62" s="9" t="s">
        <v>2</v>
      </c>
      <c r="C62" s="31">
        <f>IF(odchylky!A62="","",odchylky!A62)</f>
        <v>-0.11764705882352941</v>
      </c>
      <c r="D62" s="31">
        <f>IF(odchylky!B62="","",odchylky!B62)</f>
        <v>-0.11764705882352941</v>
      </c>
      <c r="E62" s="31">
        <f>IF(odchylky!H62="","",odchylky!H62)</f>
        <v>7.6923076923076927E-2</v>
      </c>
      <c r="F62" s="31">
        <f>IF(odchylky!I62="","",odchylky!I62)</f>
        <v>0.171875</v>
      </c>
      <c r="G62" s="31">
        <f>IF(odchylky!J62="","",odchylky!J62)</f>
        <v>0.328125</v>
      </c>
      <c r="H62" s="31">
        <f>IF(odchylky!M62="","",odchylky!M62)</f>
        <v>0.11940298507462686</v>
      </c>
      <c r="I62" s="31">
        <f>IF(odchylky!N62="","",odchylky!N62)</f>
        <v>6.0606060606060608E-2</v>
      </c>
      <c r="J62" s="31">
        <f>IF(odchylky!O62="","",odchylky!O62)</f>
        <v>0.21212121212121213</v>
      </c>
      <c r="K62" s="31">
        <f>IF(odchylky!P62="","",odchylky!P62)</f>
        <v>0.19718309859154928</v>
      </c>
      <c r="L62" s="31">
        <f>IF(odchylky!Q62="","",odchylky!Q62)</f>
        <v>0.26760563380281688</v>
      </c>
      <c r="M62" s="31">
        <f>IF(odchylky!R62="","",odchylky!R62)</f>
        <v>6.0606060606060608E-2</v>
      </c>
    </row>
    <row r="63" spans="1:13" x14ac:dyDescent="0.25">
      <c r="A63" s="5" t="s">
        <v>5</v>
      </c>
      <c r="B63" s="6" t="s">
        <v>2</v>
      </c>
      <c r="C63" s="31">
        <f>IF(odchylky!A63="","",odchylky!A63)</f>
        <v>3.4482758620689655E-2</v>
      </c>
      <c r="D63" s="31">
        <f>IF(odchylky!B63="","",odchylky!B63)</f>
        <v>-8.0459770114942528E-2</v>
      </c>
      <c r="E63" s="31">
        <f>IF(odchylky!H63="","",odchylky!H63)</f>
        <v>-1.1627906976744186E-2</v>
      </c>
      <c r="F63" s="31">
        <f>IF(odchylky!I63="","",odchylky!I63)</f>
        <v>0.25</v>
      </c>
      <c r="G63" s="31">
        <f>IF(odchylky!J63="","",odchylky!J63)</f>
        <v>0.25</v>
      </c>
      <c r="H63" s="31">
        <f>IF(odchylky!M63="","",odchylky!M63)</f>
        <v>1.1235955056179775E-2</v>
      </c>
      <c r="I63" s="31">
        <f>IF(odchylky!N63="","",odchylky!N63)</f>
        <v>-9.0909090909090912E-2</v>
      </c>
      <c r="J63" s="31">
        <f>IF(odchylky!O63="","",odchylky!O63)</f>
        <v>2.2727272727272728E-2</v>
      </c>
      <c r="K63" s="31">
        <f>IF(odchylky!P63="","",odchylky!P63)</f>
        <v>9.1954022988505746E-2</v>
      </c>
      <c r="L63" s="31">
        <f>IF(odchylky!Q63="","",odchylky!Q63)</f>
        <v>0.14942528735632185</v>
      </c>
      <c r="M63" s="31">
        <f>IF(odchylky!R63="","",odchylky!R63)</f>
        <v>2.2727272727272728E-2</v>
      </c>
    </row>
    <row r="64" spans="1:13" x14ac:dyDescent="0.25">
      <c r="A64" s="3" t="s">
        <v>5</v>
      </c>
      <c r="B64" s="9" t="s">
        <v>2</v>
      </c>
      <c r="C64" s="31">
        <f>IF(odchylky!A64="","",odchylky!A64)</f>
        <v>0.29032258064516131</v>
      </c>
      <c r="D64" s="31">
        <f>IF(odchylky!B64="","",odchylky!B64)</f>
        <v>0.12903225806451613</v>
      </c>
      <c r="E64" s="31">
        <f>IF(odchylky!H64="","",odchylky!H64)</f>
        <v>0.25</v>
      </c>
      <c r="F64" s="31">
        <f>IF(odchylky!I64="","",odchylky!I64)</f>
        <v>0.16666666666666666</v>
      </c>
      <c r="G64" s="31">
        <f>IF(odchylky!J64="","",odchylky!J64)</f>
        <v>0.6</v>
      </c>
      <c r="H64" s="31">
        <f>IF(odchylky!M64="","",odchylky!M64)</f>
        <v>-0.11764705882352941</v>
      </c>
      <c r="I64" s="31">
        <f>IF(odchylky!N64="","",odchylky!N64)</f>
        <v>0.33333333333333331</v>
      </c>
      <c r="J64" s="31">
        <f>IF(odchylky!O64="","",odchylky!O64)</f>
        <v>0.16666666666666666</v>
      </c>
      <c r="K64" s="31">
        <f>IF(odchylky!P64="","",odchylky!P64)</f>
        <v>0.57894736842105265</v>
      </c>
      <c r="L64" s="31">
        <f>IF(odchylky!Q64="","",odchylky!Q64)</f>
        <v>0.18421052631578946</v>
      </c>
      <c r="M64" s="31">
        <f>IF(odchylky!R64="","",odchylky!R64)</f>
        <v>0.33333333333333331</v>
      </c>
    </row>
    <row r="65" spans="1:13" x14ac:dyDescent="0.25">
      <c r="A65" s="5" t="s">
        <v>5</v>
      </c>
      <c r="B65" s="6" t="s">
        <v>2</v>
      </c>
      <c r="C65" s="31">
        <f>IF(odchylky!A65="","",odchylky!A65)</f>
        <v>-0.24528301886792453</v>
      </c>
      <c r="D65" s="31">
        <f>IF(odchylky!B65="","",odchylky!B65)</f>
        <v>-0.15094339622641509</v>
      </c>
      <c r="E65" s="31">
        <f>IF(odchylky!H65="","",odchylky!H65)</f>
        <v>-0.14893617021276595</v>
      </c>
      <c r="F65" s="31">
        <f>IF(odchylky!I65="","",odchylky!I65)</f>
        <v>-0.13461538461538461</v>
      </c>
      <c r="G65" s="31">
        <f>IF(odchylky!J65="","",odchylky!J65)</f>
        <v>0.15384615384615385</v>
      </c>
      <c r="H65" s="31">
        <f>IF(odchylky!M65="","",odchylky!M65)</f>
        <v>-8.1632653061224483E-2</v>
      </c>
      <c r="I65" s="31">
        <f>IF(odchylky!N65="","",odchylky!N65)</f>
        <v>0.4</v>
      </c>
      <c r="J65" s="31">
        <f>IF(odchylky!O65="","",odchylky!O65)</f>
        <v>-0.1</v>
      </c>
      <c r="K65" s="31">
        <f>IF(odchylky!P65="","",odchylky!P65)</f>
        <v>0.44230769230769229</v>
      </c>
      <c r="L65" s="31">
        <f>IF(odchylky!Q65="","",odchylky!Q65)</f>
        <v>5.7692307692307696E-2</v>
      </c>
      <c r="M65" s="31">
        <f>IF(odchylky!R65="","",odchylky!R65)</f>
        <v>0</v>
      </c>
    </row>
    <row r="66" spans="1:13" x14ac:dyDescent="0.25">
      <c r="A66" s="3" t="s">
        <v>5</v>
      </c>
      <c r="B66" s="9" t="s">
        <v>2</v>
      </c>
      <c r="C66" s="31">
        <f>IF(odchylky!A66="","",odchylky!A66)</f>
        <v>-0.13043478260869565</v>
      </c>
      <c r="D66" s="31">
        <f>IF(odchylky!B66="","",odchylky!B66)</f>
        <v>-0.2391304347826087</v>
      </c>
      <c r="E66" s="31">
        <f>IF(odchylky!H66="","",odchylky!H66)</f>
        <v>2.0408163265306121E-2</v>
      </c>
      <c r="F66" s="31">
        <f>IF(odchylky!I66="","",odchylky!I66)</f>
        <v>-0.25925925925925924</v>
      </c>
      <c r="G66" s="31">
        <f>IF(odchylky!J66="","",odchylky!J66)</f>
        <v>0.29629629629629628</v>
      </c>
      <c r="H66" s="31">
        <f>IF(odchylky!M66="","",odchylky!M66)</f>
        <v>-0.14893617021276595</v>
      </c>
      <c r="I66" s="31">
        <f>IF(odchylky!N66="","",odchylky!N66)</f>
        <v>2.0408163265306121E-2</v>
      </c>
      <c r="J66" s="31">
        <f>IF(odchylky!O66="","",odchylky!O66)</f>
        <v>2.0408163265306121E-2</v>
      </c>
      <c r="K66" s="31">
        <f>IF(odchylky!P66="","",odchylky!P66)</f>
        <v>5.7692307692307696E-2</v>
      </c>
      <c r="L66" s="31">
        <f>IF(odchylky!Q66="","",odchylky!Q66)</f>
        <v>0.25</v>
      </c>
      <c r="M66" s="31">
        <f>IF(odchylky!R66="","",odchylky!R66)</f>
        <v>0.22448979591836735</v>
      </c>
    </row>
    <row r="67" spans="1:13" x14ac:dyDescent="0.25">
      <c r="A67" s="5" t="s">
        <v>5</v>
      </c>
      <c r="B67" s="6" t="s">
        <v>2</v>
      </c>
      <c r="C67" s="31">
        <f>IF(odchylky!A67="","",odchylky!A67)</f>
        <v>0.18055555555555555</v>
      </c>
      <c r="D67" s="31">
        <f>IF(odchylky!B67="","",odchylky!B67)</f>
        <v>0.1111111111111111</v>
      </c>
      <c r="E67" s="31">
        <f>IF(odchylky!H67="","",odchylky!H67)</f>
        <v>-5.8823529411764705E-2</v>
      </c>
      <c r="F67" s="31">
        <f>IF(odchylky!I67="","",odchylky!I67)</f>
        <v>6.25E-2</v>
      </c>
      <c r="G67" s="31">
        <f>IF(odchylky!J67="","",odchylky!J67)</f>
        <v>0.125</v>
      </c>
      <c r="H67" s="31">
        <f>IF(odchylky!M67="","",odchylky!M67)</f>
        <v>5.2631578947368418E-2</v>
      </c>
      <c r="I67" s="31">
        <f>IF(odchylky!N67="","",odchylky!N67)</f>
        <v>8.4337349397590355E-2</v>
      </c>
      <c r="J67" s="31">
        <f>IF(odchylky!O67="","",odchylky!O67)</f>
        <v>-3.614457831325301E-2</v>
      </c>
      <c r="K67" s="31">
        <f>IF(odchylky!P67="","",odchylky!P67)</f>
        <v>-1.2345679012345678E-2</v>
      </c>
      <c r="L67" s="31">
        <f>IF(odchylky!Q67="","",odchylky!Q67)</f>
        <v>0.1111111111111111</v>
      </c>
      <c r="M67" s="31">
        <f>IF(odchylky!R67="","",odchylky!R67)</f>
        <v>8.4337349397590355E-2</v>
      </c>
    </row>
    <row r="68" spans="1:13" x14ac:dyDescent="0.25">
      <c r="A68" s="3" t="s">
        <v>5</v>
      </c>
      <c r="B68" s="9" t="s">
        <v>2</v>
      </c>
      <c r="C68" s="31">
        <f>IF(odchylky!A68="","",odchylky!A68)</f>
        <v>0.31578947368421051</v>
      </c>
      <c r="D68" s="31">
        <f>IF(odchylky!B68="","",odchylky!B68)</f>
        <v>5.2631578947368418E-2</v>
      </c>
      <c r="E68" s="31">
        <f>IF(odchylky!H68="","",odchylky!H68)</f>
        <v>6.3829787234042548E-2</v>
      </c>
      <c r="F68" s="31">
        <f>IF(odchylky!I68="","",odchylky!I68)</f>
        <v>-6.9767441860465115E-2</v>
      </c>
      <c r="G68" s="31">
        <f>IF(odchylky!J68="","",odchylky!J68)</f>
        <v>0.27906976744186046</v>
      </c>
      <c r="H68" s="31">
        <f>IF(odchylky!M68="","",odchylky!M68)</f>
        <v>-4.7619047619047616E-2</v>
      </c>
      <c r="I68" s="31">
        <f>IF(odchylky!N68="","",odchylky!N68)</f>
        <v>-0.14634146341463414</v>
      </c>
      <c r="J68" s="31">
        <f>IF(odchylky!O68="","",odchylky!O68)</f>
        <v>0.34146341463414637</v>
      </c>
      <c r="K68" s="31">
        <f>IF(odchylky!P68="","",odchylky!P68)</f>
        <v>0.34146341463414637</v>
      </c>
      <c r="L68" s="31">
        <f>IF(odchylky!Q68="","",odchylky!Q68)</f>
        <v>0.21951219512195122</v>
      </c>
      <c r="M68" s="31">
        <f>IF(odchylky!R68="","",odchylky!R68)</f>
        <v>-2.4390243902439025E-2</v>
      </c>
    </row>
    <row r="69" spans="1:13" x14ac:dyDescent="0.25">
      <c r="A69" s="5" t="s">
        <v>5</v>
      </c>
      <c r="B69" s="6" t="s">
        <v>2</v>
      </c>
      <c r="C69" s="31">
        <f>IF(odchylky!A69="","",odchylky!A69)</f>
        <v>4.4776119402985072E-2</v>
      </c>
      <c r="D69" s="31">
        <f>IF(odchylky!B69="","",odchylky!B69)</f>
        <v>4.4776119402985072E-2</v>
      </c>
      <c r="E69" s="31">
        <f>IF(odchylky!H69="","",odchylky!H69)</f>
        <v>0.25</v>
      </c>
      <c r="F69" s="31">
        <f>IF(odchylky!I69="","",odchylky!I69)</f>
        <v>0.40350877192982454</v>
      </c>
      <c r="G69" s="31">
        <f>IF(odchylky!J69="","",odchylky!J69)</f>
        <v>0.22807017543859648</v>
      </c>
      <c r="H69" s="31">
        <f>IF(odchylky!M69="","",odchylky!M69)</f>
        <v>9.375E-2</v>
      </c>
      <c r="I69" s="31">
        <f>IF(odchylky!N69="","",odchylky!N69)</f>
        <v>-4.7619047619047616E-2</v>
      </c>
      <c r="J69" s="31">
        <f>IF(odchylky!O69="","",odchylky!O69)</f>
        <v>0.1111111111111111</v>
      </c>
      <c r="K69" s="31">
        <f>IF(odchylky!P69="","",odchylky!P69)</f>
        <v>6.0606060606060608E-2</v>
      </c>
      <c r="L69" s="31">
        <f>IF(odchylky!Q69="","",odchylky!Q69)</f>
        <v>0.13636363636363635</v>
      </c>
      <c r="M69" s="31">
        <f>IF(odchylky!R69="","",odchylky!R69)</f>
        <v>0.1111111111111111</v>
      </c>
    </row>
    <row r="70" spans="1:13" x14ac:dyDescent="0.25">
      <c r="A70" s="3" t="s">
        <v>5</v>
      </c>
      <c r="B70" s="9" t="s">
        <v>2</v>
      </c>
      <c r="C70" s="31">
        <f>IF(odchylky!A70="","",odchylky!A70)</f>
        <v>0.2</v>
      </c>
      <c r="D70" s="31">
        <f>IF(odchylky!B70="","",odchylky!B70)</f>
        <v>0.13333333333333333</v>
      </c>
      <c r="E70" s="31">
        <f>IF(odchylky!H70="","",odchylky!H70)</f>
        <v>0.13924050632911392</v>
      </c>
      <c r="F70" s="31">
        <f>IF(odchylky!I70="","",odchylky!I70)</f>
        <v>5.8823529411764705E-2</v>
      </c>
      <c r="G70" s="31">
        <f>IF(odchylky!J70="","",odchylky!J70)</f>
        <v>-5.8823529411764705E-2</v>
      </c>
      <c r="H70" s="31">
        <f>IF(odchylky!M70="","",odchylky!M70)</f>
        <v>3.6585365853658534E-2</v>
      </c>
      <c r="I70" s="31">
        <f>IF(odchylky!N70="","",odchylky!N70)</f>
        <v>-4.7619047619047616E-2</v>
      </c>
      <c r="J70" s="31">
        <f>IF(odchylky!O70="","",odchylky!O70)</f>
        <v>7.1428571428571425E-2</v>
      </c>
      <c r="K70" s="31">
        <f>IF(odchylky!P70="","",odchylky!P70)</f>
        <v>-8.0459770114942528E-2</v>
      </c>
      <c r="L70" s="31">
        <f>IF(odchylky!Q70="","",odchylky!Q70)</f>
        <v>9.1954022988505746E-2</v>
      </c>
      <c r="M70" s="31">
        <f>IF(odchylky!R70="","",odchylky!R70)</f>
        <v>7.1428571428571425E-2</v>
      </c>
    </row>
    <row r="71" spans="1:13" x14ac:dyDescent="0.25">
      <c r="A71" s="5" t="s">
        <v>5</v>
      </c>
      <c r="B71" s="6" t="s">
        <v>2</v>
      </c>
      <c r="C71" s="31">
        <f>IF(odchylky!A71="","",odchylky!A71)</f>
        <v>1.6949152542372881E-2</v>
      </c>
      <c r="D71" s="31">
        <f>IF(odchylky!B71="","",odchylky!B71)</f>
        <v>1.6949152542372881E-2</v>
      </c>
      <c r="E71" s="31">
        <f>IF(odchylky!H71="","",odchylky!H71)</f>
        <v>-0.13793103448275862</v>
      </c>
      <c r="F71" s="31">
        <f>IF(odchylky!I71="","",odchylky!I71)</f>
        <v>-0.16666666666666666</v>
      </c>
      <c r="G71" s="31">
        <f>IF(odchylky!J71="","",odchylky!J71)</f>
        <v>0.20370370370370369</v>
      </c>
      <c r="H71" s="31">
        <f>IF(odchylky!M71="","",odchylky!M71)</f>
        <v>-1.7857142857142856E-2</v>
      </c>
      <c r="I71" s="31">
        <f>IF(odchylky!N71="","",odchylky!N71)</f>
        <v>-0.13793103448275862</v>
      </c>
      <c r="J71" s="31">
        <f>IF(odchylky!O71="","",odchylky!O71)</f>
        <v>0.37931034482758619</v>
      </c>
      <c r="K71" s="31">
        <f>IF(odchylky!P71="","",odchylky!P71)</f>
        <v>0.20370370370370369</v>
      </c>
      <c r="L71" s="31">
        <f>IF(odchylky!Q71="","",odchylky!Q71)</f>
        <v>1.8518518518518517E-2</v>
      </c>
      <c r="M71" s="31">
        <f>IF(odchylky!R71="","",odchylky!R71)</f>
        <v>-0.13793103448275862</v>
      </c>
    </row>
    <row r="72" spans="1:13" x14ac:dyDescent="0.25">
      <c r="A72" s="3" t="s">
        <v>5</v>
      </c>
      <c r="B72" s="9" t="s">
        <v>2</v>
      </c>
      <c r="C72" s="31">
        <f>IF(odchylky!A72="","",odchylky!A72)</f>
        <v>6.3829787234042548E-2</v>
      </c>
      <c r="D72" s="31">
        <f>IF(odchylky!B72="","",odchylky!B72)</f>
        <v>0.27659574468085107</v>
      </c>
      <c r="E72" s="31">
        <f>IF(odchylky!H72="","",odchylky!H72)</f>
        <v>0.25</v>
      </c>
      <c r="F72" s="31">
        <f>IF(odchylky!I72="","",odchylky!I72)</f>
        <v>0.1111111111111111</v>
      </c>
      <c r="G72" s="31">
        <f>IF(odchylky!J72="","",odchylky!J72)</f>
        <v>0.39393939393939392</v>
      </c>
      <c r="H72" s="31">
        <f>IF(odchylky!M72="","",odchylky!M72)</f>
        <v>8.9108910891089105E-2</v>
      </c>
      <c r="I72" s="31">
        <f>IF(odchylky!N72="","",odchylky!N72)</f>
        <v>2.8037383177570093E-2</v>
      </c>
      <c r="J72" s="31">
        <f>IF(odchylky!O72="","",odchylky!O72)</f>
        <v>-6.5420560747663545E-2</v>
      </c>
      <c r="K72" s="31">
        <f>IF(odchylky!P72="","",odchylky!P72)</f>
        <v>0</v>
      </c>
      <c r="L72" s="31">
        <f>IF(odchylky!Q72="","",odchylky!Q72)</f>
        <v>0.25</v>
      </c>
      <c r="M72" s="31">
        <f>IF(odchylky!R72="","",odchylky!R72)</f>
        <v>2.8037383177570093E-2</v>
      </c>
    </row>
    <row r="73" spans="1:13" x14ac:dyDescent="0.25">
      <c r="A73" s="5" t="s">
        <v>5</v>
      </c>
      <c r="B73" s="6" t="s">
        <v>2</v>
      </c>
      <c r="C73" s="31">
        <f>IF(odchylky!A73="","",odchylky!A73)</f>
        <v>-0.04</v>
      </c>
      <c r="D73" s="31">
        <f>IF(odchylky!B73="","",odchylky!B73)</f>
        <v>0.04</v>
      </c>
      <c r="E73" s="31">
        <f>IF(odchylky!H73="","",odchylky!H73)</f>
        <v>-2.6548672566371681E-2</v>
      </c>
      <c r="F73" s="31">
        <f>IF(odchylky!I73="","",odchylky!I73)</f>
        <v>8.0645161290322578E-3</v>
      </c>
      <c r="G73" s="31">
        <f>IF(odchylky!J73="","",odchylky!J73)</f>
        <v>4.8387096774193547E-2</v>
      </c>
      <c r="H73" s="31">
        <f>IF(odchylky!M73="","",odchylky!M73)</f>
        <v>-7.9365079365079361E-3</v>
      </c>
      <c r="I73" s="31">
        <f>IF(odchylky!N73="","",odchylky!N73)</f>
        <v>5.6910569105691054E-2</v>
      </c>
      <c r="J73" s="31">
        <f>IF(odchylky!O73="","",odchylky!O73)</f>
        <v>-2.4390243902439025E-2</v>
      </c>
      <c r="K73" s="31">
        <f>IF(odchylky!P73="","",odchylky!P73)</f>
        <v>9.7560975609756101E-2</v>
      </c>
      <c r="L73" s="31">
        <f>IF(odchylky!Q73="","",odchylky!Q73)</f>
        <v>0.13821138211382114</v>
      </c>
      <c r="M73" s="31">
        <f>IF(odchylky!R73="","",odchylky!R73)</f>
        <v>-2.4390243902439025E-2</v>
      </c>
    </row>
    <row r="74" spans="1:13" x14ac:dyDescent="0.25">
      <c r="A74" s="3" t="s">
        <v>5</v>
      </c>
      <c r="B74" s="9" t="s">
        <v>2</v>
      </c>
      <c r="C74" s="31">
        <f>IF(odchylky!A74="","",odchylky!A74)</f>
        <v>6.1946902654867256E-2</v>
      </c>
      <c r="D74" s="31">
        <f>IF(odchylky!B74="","",odchylky!B74)</f>
        <v>0.10619469026548672</v>
      </c>
      <c r="E74" s="31">
        <f>IF(odchylky!H74="","",odchylky!H74)</f>
        <v>9.2436974789915971E-2</v>
      </c>
      <c r="F74" s="31">
        <f>IF(odchylky!I74="","",odchylky!I74)</f>
        <v>9.2436974789915971E-2</v>
      </c>
      <c r="G74" s="31">
        <f>IF(odchylky!J74="","",odchylky!J74)</f>
        <v>9.2436974789915971E-2</v>
      </c>
      <c r="H74" s="31">
        <f>IF(odchylky!M74="","",odchylky!M74)</f>
        <v>5.2631578947368418E-2</v>
      </c>
      <c r="I74" s="31">
        <f>IF(odchylky!N74="","",odchylky!N74)</f>
        <v>0.31578947368421051</v>
      </c>
      <c r="J74" s="31">
        <f>IF(odchylky!O74="","",odchylky!O74)</f>
        <v>8.771929824561403E-3</v>
      </c>
      <c r="K74" s="31">
        <f>IF(odchylky!P74="","",odchylky!P74)</f>
        <v>5.9322033898305086E-2</v>
      </c>
      <c r="L74" s="31">
        <f>IF(odchylky!Q74="","",odchylky!Q74)</f>
        <v>0.2288135593220339</v>
      </c>
      <c r="M74" s="31">
        <f>IF(odchylky!R74="","",odchylky!R74)</f>
        <v>0.14035087719298245</v>
      </c>
    </row>
    <row r="75" spans="1:13" x14ac:dyDescent="0.25">
      <c r="A75" s="5" t="s">
        <v>5</v>
      </c>
      <c r="B75" s="6" t="s">
        <v>2</v>
      </c>
      <c r="C75" s="31">
        <f>IF(odchylky!A75="","",odchylky!A75)</f>
        <v>9.1954022988505746E-2</v>
      </c>
      <c r="D75" s="31">
        <f>IF(odchylky!B75="","",odchylky!B75)</f>
        <v>3.4482758620689655E-2</v>
      </c>
      <c r="E75" s="31">
        <f>IF(odchylky!H75="","",odchylky!H75)</f>
        <v>0</v>
      </c>
      <c r="F75" s="31">
        <f>IF(odchylky!I75="","",odchylky!I75)</f>
        <v>-0.18478260869565216</v>
      </c>
      <c r="G75" s="31">
        <f>IF(odchylky!J75="","",odchylky!J75)</f>
        <v>-0.13043478260869565</v>
      </c>
      <c r="H75" s="31">
        <f>IF(odchylky!M75="","",odchylky!M75)</f>
        <v>-3.614457831325301E-2</v>
      </c>
      <c r="I75" s="31">
        <f>IF(odchylky!N75="","",odchylky!N75)</f>
        <v>8.6956521739130432E-2</v>
      </c>
      <c r="J75" s="31">
        <f>IF(odchylky!O75="","",odchylky!O75)</f>
        <v>8.6956521739130432E-2</v>
      </c>
      <c r="K75" s="31">
        <f>IF(odchylky!P75="","",odchylky!P75)</f>
        <v>-4.2553191489361701E-2</v>
      </c>
      <c r="L75" s="31">
        <f>IF(odchylky!Q75="","",odchylky!Q75)</f>
        <v>0.11702127659574468</v>
      </c>
      <c r="M75" s="31">
        <f>IF(odchylky!R75="","",odchylky!R75)</f>
        <v>8.6956521739130432E-2</v>
      </c>
    </row>
    <row r="76" spans="1:13" x14ac:dyDescent="0.25">
      <c r="A76" s="3" t="s">
        <v>5</v>
      </c>
      <c r="B76" s="9" t="s">
        <v>2</v>
      </c>
      <c r="C76" s="31">
        <f>IF(odchylky!A76="","",odchylky!A76)</f>
        <v>0</v>
      </c>
      <c r="D76" s="31">
        <f>IF(odchylky!B76="","",odchylky!B76)</f>
        <v>0.1111111111111111</v>
      </c>
      <c r="E76" s="31">
        <f>IF(odchylky!H76="","",odchylky!H76)</f>
        <v>-0.2391304347826087</v>
      </c>
      <c r="F76" s="31">
        <f>IF(odchylky!I76="","",odchylky!I76)</f>
        <v>-0.20454545454545456</v>
      </c>
      <c r="G76" s="31">
        <f>IF(odchylky!J76="","",odchylky!J76)</f>
        <v>0.36363636363636365</v>
      </c>
      <c r="H76" s="31">
        <f>IF(odchylky!M76="","",odchylky!M76)</f>
        <v>-0.1</v>
      </c>
      <c r="I76" s="31">
        <f>IF(odchylky!N76="","",odchylky!N76)</f>
        <v>4.1666666666666664E-2</v>
      </c>
      <c r="J76" s="31">
        <f>IF(odchylky!O76="","",odchylky!O76)</f>
        <v>0.25</v>
      </c>
      <c r="K76" s="31">
        <f>IF(odchylky!P76="","",odchylky!P76)</f>
        <v>0.3</v>
      </c>
      <c r="L76" s="31">
        <f>IF(odchylky!Q76="","",odchylky!Q76)</f>
        <v>0.2</v>
      </c>
      <c r="M76" s="31">
        <f>IF(odchylky!R76="","",odchylky!R76)</f>
        <v>4.1666666666666664E-2</v>
      </c>
    </row>
    <row r="77" spans="1:13" x14ac:dyDescent="0.25">
      <c r="C77" s="31" t="str">
        <f>IF(odchylky!A77="","",odchylky!A77)</f>
        <v/>
      </c>
      <c r="D77" s="31" t="str">
        <f>IF(odchylky!B77="","",odchylky!B77)</f>
        <v/>
      </c>
      <c r="E77" s="31" t="str">
        <f>IF(odchylky!H77="","",odchylky!H77)</f>
        <v/>
      </c>
      <c r="F77" s="31" t="str">
        <f>IF(odchylky!I77="","",odchylky!I77)</f>
        <v/>
      </c>
      <c r="G77" s="31" t="str">
        <f>IF(odchylky!J77="","",odchylky!J77)</f>
        <v/>
      </c>
      <c r="H77" s="31" t="str">
        <f>IF(odchylky!M77="","",odchylky!M77)</f>
        <v/>
      </c>
      <c r="I77" s="31" t="str">
        <f>IF(odchylky!N77="","",odchylky!N77)</f>
        <v/>
      </c>
      <c r="J77" s="31" t="str">
        <f>IF(odchylky!O77="","",odchylky!O77)</f>
        <v/>
      </c>
      <c r="K77" s="31" t="str">
        <f>IF(odchylky!P77="","",odchylky!P77)</f>
        <v/>
      </c>
      <c r="L77" s="31" t="str">
        <f>IF(odchylky!Q77="","",odchylky!Q77)</f>
        <v/>
      </c>
      <c r="M77" s="31" t="str">
        <f>IF(odchylky!R77="","",odchylky!R77)</f>
        <v/>
      </c>
    </row>
    <row r="78" spans="1:13" x14ac:dyDescent="0.25">
      <c r="A78" s="5" t="s">
        <v>6</v>
      </c>
      <c r="B78" s="6" t="s">
        <v>4</v>
      </c>
      <c r="C78" s="31">
        <f>IF(odchylky!A78="","",odchylky!A78)</f>
        <v>-0.14285714285714285</v>
      </c>
      <c r="D78" s="31">
        <f>IF(odchylky!B78="","",odchylky!B78)</f>
        <v>-0.5714285714285714</v>
      </c>
      <c r="E78" s="31">
        <f>IF(odchylky!H78="","",odchylky!H78)</f>
        <v>8.1081081081081086E-2</v>
      </c>
      <c r="F78" s="31">
        <f>IF(odchylky!I78="","",odchylky!I78)</f>
        <v>0.1111111111111111</v>
      </c>
      <c r="G78" s="31">
        <f>IF(odchylky!J78="","",odchylky!J78)</f>
        <v>0.25</v>
      </c>
      <c r="H78" s="31">
        <f>IF(odchylky!M78="","",odchylky!M78)</f>
        <v>-0.16666666666666666</v>
      </c>
      <c r="I78" s="31">
        <f>IF(odchylky!N78="","",odchylky!N78)</f>
        <v>0.31578947368421051</v>
      </c>
      <c r="J78" s="31">
        <f>IF(odchylky!O78="","",odchylky!O78)</f>
        <v>-0.21052631578947367</v>
      </c>
      <c r="K78" s="31">
        <f>IF(odchylky!P78="","",odchylky!P78)</f>
        <v>0.18421052631578946</v>
      </c>
      <c r="L78" s="31">
        <f>IF(odchylky!Q78="","",odchylky!Q78)</f>
        <v>-7.8947368421052627E-2</v>
      </c>
      <c r="M78" s="31">
        <f>IF(odchylky!R78="","",odchylky!R78)</f>
        <v>5.2631578947368418E-2</v>
      </c>
    </row>
    <row r="79" spans="1:13" x14ac:dyDescent="0.25">
      <c r="A79" s="3" t="s">
        <v>6</v>
      </c>
      <c r="B79" s="4" t="s">
        <v>4</v>
      </c>
      <c r="C79" s="31">
        <f>IF(odchylky!A79="","",odchylky!A79)</f>
        <v>-0.375</v>
      </c>
      <c r="D79" s="31">
        <f>IF(odchylky!B79="","",odchylky!B79)</f>
        <v>-0.47916666666666669</v>
      </c>
      <c r="E79" s="31">
        <f>IF(odchylky!H79="","",odchylky!H79)</f>
        <v>-0.1</v>
      </c>
      <c r="F79" s="31">
        <f>IF(odchylky!I79="","",odchylky!I79)</f>
        <v>-3.8461538461538464E-2</v>
      </c>
      <c r="G79" s="31">
        <f>IF(odchylky!J79="","",odchylky!J79)</f>
        <v>-3.8461538461538464E-2</v>
      </c>
      <c r="H79" s="31">
        <f>IF(odchylky!M79="","",odchylky!M79)</f>
        <v>-0.13461538461538461</v>
      </c>
      <c r="I79" s="31">
        <f>IF(odchylky!N79="","",odchylky!N79)</f>
        <v>0.25</v>
      </c>
      <c r="J79" s="31">
        <f>IF(odchylky!O79="","",odchylky!O79)</f>
        <v>-3.8461538461538464E-2</v>
      </c>
      <c r="K79" s="31">
        <f>IF(odchylky!P79="","",odchylky!P79)</f>
        <v>0.15384615384615385</v>
      </c>
      <c r="L79" s="31">
        <f>IF(odchylky!Q79="","",odchylky!Q79)</f>
        <v>-3.8461538461538464E-2</v>
      </c>
      <c r="M79" s="31">
        <f>IF(odchylky!R79="","",odchylky!R79)</f>
        <v>-3.8461538461538464E-2</v>
      </c>
    </row>
    <row r="80" spans="1:13" x14ac:dyDescent="0.25">
      <c r="A80" s="5" t="s">
        <v>6</v>
      </c>
      <c r="B80" s="6" t="s">
        <v>4</v>
      </c>
      <c r="C80" s="31">
        <f>IF(odchylky!A80="","",odchylky!A80)</f>
        <v>0.25</v>
      </c>
      <c r="D80" s="31">
        <f>IF(odchylky!B80="","",odchylky!B80)</f>
        <v>-2.7777777777777776E-2</v>
      </c>
      <c r="E80" s="31">
        <f>IF(odchylky!H80="","",odchylky!H80)</f>
        <v>-0.1891891891891892</v>
      </c>
      <c r="F80" s="31">
        <f>IF(odchylky!I80="","",odchylky!I80)</f>
        <v>0.33333333333333331</v>
      </c>
      <c r="G80" s="31">
        <f>IF(odchylky!J80="","",odchylky!J80)</f>
        <v>0.22222222222222221</v>
      </c>
      <c r="H80" s="31">
        <f>IF(odchylky!M80="","",odchylky!M80)</f>
        <v>-0.1111111111111111</v>
      </c>
      <c r="I80" s="31">
        <f>IF(odchylky!N80="","",odchylky!N80)</f>
        <v>0.125</v>
      </c>
      <c r="J80" s="31">
        <f>IF(odchylky!O80="","",odchylky!O80)</f>
        <v>-0.25</v>
      </c>
      <c r="K80" s="31">
        <f>IF(odchylky!P80="","",odchylky!P80)</f>
        <v>0</v>
      </c>
      <c r="L80" s="31">
        <f>IF(odchylky!Q80="","",odchylky!Q80)</f>
        <v>-0.25</v>
      </c>
      <c r="M80" s="31">
        <f>IF(odchylky!R80="","",odchylky!R80)</f>
        <v>0</v>
      </c>
    </row>
    <row r="81" spans="1:13" x14ac:dyDescent="0.25">
      <c r="A81" s="3" t="s">
        <v>6</v>
      </c>
      <c r="B81" s="4" t="s">
        <v>4</v>
      </c>
      <c r="C81" s="31">
        <f>IF(odchylky!A81="","",odchylky!A81)</f>
        <v>-0.24657534246575341</v>
      </c>
      <c r="D81" s="31">
        <f>IF(odchylky!B81="","",odchylky!B81)</f>
        <v>-0.17808219178082191</v>
      </c>
      <c r="E81" s="31">
        <f>IF(odchylky!H81="","",odchylky!H81)</f>
        <v>2.9411764705882353E-2</v>
      </c>
      <c r="F81" s="31">
        <f>IF(odchylky!I81="","",odchylky!I81)</f>
        <v>0.30434782608695654</v>
      </c>
      <c r="G81" s="31">
        <f>IF(odchylky!J81="","",odchylky!J81)</f>
        <v>1.4492753623188406E-2</v>
      </c>
      <c r="H81" s="31">
        <f>IF(odchylky!M81="","",odchylky!M81)</f>
        <v>1.4492753623188406E-2</v>
      </c>
      <c r="I81" s="31">
        <f>IF(odchylky!N81="","",odchylky!N81)</f>
        <v>-9.0909090909090912E-2</v>
      </c>
      <c r="J81" s="31">
        <f>IF(odchylky!O81="","",odchylky!O81)</f>
        <v>-0.24242424242424243</v>
      </c>
      <c r="K81" s="31">
        <f>IF(odchylky!P81="","",odchylky!P81)</f>
        <v>6.0606060606060608E-2</v>
      </c>
      <c r="L81" s="31">
        <f>IF(odchylky!Q81="","",odchylky!Q81)</f>
        <v>0.13636363636363635</v>
      </c>
      <c r="M81" s="31">
        <f>IF(odchylky!R81="","",odchylky!R81)</f>
        <v>6.0606060606060608E-2</v>
      </c>
    </row>
    <row r="82" spans="1:13" x14ac:dyDescent="0.25">
      <c r="A82" s="5" t="s">
        <v>6</v>
      </c>
      <c r="B82" s="6" t="s">
        <v>4</v>
      </c>
      <c r="C82" s="31">
        <f>IF(odchylky!A82="","",odchylky!A82)</f>
        <v>-8.5365853658536592E-2</v>
      </c>
      <c r="D82" s="31">
        <f>IF(odchylky!B82="","",odchylky!B82)</f>
        <v>3.6585365853658534E-2</v>
      </c>
      <c r="E82" s="31">
        <f>IF(odchylky!H82="","",odchylky!H82)</f>
        <v>-0.1111111111111111</v>
      </c>
      <c r="F82" s="31">
        <f>IF(odchylky!I82="","",odchylky!I82)</f>
        <v>8.6956521739130432E-2</v>
      </c>
      <c r="G82" s="31">
        <f>IF(odchylky!J82="","",odchylky!J82)</f>
        <v>-2.1739130434782608E-2</v>
      </c>
      <c r="H82" s="31">
        <f>IF(odchylky!M82="","",odchylky!M82)</f>
        <v>-2.1739130434782608E-2</v>
      </c>
      <c r="I82" s="31">
        <f>IF(odchylky!N82="","",odchylky!N82)</f>
        <v>1.1235955056179775E-2</v>
      </c>
      <c r="J82" s="31">
        <f>IF(odchylky!O82="","",odchylky!O82)</f>
        <v>-0.21348314606741572</v>
      </c>
      <c r="K82" s="31">
        <f>IF(odchylky!P82="","",odchylky!P82)</f>
        <v>1.1235955056179775E-2</v>
      </c>
      <c r="L82" s="31">
        <f>IF(odchylky!Q82="","",odchylky!Q82)</f>
        <v>-4.49438202247191E-2</v>
      </c>
      <c r="M82" s="31">
        <f>IF(odchylky!R82="","",odchylky!R82)</f>
        <v>0.12359550561797752</v>
      </c>
    </row>
    <row r="83" spans="1:13" x14ac:dyDescent="0.25">
      <c r="A83" s="3" t="s">
        <v>6</v>
      </c>
      <c r="B83" s="4" t="s">
        <v>4</v>
      </c>
      <c r="C83" s="31">
        <f>IF(odchylky!A83="","",odchylky!A83)</f>
        <v>3.4482758620689655E-2</v>
      </c>
      <c r="D83" s="31">
        <f>IF(odchylky!B83="","",odchylky!B83)</f>
        <v>3.4482758620689655E-2</v>
      </c>
      <c r="E83" s="31">
        <f>IF(odchylky!H83="","",odchylky!H83)</f>
        <v>0.16666666666666666</v>
      </c>
      <c r="F83" s="31">
        <f>IF(odchylky!I83="","",odchylky!I83)</f>
        <v>0.5625</v>
      </c>
      <c r="G83" s="31">
        <f>IF(odchylky!J83="","",odchylky!J83)</f>
        <v>0.71875</v>
      </c>
      <c r="H83" s="31">
        <f>IF(odchylky!M83="","",odchylky!M83)</f>
        <v>9.375E-2</v>
      </c>
      <c r="I83" s="31">
        <f>IF(odchylky!N83="","",odchylky!N83)</f>
        <v>0.45161290322580644</v>
      </c>
      <c r="J83" s="31">
        <f>IF(odchylky!O83="","",odchylky!O83)</f>
        <v>0.29032258064516131</v>
      </c>
      <c r="K83" s="31">
        <f>IF(odchylky!P83="","",odchylky!P83)</f>
        <v>0.45161290322580644</v>
      </c>
      <c r="L83" s="31">
        <f>IF(odchylky!Q83="","",odchylky!Q83)</f>
        <v>0.12903225806451613</v>
      </c>
      <c r="M83" s="31">
        <f>IF(odchylky!R83="","",odchylky!R83)</f>
        <v>-3.2258064516129031E-2</v>
      </c>
    </row>
    <row r="84" spans="1:13" x14ac:dyDescent="0.25">
      <c r="A84" s="5" t="s">
        <v>6</v>
      </c>
      <c r="B84" s="6" t="s">
        <v>4</v>
      </c>
      <c r="C84" s="31">
        <f>IF(odchylky!A84="","",odchylky!A84)</f>
        <v>6.3829787234042548E-2</v>
      </c>
      <c r="D84" s="31">
        <f>IF(odchylky!B84="","",odchylky!B84)</f>
        <v>-4.2553191489361701E-2</v>
      </c>
      <c r="E84" s="31">
        <f>IF(odchylky!H84="","",odchylky!H84)</f>
        <v>4.1666666666666664E-2</v>
      </c>
      <c r="F84" s="31">
        <f>IF(odchylky!I84="","",odchylky!I84)</f>
        <v>-0.23076923076923078</v>
      </c>
      <c r="G84" s="31">
        <f>IF(odchylky!J84="","",odchylky!J84)</f>
        <v>5.7692307692307696E-2</v>
      </c>
      <c r="H84" s="31">
        <f>IF(odchylky!M84="","",odchylky!M84)</f>
        <v>-3.8461538461538464E-2</v>
      </c>
      <c r="I84" s="31">
        <f>IF(odchylky!N84="","",odchylky!N84)</f>
        <v>5.7692307692307696E-2</v>
      </c>
      <c r="J84" s="31">
        <f>IF(odchylky!O84="","",odchylky!O84)</f>
        <v>-3.8461538461538464E-2</v>
      </c>
      <c r="K84" s="31">
        <f>IF(odchylky!P84="","",odchylky!P84)</f>
        <v>0.15384615384615385</v>
      </c>
      <c r="L84" s="31">
        <f>IF(odchylky!Q84="","",odchylky!Q84)</f>
        <v>-0.13461538461538461</v>
      </c>
      <c r="M84" s="31">
        <f>IF(odchylky!R84="","",odchylky!R84)</f>
        <v>0.15384615384615385</v>
      </c>
    </row>
    <row r="85" spans="1:13" x14ac:dyDescent="0.25">
      <c r="A85" s="3" t="s">
        <v>6</v>
      </c>
      <c r="B85" s="4" t="s">
        <v>4</v>
      </c>
      <c r="C85" s="31">
        <f>IF(odchylky!A85="","",odchylky!A85)</f>
        <v>0</v>
      </c>
      <c r="D85" s="31">
        <f>IF(odchylky!B85="","",odchylky!B85)</f>
        <v>0</v>
      </c>
      <c r="E85" s="31">
        <f>IF(odchylky!H85="","",odchylky!H85)</f>
        <v>0</v>
      </c>
      <c r="F85" s="31">
        <f>IF(odchylky!I85="","",odchylky!I85)</f>
        <v>0.17647058823529413</v>
      </c>
      <c r="G85" s="31">
        <f>IF(odchylky!J85="","",odchylky!J85)</f>
        <v>0.17647058823529413</v>
      </c>
      <c r="H85" s="31">
        <f>IF(odchylky!M85="","",odchylky!M85)</f>
        <v>-0.11764705882352941</v>
      </c>
      <c r="I85" s="31">
        <f>IF(odchylky!N85="","",odchylky!N85)</f>
        <v>0.25</v>
      </c>
      <c r="J85" s="31">
        <f>IF(odchylky!O85="","",odchylky!O85)</f>
        <v>-3.8461538461538464E-2</v>
      </c>
      <c r="K85" s="31">
        <f>IF(odchylky!P85="","",odchylky!P85)</f>
        <v>-3.8461538461538464E-2</v>
      </c>
      <c r="L85" s="31">
        <f>IF(odchylky!Q85="","",odchylky!Q85)</f>
        <v>-0.23076923076923078</v>
      </c>
      <c r="M85" s="31">
        <f>IF(odchylky!R85="","",odchylky!R85)</f>
        <v>-3.8461538461538464E-2</v>
      </c>
    </row>
    <row r="86" spans="1:13" x14ac:dyDescent="0.25">
      <c r="A86" s="5" t="s">
        <v>6</v>
      </c>
      <c r="B86" s="6" t="s">
        <v>4</v>
      </c>
      <c r="C86" s="31">
        <f>IF(odchylky!A86="","",odchylky!A86)</f>
        <v>-2.4390243902439025E-2</v>
      </c>
      <c r="D86" s="31">
        <f>IF(odchylky!B86="","",odchylky!B86)</f>
        <v>9.7560975609756101E-2</v>
      </c>
      <c r="E86" s="31">
        <f>IF(odchylky!H86="","",odchylky!H86)</f>
        <v>-0.13978494623655913</v>
      </c>
      <c r="F86" s="31">
        <f>IF(odchylky!I86="","",odchylky!I86)</f>
        <v>-6.9767441860465115E-2</v>
      </c>
      <c r="G86" s="31">
        <f>IF(odchylky!J86="","",odchylky!J86)</f>
        <v>-6.9767441860465115E-2</v>
      </c>
      <c r="H86" s="31">
        <f>IF(odchylky!M86="","",odchylky!M86)</f>
        <v>-6.9767441860465115E-2</v>
      </c>
      <c r="I86" s="31">
        <f>IF(odchylky!N86="","",odchylky!N86)</f>
        <v>2.4096385542168676E-2</v>
      </c>
      <c r="J86" s="31">
        <f>IF(odchylky!O86="","",odchylky!O86)</f>
        <v>-0.27710843373493976</v>
      </c>
      <c r="K86" s="31">
        <f>IF(odchylky!P86="","",odchylky!P86)</f>
        <v>-9.6385542168674704E-2</v>
      </c>
      <c r="L86" s="31">
        <f>IF(odchylky!Q86="","",odchylky!Q86)</f>
        <v>-3.614457831325301E-2</v>
      </c>
      <c r="M86" s="31">
        <f>IF(odchylky!R86="","",odchylky!R86)</f>
        <v>8.4337349397590355E-2</v>
      </c>
    </row>
    <row r="87" spans="1:13" x14ac:dyDescent="0.25">
      <c r="A87" s="3" t="s">
        <v>6</v>
      </c>
      <c r="B87" s="4" t="s">
        <v>4</v>
      </c>
      <c r="C87" s="31">
        <f>IF(odchylky!A87="","",odchylky!A87)</f>
        <v>7.1428571428571425E-2</v>
      </c>
      <c r="D87" s="31">
        <f>IF(odchylky!B87="","",odchylky!B87)</f>
        <v>-4.7619047619047616E-2</v>
      </c>
      <c r="E87" s="31">
        <f>IF(odchylky!H87="","",odchylky!H87)</f>
        <v>4.6511627906976744E-2</v>
      </c>
      <c r="F87" s="31">
        <f>IF(odchylky!I87="","",odchylky!I87)</f>
        <v>0.51515151515151514</v>
      </c>
      <c r="G87" s="31">
        <f>IF(odchylky!J87="","",odchylky!J87)</f>
        <v>0.51515151515151514</v>
      </c>
      <c r="H87" s="31">
        <f>IF(odchylky!M87="","",odchylky!M87)</f>
        <v>0.36363636363636365</v>
      </c>
      <c r="I87" s="31">
        <f>IF(odchylky!N87="","",odchylky!N87)</f>
        <v>8.6956521739130432E-2</v>
      </c>
      <c r="J87" s="31">
        <f>IF(odchylky!O87="","",odchylky!O87)</f>
        <v>8.6956521739130432E-2</v>
      </c>
      <c r="K87" s="31">
        <f>IF(odchylky!P87="","",odchylky!P87)</f>
        <v>-2.1739130434782608E-2</v>
      </c>
      <c r="L87" s="31">
        <f>IF(odchylky!Q87="","",odchylky!Q87)</f>
        <v>-2.1739130434782608E-2</v>
      </c>
      <c r="M87" s="31">
        <f>IF(odchylky!R87="","",odchylky!R87)</f>
        <v>0.19565217391304349</v>
      </c>
    </row>
    <row r="88" spans="1:13" x14ac:dyDescent="0.25">
      <c r="A88" s="5" t="s">
        <v>6</v>
      </c>
      <c r="B88" s="6" t="s">
        <v>4</v>
      </c>
      <c r="C88" s="31">
        <f>IF(odchylky!A88="","",odchylky!A88)</f>
        <v>0.2711864406779661</v>
      </c>
      <c r="D88" s="31">
        <f>IF(odchylky!B88="","",odchylky!B88)</f>
        <v>0.10169491525423729</v>
      </c>
      <c r="E88" s="31">
        <f>IF(odchylky!H88="","",odchylky!H88)</f>
        <v>0</v>
      </c>
      <c r="F88" s="31">
        <f>IF(odchylky!I88="","",odchylky!I88)</f>
        <v>0.56862745098039214</v>
      </c>
      <c r="G88" s="31">
        <f>IF(odchylky!J88="","",odchylky!J88)</f>
        <v>0.27450980392156865</v>
      </c>
      <c r="H88" s="31">
        <f>IF(odchylky!M88="","",odchylky!M88)</f>
        <v>0.47058823529411764</v>
      </c>
      <c r="I88" s="31">
        <f>IF(odchylky!N88="","",odchylky!N88)</f>
        <v>-3.2258064516129031E-2</v>
      </c>
      <c r="J88" s="31">
        <f>IF(odchylky!O88="","",odchylky!O88)</f>
        <v>-0.27419354838709675</v>
      </c>
      <c r="K88" s="31">
        <f>IF(odchylky!P88="","",odchylky!P88)</f>
        <v>-0.11290322580645161</v>
      </c>
      <c r="L88" s="31">
        <f>IF(odchylky!Q88="","",odchylky!Q88)</f>
        <v>4.8387096774193547E-2</v>
      </c>
      <c r="M88" s="31">
        <f>IF(odchylky!R88="","",odchylky!R88)</f>
        <v>0.12903225806451613</v>
      </c>
    </row>
    <row r="89" spans="1:13" x14ac:dyDescent="0.25">
      <c r="A89" s="3" t="s">
        <v>6</v>
      </c>
      <c r="B89" s="4" t="s">
        <v>4</v>
      </c>
      <c r="C89" s="31">
        <f>IF(odchylky!A89="","",odchylky!A89)</f>
        <v>0.1111111111111111</v>
      </c>
      <c r="D89" s="31">
        <f>IF(odchylky!B89="","",odchylky!B89)</f>
        <v>0.1111111111111111</v>
      </c>
      <c r="E89" s="31">
        <f>IF(odchylky!H89="","",odchylky!H89)</f>
        <v>1.2658227848101266E-2</v>
      </c>
      <c r="F89" s="31">
        <f>IF(odchylky!I89="","",odchylky!I89)</f>
        <v>-0.14634146341463414</v>
      </c>
      <c r="G89" s="31">
        <f>IF(odchylky!J89="","",odchylky!J89)</f>
        <v>-4.878048780487805E-2</v>
      </c>
      <c r="H89" s="31">
        <f>IF(odchylky!M89="","",odchylky!M89)</f>
        <v>9.7560975609756101E-2</v>
      </c>
      <c r="I89" s="31">
        <f>IF(odchylky!N89="","",odchylky!N89)</f>
        <v>4.6511627906976744E-2</v>
      </c>
      <c r="J89" s="31">
        <f>IF(odchylky!O89="","",odchylky!O89)</f>
        <v>-6.9767441860465115E-2</v>
      </c>
      <c r="K89" s="31">
        <f>IF(odchylky!P89="","",odchylky!P89)</f>
        <v>-6.9767441860465115E-2</v>
      </c>
      <c r="L89" s="31">
        <f>IF(odchylky!Q89="","",odchylky!Q89)</f>
        <v>-6.9767441860465115E-2</v>
      </c>
      <c r="M89" s="31">
        <f>IF(odchylky!R89="","",odchylky!R89)</f>
        <v>4.6511627906976744E-2</v>
      </c>
    </row>
    <row r="90" spans="1:13" x14ac:dyDescent="0.25">
      <c r="A90" s="5" t="s">
        <v>6</v>
      </c>
      <c r="B90" s="6" t="s">
        <v>4</v>
      </c>
      <c r="C90" s="31">
        <f>IF(odchylky!A90="","",odchylky!A90)</f>
        <v>5.2631578947368418E-2</v>
      </c>
      <c r="D90" s="31">
        <f>IF(odchylky!B90="","",odchylky!B90)</f>
        <v>0.22807017543859648</v>
      </c>
      <c r="E90" s="31">
        <f>IF(odchylky!H90="","",odchylky!H90)</f>
        <v>-0.21875</v>
      </c>
      <c r="F90" s="31">
        <f>IF(odchylky!I90="","",odchylky!I90)</f>
        <v>-9.0909090909090912E-2</v>
      </c>
      <c r="G90" s="31">
        <f>IF(odchylky!J90="","",odchylky!J90)</f>
        <v>9.0909090909090912E-2</v>
      </c>
      <c r="H90" s="31">
        <f>IF(odchylky!M90="","",odchylky!M90)</f>
        <v>-0.18181818181818182</v>
      </c>
      <c r="I90" s="31">
        <f>IF(odchylky!N90="","",odchylky!N90)</f>
        <v>0.25</v>
      </c>
      <c r="J90" s="31">
        <f>IF(odchylky!O90="","",odchylky!O90)</f>
        <v>-0.61538461538461542</v>
      </c>
      <c r="K90" s="31">
        <f>IF(odchylky!P90="","",odchylky!P90)</f>
        <v>-3.8461538461538464E-2</v>
      </c>
      <c r="L90" s="31">
        <f>IF(odchylky!Q90="","",odchylky!Q90)</f>
        <v>-3.8461538461538464E-2</v>
      </c>
      <c r="M90" s="31">
        <f>IF(odchylky!R90="","",odchylky!R90)</f>
        <v>-3.8461538461538464E-2</v>
      </c>
    </row>
    <row r="91" spans="1:13" x14ac:dyDescent="0.25">
      <c r="A91" s="3" t="s">
        <v>6</v>
      </c>
      <c r="B91" s="4" t="s">
        <v>4</v>
      </c>
      <c r="C91" s="31">
        <f>IF(odchylky!A91="","",odchylky!A91)</f>
        <v>-9.5238095238095233E-2</v>
      </c>
      <c r="D91" s="31">
        <f>IF(odchylky!B91="","",odchylky!B91)</f>
        <v>0.14285714285714285</v>
      </c>
      <c r="E91" s="31">
        <f>IF(odchylky!H91="","",odchylky!H91)</f>
        <v>3.7735849056603772E-2</v>
      </c>
      <c r="F91" s="31">
        <f>IF(odchylky!I91="","",odchylky!I91)</f>
        <v>2.9411764705882353E-2</v>
      </c>
      <c r="G91" s="31">
        <f>IF(odchylky!J91="","",odchylky!J91)</f>
        <v>0.12745098039215685</v>
      </c>
      <c r="H91" s="31">
        <f>IF(odchylky!M91="","",odchylky!M91)</f>
        <v>-1.9607843137254902E-2</v>
      </c>
      <c r="I91" s="31">
        <f>IF(odchylky!N91="","",odchylky!N91)</f>
        <v>0.32653061224489793</v>
      </c>
      <c r="J91" s="31">
        <f>IF(odchylky!O91="","",odchylky!O91)</f>
        <v>-0.1326530612244898</v>
      </c>
      <c r="K91" s="31">
        <f>IF(odchylky!P91="","",odchylky!P91)</f>
        <v>2.0408163265306121E-2</v>
      </c>
      <c r="L91" s="31">
        <f>IF(odchylky!Q91="","",odchylky!Q91)</f>
        <v>2.0408163265306121E-2</v>
      </c>
      <c r="M91" s="31">
        <f>IF(odchylky!R91="","",odchylky!R91)</f>
        <v>0.12244897959183673</v>
      </c>
    </row>
    <row r="92" spans="1:13" x14ac:dyDescent="0.25">
      <c r="A92" s="5" t="s">
        <v>6</v>
      </c>
      <c r="B92" s="6" t="s">
        <v>4</v>
      </c>
      <c r="C92" s="31">
        <f>IF(odchylky!A92="","",odchylky!A92)</f>
        <v>8.8709677419354843E-2</v>
      </c>
      <c r="D92" s="31">
        <f>IF(odchylky!B92="","",odchylky!B92)</f>
        <v>4.8387096774193547E-2</v>
      </c>
      <c r="E92" s="31">
        <f>IF(odchylky!H92="","",odchylky!H92)</f>
        <v>-6.25E-2</v>
      </c>
      <c r="F92" s="31">
        <f>IF(odchylky!I92="","",odchylky!I92)</f>
        <v>6.5573770491803282E-2</v>
      </c>
      <c r="G92" s="31">
        <f>IF(odchylky!J92="","",odchylky!J92)</f>
        <v>6.5573770491803282E-2</v>
      </c>
      <c r="H92" s="31">
        <f>IF(odchylky!M92="","",odchylky!M92)</f>
        <v>2.4590163934426229E-2</v>
      </c>
      <c r="I92" s="31">
        <f>IF(odchylky!N92="","",odchylky!N92)</f>
        <v>-3.1007751937984496E-2</v>
      </c>
      <c r="J92" s="31">
        <f>IF(odchylky!O92="","",odchylky!O92)</f>
        <v>-6.9767441860465115E-2</v>
      </c>
      <c r="K92" s="31">
        <f>IF(odchylky!P92="","",odchylky!P92)</f>
        <v>-6.9767441860465115E-2</v>
      </c>
      <c r="L92" s="31">
        <f>IF(odchylky!Q92="","",odchylky!Q92)</f>
        <v>-3.1007751937984496E-2</v>
      </c>
      <c r="M92" s="31">
        <f>IF(odchylky!R92="","",odchylky!R92)</f>
        <v>8.5271317829457363E-2</v>
      </c>
    </row>
    <row r="93" spans="1:13" x14ac:dyDescent="0.25">
      <c r="A93" s="3" t="s">
        <v>6</v>
      </c>
      <c r="B93" s="4" t="s">
        <v>4</v>
      </c>
      <c r="C93" s="33" t="str">
        <f>IF(odchylky!A93="","",odchylky!A93)</f>
        <v>X</v>
      </c>
      <c r="D93" s="33" t="str">
        <f>IF(odchylky!B93="","",odchylky!B93)</f>
        <v>X</v>
      </c>
      <c r="E93" s="33" t="str">
        <f>IF(odchylky!H93="","",odchylky!H93)</f>
        <v>X</v>
      </c>
      <c r="F93" s="31">
        <f>IF(odchylky!I93="","",odchylky!I93)</f>
        <v>2.6785714285714284E-2</v>
      </c>
      <c r="G93" s="31">
        <f>IF(odchylky!J93="","",odchylky!J93)</f>
        <v>0.16071428571428573</v>
      </c>
      <c r="H93" s="31">
        <f>IF(odchylky!M93="","",odchylky!M93)</f>
        <v>7.1428571428571425E-2</v>
      </c>
      <c r="I93" s="31">
        <f>IF(odchylky!N93="","",odchylky!N93)</f>
        <v>0.15384615384615385</v>
      </c>
      <c r="J93" s="31">
        <f>IF(odchylky!O93="","",odchylky!O93)</f>
        <v>-5.9829059829059832E-2</v>
      </c>
      <c r="K93" s="31">
        <f>IF(odchylky!P93="","",odchylky!P93)</f>
        <v>-1.7094017094017096E-2</v>
      </c>
      <c r="L93" s="31">
        <f>IF(odchylky!Q93="","",odchylky!Q93)</f>
        <v>0.1111111111111111</v>
      </c>
      <c r="M93" s="31">
        <f>IF(odchylky!R93="","",odchylky!R93)</f>
        <v>0.1111111111111111</v>
      </c>
    </row>
    <row r="94" spans="1:13" x14ac:dyDescent="0.25">
      <c r="A94" s="5" t="s">
        <v>6</v>
      </c>
      <c r="B94" s="6" t="s">
        <v>4</v>
      </c>
      <c r="C94" s="31">
        <f>IF(odchylky!A94="","",odchylky!A94)</f>
        <v>-6.9767441860465115E-2</v>
      </c>
      <c r="D94" s="31">
        <f>IF(odchylky!B94="","",odchylky!B94)</f>
        <v>4.6511627906976744E-2</v>
      </c>
      <c r="E94" s="31">
        <f>IF(odchylky!H94="","",odchylky!H94)</f>
        <v>-2.4390243902439025E-2</v>
      </c>
      <c r="F94" s="31">
        <f>IF(odchylky!I94="","",odchylky!I94)</f>
        <v>-0.21052631578947367</v>
      </c>
      <c r="G94" s="31">
        <f>IF(odchylky!J94="","",odchylky!J94)</f>
        <v>-0.10526315789473684</v>
      </c>
      <c r="H94" s="31">
        <f>IF(odchylky!M94="","",odchylky!M94)</f>
        <v>-5.2631578947368418E-2</v>
      </c>
      <c r="I94" s="31">
        <f>IF(odchylky!N94="","",odchylky!N94)</f>
        <v>8.6956521739130432E-2</v>
      </c>
      <c r="J94" s="31">
        <f>IF(odchylky!O94="","",odchylky!O94)</f>
        <v>-7.6086956521739135E-2</v>
      </c>
      <c r="K94" s="31">
        <f>IF(odchylky!P94="","",odchylky!P94)</f>
        <v>-7.6086956521739135E-2</v>
      </c>
      <c r="L94" s="31">
        <f>IF(odchylky!Q94="","",odchylky!Q94)</f>
        <v>-2.1739130434782608E-2</v>
      </c>
      <c r="M94" s="31">
        <f>IF(odchylky!R94="","",odchylky!R94)</f>
        <v>-0.13043478260869565</v>
      </c>
    </row>
    <row r="95" spans="1:13" x14ac:dyDescent="0.25">
      <c r="A95" s="3" t="s">
        <v>6</v>
      </c>
      <c r="B95" s="9" t="s">
        <v>4</v>
      </c>
      <c r="C95" s="31">
        <f>IF(odchylky!A95="","",odchylky!A95)</f>
        <v>0.1111111111111111</v>
      </c>
      <c r="D95" s="31">
        <f>IF(odchylky!B95="","",odchylky!B95)</f>
        <v>0.55555555555555558</v>
      </c>
      <c r="E95" s="31">
        <f>IF(odchylky!H95="","",odchylky!H95)</f>
        <v>-0.23076923076923078</v>
      </c>
      <c r="F95" s="31">
        <f>IF(odchylky!I95="","",odchylky!I95)</f>
        <v>-0.24528301886792453</v>
      </c>
      <c r="G95" s="31">
        <f>IF(odchylky!J95="","",odchylky!J95)</f>
        <v>-0.13207547169811321</v>
      </c>
      <c r="H95" s="31">
        <f>IF(odchylky!M95="","",odchylky!M95)</f>
        <v>-0.24528301886792453</v>
      </c>
      <c r="I95" s="31">
        <f>IF(odchylky!N95="","",odchylky!N95)</f>
        <v>8.6956521739130432E-2</v>
      </c>
      <c r="J95" s="31">
        <f>IF(odchylky!O95="","",odchylky!O95)</f>
        <v>-0.34782608695652173</v>
      </c>
      <c r="K95" s="31">
        <f>IF(odchylky!P95="","",odchylky!P95)</f>
        <v>0.19565217391304349</v>
      </c>
      <c r="L95" s="31">
        <f>IF(odchylky!Q95="","",odchylky!Q95)</f>
        <v>-2.1739130434782608E-2</v>
      </c>
      <c r="M95" s="31">
        <f>IF(odchylky!R95="","",odchylky!R95)</f>
        <v>8.6956521739130432E-2</v>
      </c>
    </row>
    <row r="96" spans="1:13" x14ac:dyDescent="0.25">
      <c r="C96" s="31" t="str">
        <f>IF(odchylky!A96="","",odchylky!A96)</f>
        <v/>
      </c>
      <c r="D96" s="31" t="str">
        <f>IF(odchylky!B96="","",odchylky!B96)</f>
        <v/>
      </c>
      <c r="E96" s="31" t="str">
        <f>IF(odchylky!H96="","",odchylky!H96)</f>
        <v/>
      </c>
      <c r="F96" s="31" t="str">
        <f>IF(odchylky!I96="","",odchylky!I96)</f>
        <v/>
      </c>
      <c r="G96" s="31" t="str">
        <f>IF(odchylky!J96="","",odchylky!J96)</f>
        <v/>
      </c>
      <c r="H96" s="31" t="str">
        <f>IF(odchylky!M96="","",odchylky!M96)</f>
        <v/>
      </c>
      <c r="I96" s="31" t="str">
        <f>IF(odchylky!N96="","",odchylky!N96)</f>
        <v/>
      </c>
      <c r="J96" s="31" t="str">
        <f>IF(odchylky!O96="","",odchylky!O96)</f>
        <v/>
      </c>
      <c r="K96" s="31" t="str">
        <f>IF(odchylky!P96="","",odchylky!P96)</f>
        <v/>
      </c>
      <c r="L96" s="31" t="str">
        <f>IF(odchylky!Q96="","",odchylky!Q96)</f>
        <v/>
      </c>
      <c r="M96" s="31" t="str">
        <f>IF(odchylky!R96="","",odchylky!R96)</f>
        <v/>
      </c>
    </row>
    <row r="97" spans="1:13" x14ac:dyDescent="0.25">
      <c r="A97" s="5" t="s">
        <v>6</v>
      </c>
      <c r="B97" s="6" t="s">
        <v>2</v>
      </c>
      <c r="C97" s="31">
        <f>IF(odchylky!A97="","",odchylky!A97)</f>
        <v>-0.16666666666666666</v>
      </c>
      <c r="D97" s="31">
        <f>IF(odchylky!B97="","",odchylky!B97)</f>
        <v>-0.52380952380952384</v>
      </c>
      <c r="E97" s="31">
        <f>IF(odchylky!H97="","",odchylky!H97)</f>
        <v>8.1081081081081086E-2</v>
      </c>
      <c r="F97" s="31">
        <f>IF(odchylky!I97="","",odchylky!I97)</f>
        <v>-0.13043478260869565</v>
      </c>
      <c r="G97" s="31">
        <f>IF(odchylky!J97="","",odchylky!J97)</f>
        <v>0.19565217391304349</v>
      </c>
      <c r="H97" s="31">
        <f>IF(odchylky!M97="","",odchylky!M97)</f>
        <v>-0.13043478260869565</v>
      </c>
      <c r="I97" s="31">
        <f>IF(odchylky!N97="","",odchylky!N97)</f>
        <v>0.19047619047619047</v>
      </c>
      <c r="J97" s="31">
        <f>IF(odchylky!O97="","",odchylky!O97)</f>
        <v>-0.16666666666666666</v>
      </c>
      <c r="K97" s="31">
        <f>IF(odchylky!P97="","",odchylky!P97)</f>
        <v>-0.2857142857142857</v>
      </c>
      <c r="L97" s="31">
        <f>IF(odchylky!Q97="","",odchylky!Q97)</f>
        <v>7.1428571428571425E-2</v>
      </c>
      <c r="M97" s="31">
        <f>IF(odchylky!R97="","",odchylky!R97)</f>
        <v>-4.7619047619047616E-2</v>
      </c>
    </row>
    <row r="98" spans="1:13" x14ac:dyDescent="0.25">
      <c r="A98" s="3" t="s">
        <v>6</v>
      </c>
      <c r="B98" s="9" t="s">
        <v>2</v>
      </c>
      <c r="C98" s="31">
        <f>IF(odchylky!A98="","",odchylky!A98)</f>
        <v>-0.33962264150943394</v>
      </c>
      <c r="D98" s="31">
        <f>IF(odchylky!B98="","",odchylky!B98)</f>
        <v>-0.33962264150943394</v>
      </c>
      <c r="E98" s="31">
        <f>IF(odchylky!H98="","",odchylky!H98)</f>
        <v>2.0408163265306121E-2</v>
      </c>
      <c r="F98" s="31">
        <f>IF(odchylky!I98="","",odchylky!I98)</f>
        <v>0</v>
      </c>
      <c r="G98" s="31">
        <f>IF(odchylky!J98="","",odchylky!J98)</f>
        <v>-9.0909090909090912E-2</v>
      </c>
      <c r="H98" s="31">
        <f>IF(odchylky!M98="","",odchylky!M98)</f>
        <v>-9.0909090909090912E-2</v>
      </c>
      <c r="I98" s="31">
        <f>IF(odchylky!N98="","",odchylky!N98)</f>
        <v>5.2631578947368418E-2</v>
      </c>
      <c r="J98" s="31">
        <f>IF(odchylky!O98="","",odchylky!O98)</f>
        <v>-0.2982456140350877</v>
      </c>
      <c r="K98" s="31">
        <f>IF(odchylky!P98="","",odchylky!P98)</f>
        <v>-0.12280701754385964</v>
      </c>
      <c r="L98" s="31">
        <f>IF(odchylky!Q98="","",odchylky!Q98)</f>
        <v>-3.5087719298245612E-2</v>
      </c>
      <c r="M98" s="31">
        <f>IF(odchylky!R98="","",odchylky!R98)</f>
        <v>5.2631578947368418E-2</v>
      </c>
    </row>
    <row r="99" spans="1:13" x14ac:dyDescent="0.25">
      <c r="A99" s="5" t="s">
        <v>6</v>
      </c>
      <c r="B99" s="6" t="s">
        <v>2</v>
      </c>
      <c r="C99" s="31">
        <f>IF(odchylky!A99="","",odchylky!A99)</f>
        <v>0.42857142857142855</v>
      </c>
      <c r="D99" s="31">
        <f>IF(odchylky!B99="","",odchylky!B99)</f>
        <v>0.42857142857142855</v>
      </c>
      <c r="E99" s="31">
        <f>IF(odchylky!H99="","",odchylky!H99)</f>
        <v>-0.1891891891891892</v>
      </c>
      <c r="F99" s="31">
        <f>IF(odchylky!I99="","",odchylky!I99)</f>
        <v>-0.13043478260869565</v>
      </c>
      <c r="G99" s="31">
        <f>IF(odchylky!J99="","",odchylky!J99)</f>
        <v>0.21739130434782608</v>
      </c>
      <c r="H99" s="31">
        <f>IF(odchylky!M99="","",odchylky!M99)</f>
        <v>-0.13043478260869565</v>
      </c>
      <c r="I99" s="31">
        <f>IF(odchylky!N99="","",odchylky!N99)</f>
        <v>0.19047619047619047</v>
      </c>
      <c r="J99" s="31">
        <f>IF(odchylky!O99="","",odchylky!O99)</f>
        <v>-0.2857142857142857</v>
      </c>
      <c r="K99" s="31">
        <f>IF(odchylky!P99="","",odchylky!P99)</f>
        <v>7.1428571428571425E-2</v>
      </c>
      <c r="L99" s="31">
        <f>IF(odchylky!Q99="","",odchylky!Q99)</f>
        <v>-0.16666666666666666</v>
      </c>
      <c r="M99" s="31">
        <f>IF(odchylky!R99="","",odchylky!R99)</f>
        <v>0.19047619047619047</v>
      </c>
    </row>
    <row r="100" spans="1:13" x14ac:dyDescent="0.25">
      <c r="A100" s="3" t="s">
        <v>6</v>
      </c>
      <c r="B100" s="9" t="s">
        <v>2</v>
      </c>
      <c r="C100" s="31">
        <f>IF(odchylky!A100="","",odchylky!A100)</f>
        <v>-2.9850746268656716E-2</v>
      </c>
      <c r="D100" s="31">
        <f>IF(odchylky!B100="","",odchylky!B100)</f>
        <v>0.19402985074626866</v>
      </c>
      <c r="E100" s="31">
        <f>IF(odchylky!H100="","",odchylky!H100)</f>
        <v>-9.0909090909090912E-2</v>
      </c>
      <c r="F100" s="31">
        <f>IF(odchylky!I100="","",odchylky!I100)</f>
        <v>0.36363636363636365</v>
      </c>
      <c r="G100" s="31">
        <f>IF(odchylky!J100="","",odchylky!J100)</f>
        <v>6.0606060606060608E-2</v>
      </c>
      <c r="H100" s="31">
        <f>IF(odchylky!M100="","",odchylky!M100)</f>
        <v>0.13636363636363635</v>
      </c>
      <c r="I100" s="31">
        <f>IF(odchylky!N100="","",odchylky!N100)</f>
        <v>-2.9850746268656716E-2</v>
      </c>
      <c r="J100" s="31">
        <f>IF(odchylky!O100="","",odchylky!O100)</f>
        <v>-0.1044776119402985</v>
      </c>
      <c r="K100" s="31">
        <f>IF(odchylky!P100="","",odchylky!P100)</f>
        <v>-2.9850746268656716E-2</v>
      </c>
      <c r="L100" s="31">
        <f>IF(odchylky!Q100="","",odchylky!Q100)</f>
        <v>4.4776119402985072E-2</v>
      </c>
      <c r="M100" s="31">
        <f>IF(odchylky!R100="","",odchylky!R100)</f>
        <v>4.4776119402985072E-2</v>
      </c>
    </row>
    <row r="101" spans="1:13" x14ac:dyDescent="0.25">
      <c r="A101" s="5" t="s">
        <v>6</v>
      </c>
      <c r="B101" s="6" t="s">
        <v>2</v>
      </c>
      <c r="C101" s="31">
        <f>IF(odchylky!A101="","",odchylky!A101)</f>
        <v>0.11764705882352941</v>
      </c>
      <c r="D101" s="31">
        <f>IF(odchylky!B101="","",odchylky!B101)</f>
        <v>5.8823529411764705E-2</v>
      </c>
      <c r="E101" s="31">
        <f>IF(odchylky!H101="","",odchylky!H101)</f>
        <v>0.10465116279069768</v>
      </c>
      <c r="F101" s="31">
        <f>IF(odchylky!I101="","",odchylky!I101)</f>
        <v>0.13636363636363635</v>
      </c>
      <c r="G101" s="31">
        <f>IF(odchylky!J101="","",odchylky!J101)</f>
        <v>2.2727272727272728E-2</v>
      </c>
      <c r="H101" s="31">
        <f>IF(odchylky!M101="","",odchylky!M101)</f>
        <v>-3.4090909090909088E-2</v>
      </c>
      <c r="I101" s="31">
        <f>IF(odchylky!N101="","",odchylky!N101)</f>
        <v>-9.0909090909090912E-2</v>
      </c>
      <c r="J101" s="31">
        <f>IF(odchylky!O101="","",odchylky!O101)</f>
        <v>-9.0909090909090912E-2</v>
      </c>
      <c r="K101" s="31">
        <f>IF(odchylky!P101="","",odchylky!P101)</f>
        <v>-9.0909090909090912E-2</v>
      </c>
      <c r="L101" s="31">
        <f>IF(odchylky!Q101="","",odchylky!Q101)</f>
        <v>-3.4090909090909088E-2</v>
      </c>
      <c r="M101" s="31">
        <f>IF(odchylky!R101="","",odchylky!R101)</f>
        <v>-9.0909090909090912E-2</v>
      </c>
    </row>
    <row r="102" spans="1:13" x14ac:dyDescent="0.25">
      <c r="A102" s="3" t="s">
        <v>6</v>
      </c>
      <c r="B102" s="9" t="s">
        <v>2</v>
      </c>
      <c r="C102" s="31">
        <f>IF(odchylky!A102="","",odchylky!A102)</f>
        <v>0.21212121212121213</v>
      </c>
      <c r="D102" s="31">
        <f>IF(odchylky!B102="","",odchylky!B102)</f>
        <v>-9.0909090909090912E-2</v>
      </c>
      <c r="E102" s="31">
        <f>IF(odchylky!H102="","",odchylky!H102)</f>
        <v>0.29032258064516131</v>
      </c>
      <c r="F102" s="31">
        <f>IF(odchylky!I102="","",odchylky!I102)</f>
        <v>0.16666666666666666</v>
      </c>
      <c r="G102" s="31">
        <f>IF(odchylky!J102="","",odchylky!J102)</f>
        <v>0.66666666666666663</v>
      </c>
      <c r="H102" s="31">
        <f>IF(odchylky!M102="","",odchylky!M102)</f>
        <v>0.33333333333333331</v>
      </c>
      <c r="I102" s="31">
        <f>IF(odchylky!N102="","",odchylky!N102)</f>
        <v>2.9411764705882353E-2</v>
      </c>
      <c r="J102" s="31">
        <f>IF(odchylky!O102="","",odchylky!O102)</f>
        <v>-0.26470588235294118</v>
      </c>
      <c r="K102" s="31">
        <f>IF(odchylky!P102="","",odchylky!P102)</f>
        <v>0.17647058823529413</v>
      </c>
      <c r="L102" s="31">
        <f>IF(odchylky!Q102="","",odchylky!Q102)</f>
        <v>2.9411764705882353E-2</v>
      </c>
      <c r="M102" s="31">
        <f>IF(odchylky!R102="","",odchylky!R102)</f>
        <v>-0.11764705882352941</v>
      </c>
    </row>
    <row r="103" spans="1:13" x14ac:dyDescent="0.25">
      <c r="A103" s="5" t="s">
        <v>6</v>
      </c>
      <c r="B103" s="6" t="s">
        <v>2</v>
      </c>
      <c r="C103" s="31">
        <f>IF(odchylky!A103="","",odchylky!A103)</f>
        <v>0.1111111111111111</v>
      </c>
      <c r="D103" s="31">
        <f>IF(odchylky!B103="","",odchylky!B103)</f>
        <v>-0.1111111111111111</v>
      </c>
      <c r="E103" s="31">
        <f>IF(odchylky!H103="","",odchylky!H103)</f>
        <v>-6.7796610169491525E-2</v>
      </c>
      <c r="F103" s="31">
        <f>IF(odchylky!I103="","",odchylky!I103)</f>
        <v>-9.0909090909090912E-2</v>
      </c>
      <c r="G103" s="31">
        <f>IF(odchylky!J103="","",odchylky!J103)</f>
        <v>9.0909090909090912E-2</v>
      </c>
      <c r="H103" s="31">
        <f>IF(odchylky!M103="","",odchylky!M103)</f>
        <v>-9.0909090909090912E-2</v>
      </c>
      <c r="I103" s="31">
        <f>IF(odchylky!N103="","",odchylky!N103)</f>
        <v>0.22448979591836735</v>
      </c>
      <c r="J103" s="31">
        <f>IF(odchylky!O103="","",odchylky!O103)</f>
        <v>-0.18367346938775511</v>
      </c>
      <c r="K103" s="31">
        <f>IF(odchylky!P103="","",odchylky!P103)</f>
        <v>0.12244897959183673</v>
      </c>
      <c r="L103" s="31">
        <f>IF(odchylky!Q103="","",odchylky!Q103)</f>
        <v>-8.1632653061224483E-2</v>
      </c>
      <c r="M103" s="31">
        <f>IF(odchylky!R103="","",odchylky!R103)</f>
        <v>2.0408163265306121E-2</v>
      </c>
    </row>
    <row r="104" spans="1:13" x14ac:dyDescent="0.25">
      <c r="A104" s="3" t="s">
        <v>6</v>
      </c>
      <c r="B104" s="9" t="s">
        <v>2</v>
      </c>
      <c r="C104" s="31">
        <f>IF(odchylky!A104="","",odchylky!A104)</f>
        <v>5.7692307692307696E-2</v>
      </c>
      <c r="D104" s="31">
        <f>IF(odchylky!B104="","",odchylky!B104)</f>
        <v>-3.8461538461538464E-2</v>
      </c>
      <c r="E104" s="31">
        <f>IF(odchylky!H104="","",odchylky!H104)</f>
        <v>0</v>
      </c>
      <c r="F104" s="31">
        <f>IF(odchylky!I104="","",odchylky!I104)</f>
        <v>-0.11764705882352941</v>
      </c>
      <c r="G104" s="31">
        <f>IF(odchylky!J104="","",odchylky!J104)</f>
        <v>0.27450980392156865</v>
      </c>
      <c r="H104" s="31">
        <f>IF(odchylky!M104="","",odchylky!M104)</f>
        <v>-1.9607843137254902E-2</v>
      </c>
      <c r="I104" s="31">
        <f>IF(odchylky!N104="","",odchylky!N104)</f>
        <v>8.6956521739130432E-2</v>
      </c>
      <c r="J104" s="31">
        <f>IF(odchylky!O104="","",odchylky!O104)</f>
        <v>-0.2391304347826087</v>
      </c>
      <c r="K104" s="31">
        <f>IF(odchylky!P104="","",odchylky!P104)</f>
        <v>8.6956521739130432E-2</v>
      </c>
      <c r="L104" s="31">
        <f>IF(odchylky!Q104="","",odchylky!Q104)</f>
        <v>8.6956521739130432E-2</v>
      </c>
      <c r="M104" s="31">
        <f>IF(odchylky!R104="","",odchylky!R104)</f>
        <v>-0.13043478260869565</v>
      </c>
    </row>
    <row r="105" spans="1:13" x14ac:dyDescent="0.25">
      <c r="A105" s="5" t="s">
        <v>6</v>
      </c>
      <c r="B105" s="6" t="s">
        <v>2</v>
      </c>
      <c r="C105" s="31">
        <f>IF(odchylky!A105="","",odchylky!A105)</f>
        <v>6.741573033707865E-2</v>
      </c>
      <c r="D105" s="31">
        <f>IF(odchylky!B105="","",odchylky!B105)</f>
        <v>1.1235955056179775E-2</v>
      </c>
      <c r="E105" s="31">
        <f>IF(odchylky!H105="","",odchylky!H105)</f>
        <v>-6.9767441860465115E-2</v>
      </c>
      <c r="F105" s="31">
        <f>IF(odchylky!I105="","",odchylky!I105)</f>
        <v>5.8823529411764705E-2</v>
      </c>
      <c r="G105" s="31">
        <f>IF(odchylky!J105="","",odchylky!J105)</f>
        <v>0</v>
      </c>
      <c r="H105" s="31">
        <f>IF(odchylky!M105="","",odchylky!M105)</f>
        <v>-5.8823529411764705E-2</v>
      </c>
      <c r="I105" s="31">
        <f>IF(odchylky!N105="","",odchylky!N105)</f>
        <v>-7.8947368421052627E-2</v>
      </c>
      <c r="J105" s="31">
        <f>IF(odchylky!O105="","",odchylky!O105)</f>
        <v>-0.34210526315789475</v>
      </c>
      <c r="K105" s="31">
        <f>IF(odchylky!P105="","",odchylky!P105)</f>
        <v>-1.3157894736842105E-2</v>
      </c>
      <c r="L105" s="31">
        <f>IF(odchylky!Q105="","",odchylky!Q105)</f>
        <v>-7.8947368421052627E-2</v>
      </c>
      <c r="M105" s="31">
        <f>IF(odchylky!R105="","",odchylky!R105)</f>
        <v>-7.8947368421052627E-2</v>
      </c>
    </row>
    <row r="106" spans="1:13" x14ac:dyDescent="0.25">
      <c r="A106" s="3" t="s">
        <v>6</v>
      </c>
      <c r="B106" s="9" t="s">
        <v>2</v>
      </c>
      <c r="C106" s="31">
        <f>IF(odchylky!A106="","",odchylky!A106)</f>
        <v>0.34146341463414637</v>
      </c>
      <c r="D106" s="31">
        <f>IF(odchylky!B106="","",odchylky!B106)</f>
        <v>9.7560975609756101E-2</v>
      </c>
      <c r="E106" s="31">
        <f>IF(odchylky!H106="","",odchylky!H106)</f>
        <v>0.14285714285714285</v>
      </c>
      <c r="F106" s="31">
        <f>IF(odchylky!I106="","",odchylky!I106)</f>
        <v>0.53846153846153844</v>
      </c>
      <c r="G106" s="31">
        <f>IF(odchylky!J106="","",odchylky!J106)</f>
        <v>0.28205128205128205</v>
      </c>
      <c r="H106" s="31">
        <f>IF(odchylky!M106="","",odchylky!M106)</f>
        <v>0.15384615384615385</v>
      </c>
      <c r="I106" s="31">
        <f>IF(odchylky!N106="","",odchylky!N106)</f>
        <v>4.6511627906976744E-2</v>
      </c>
      <c r="J106" s="31">
        <f>IF(odchylky!O106="","",odchylky!O106)</f>
        <v>-0.18604651162790697</v>
      </c>
      <c r="K106" s="31">
        <f>IF(odchylky!P106="","",odchylky!P106)</f>
        <v>4.6511627906976744E-2</v>
      </c>
      <c r="L106" s="31">
        <f>IF(odchylky!Q106="","",odchylky!Q106)</f>
        <v>0.27906976744186046</v>
      </c>
      <c r="M106" s="31">
        <f>IF(odchylky!R106="","",odchylky!R106)</f>
        <v>0.16279069767441862</v>
      </c>
    </row>
    <row r="107" spans="1:13" x14ac:dyDescent="0.25">
      <c r="A107" s="5" t="s">
        <v>6</v>
      </c>
      <c r="B107" s="6" t="s">
        <v>2</v>
      </c>
      <c r="C107" s="31">
        <f>IF(odchylky!A107="","",odchylky!A107)</f>
        <v>0.34920634920634919</v>
      </c>
      <c r="D107" s="31">
        <f>IF(odchylky!B107="","",odchylky!B107)</f>
        <v>0.19047619047619047</v>
      </c>
      <c r="E107" s="31">
        <f>IF(odchylky!H107="","",odchylky!H107)</f>
        <v>0.2318840579710145</v>
      </c>
      <c r="F107" s="31">
        <f>IF(odchylky!I107="","",odchylky!I107)</f>
        <v>0.5</v>
      </c>
      <c r="G107" s="31">
        <f>IF(odchylky!J107="","",odchylky!J107)</f>
        <v>0</v>
      </c>
      <c r="H107" s="31">
        <f>IF(odchylky!M107="","",odchylky!M107)</f>
        <v>0.16666666666666666</v>
      </c>
      <c r="I107" s="31">
        <f>IF(odchylky!N107="","",odchylky!N107)</f>
        <v>-1.5151515151515152E-2</v>
      </c>
      <c r="J107" s="31">
        <f>IF(odchylky!O107="","",odchylky!O107)</f>
        <v>-0.39393939393939392</v>
      </c>
      <c r="K107" s="31">
        <f>IF(odchylky!P107="","",odchylky!P107)</f>
        <v>-1.5151515151515152E-2</v>
      </c>
      <c r="L107" s="31">
        <f>IF(odchylky!Q107="","",odchylky!Q107)</f>
        <v>-1.5151515151515152E-2</v>
      </c>
      <c r="M107" s="31">
        <f>IF(odchylky!R107="","",odchylky!R107)</f>
        <v>6.0606060606060608E-2</v>
      </c>
    </row>
    <row r="108" spans="1:13" x14ac:dyDescent="0.25">
      <c r="A108" s="3" t="s">
        <v>6</v>
      </c>
      <c r="B108" s="9" t="s">
        <v>2</v>
      </c>
      <c r="C108" s="31">
        <f>IF(odchylky!A108="","",odchylky!A108)</f>
        <v>0.11842105263157894</v>
      </c>
      <c r="D108" s="31">
        <f>IF(odchylky!B108="","",odchylky!B108)</f>
        <v>0.18421052631578946</v>
      </c>
      <c r="E108" s="31">
        <f>IF(odchylky!H108="","",odchylky!H108)</f>
        <v>0.25</v>
      </c>
      <c r="F108" s="31">
        <f>IF(odchylky!I108="","",odchylky!I108)</f>
        <v>-0.18604651162790697</v>
      </c>
      <c r="G108" s="31">
        <f>IF(odchylky!J108="","",odchylky!J108)</f>
        <v>-0.12790697674418605</v>
      </c>
      <c r="H108" s="31">
        <f>IF(odchylky!M108="","",odchylky!M108)</f>
        <v>-1.1627906976744186E-2</v>
      </c>
      <c r="I108" s="31">
        <f>IF(odchylky!N108="","",odchylky!N108)</f>
        <v>-2.4390243902439025E-2</v>
      </c>
      <c r="J108" s="31">
        <f>IF(odchylky!O108="","",odchylky!O108)</f>
        <v>-0.26829268292682928</v>
      </c>
      <c r="K108" s="31">
        <f>IF(odchylky!P108="","",odchylky!P108)</f>
        <v>-2.4390243902439025E-2</v>
      </c>
      <c r="L108" s="31">
        <f>IF(odchylky!Q108="","",odchylky!Q108)</f>
        <v>-2.4390243902439025E-2</v>
      </c>
      <c r="M108" s="31">
        <f>IF(odchylky!R108="","",odchylky!R108)</f>
        <v>-2.4390243902439025E-2</v>
      </c>
    </row>
    <row r="109" spans="1:13" x14ac:dyDescent="0.25">
      <c r="A109" s="5" t="s">
        <v>6</v>
      </c>
      <c r="B109" s="6" t="s">
        <v>2</v>
      </c>
      <c r="C109" s="31">
        <f>IF(odchylky!A109="","",odchylky!A109)</f>
        <v>0</v>
      </c>
      <c r="D109" s="31">
        <f>IF(odchylky!B109="","",odchylky!B109)</f>
        <v>0.27272727272727271</v>
      </c>
      <c r="E109" s="31">
        <f>IF(odchylky!H109="","",odchylky!H109)</f>
        <v>-0.18032786885245902</v>
      </c>
      <c r="F109" s="31">
        <f>IF(odchylky!I109="","",odchylky!I109)</f>
        <v>0.1111111111111111</v>
      </c>
      <c r="G109" s="31">
        <f>IF(odchylky!J109="","",odchylky!J109)</f>
        <v>0.1111111111111111</v>
      </c>
      <c r="H109" s="31">
        <f>IF(odchylky!M109="","",odchylky!M109)</f>
        <v>1.8518518518518517E-2</v>
      </c>
      <c r="I109" s="31">
        <f>IF(odchylky!N109="","",odchylky!N109)</f>
        <v>7.1428571428571425E-2</v>
      </c>
      <c r="J109" s="31">
        <f>IF(odchylky!O109="","",odchylky!O109)</f>
        <v>-0.10714285714285714</v>
      </c>
      <c r="K109" s="31">
        <f>IF(odchylky!P109="","",odchylky!P109)</f>
        <v>0.16071428571428573</v>
      </c>
      <c r="L109" s="31">
        <f>IF(odchylky!Q109="","",odchylky!Q109)</f>
        <v>-0.10714285714285714</v>
      </c>
      <c r="M109" s="31">
        <f>IF(odchylky!R109="","",odchylky!R109)</f>
        <v>7.1428571428571425E-2</v>
      </c>
    </row>
    <row r="110" spans="1:13" x14ac:dyDescent="0.25">
      <c r="A110" s="3" t="s">
        <v>6</v>
      </c>
      <c r="B110" s="9" t="s">
        <v>2</v>
      </c>
      <c r="C110" s="31">
        <f>IF(odchylky!A110="","",odchylky!A110)</f>
        <v>0.26168224299065418</v>
      </c>
      <c r="D110" s="31">
        <f>IF(odchylky!B110="","",odchylky!B110)</f>
        <v>0.12149532710280374</v>
      </c>
      <c r="E110" s="31">
        <f>IF(odchylky!H110="","",odchylky!H110)</f>
        <v>0.27450980392156865</v>
      </c>
      <c r="F110" s="31">
        <f>IF(odchylky!I110="","",odchylky!I110)</f>
        <v>0.14583333333333334</v>
      </c>
      <c r="G110" s="31">
        <f>IF(odchylky!J110="","",odchylky!J110)</f>
        <v>0.14583333333333334</v>
      </c>
      <c r="H110" s="31">
        <f>IF(odchylky!M110="","",odchylky!M110)</f>
        <v>0.14583333333333334</v>
      </c>
      <c r="I110" s="31">
        <f>IF(odchylky!N110="","",odchylky!N110)</f>
        <v>0.1111111111111111</v>
      </c>
      <c r="J110" s="31">
        <f>IF(odchylky!O110="","",odchylky!O110)</f>
        <v>-0.19191919191919191</v>
      </c>
      <c r="K110" s="31">
        <f>IF(odchylky!P110="","",odchylky!P110)</f>
        <v>0.1111111111111111</v>
      </c>
      <c r="L110" s="31">
        <f>IF(odchylky!Q110="","",odchylky!Q110)</f>
        <v>0.1111111111111111</v>
      </c>
      <c r="M110" s="31">
        <f>IF(odchylky!R110="","",odchylky!R110)</f>
        <v>0.21212121212121213</v>
      </c>
    </row>
    <row r="111" spans="1:13" x14ac:dyDescent="0.25">
      <c r="A111" s="5" t="s">
        <v>6</v>
      </c>
      <c r="B111" s="6" t="s">
        <v>2</v>
      </c>
      <c r="C111" s="31">
        <f>IF(odchylky!A111="","",odchylky!A111)</f>
        <v>0.1440677966101695</v>
      </c>
      <c r="D111" s="31">
        <f>IF(odchylky!B111="","",odchylky!B111)</f>
        <v>0.10169491525423729</v>
      </c>
      <c r="E111" s="31">
        <f>IF(odchylky!H111="","",odchylky!H111)</f>
        <v>5.6910569105691054E-2</v>
      </c>
      <c r="F111" s="31">
        <f>IF(odchylky!I111="","",odchylky!I111)</f>
        <v>1.5625E-2</v>
      </c>
      <c r="G111" s="31">
        <f>IF(odchylky!J111="","",odchylky!J111)</f>
        <v>1.5625E-2</v>
      </c>
      <c r="H111" s="31">
        <f>IF(odchylky!M111="","",odchylky!M111)</f>
        <v>-2.34375E-2</v>
      </c>
      <c r="I111" s="31">
        <f>IF(odchylky!N111="","",odchylky!N111)</f>
        <v>3.1746031746031744E-2</v>
      </c>
      <c r="J111" s="31">
        <f>IF(odchylky!O111="","",odchylky!O111)</f>
        <v>-0.12698412698412698</v>
      </c>
      <c r="K111" s="31">
        <f>IF(odchylky!P111="","",odchylky!P111)</f>
        <v>7.1428571428571425E-2</v>
      </c>
      <c r="L111" s="31">
        <f>IF(odchylky!Q111="","",odchylky!Q111)</f>
        <v>3.1746031746031744E-2</v>
      </c>
      <c r="M111" s="31">
        <f>IF(odchylky!R111="","",odchylky!R111)</f>
        <v>0.1111111111111111</v>
      </c>
    </row>
    <row r="112" spans="1:13" x14ac:dyDescent="0.25">
      <c r="A112" s="3" t="s">
        <v>6</v>
      </c>
      <c r="B112" s="9" t="s">
        <v>2</v>
      </c>
      <c r="C112" s="31">
        <f>IF(odchylky!A112="","",odchylky!A112)</f>
        <v>0.37755102040816324</v>
      </c>
      <c r="D112" s="31">
        <f>IF(odchylky!B112="","",odchylky!B112)</f>
        <v>0.27551020408163263</v>
      </c>
      <c r="E112" s="31">
        <f>IF(odchylky!H112="","",odchylky!H112)</f>
        <v>9.6491228070175433E-2</v>
      </c>
      <c r="F112" s="31">
        <f>IF(odchylky!I112="","",odchylky!I112)</f>
        <v>-2.4390243902439025E-2</v>
      </c>
      <c r="G112" s="31">
        <f>IF(odchylky!J112="","",odchylky!J112)</f>
        <v>5.6910569105691054E-2</v>
      </c>
      <c r="H112" s="31">
        <f>IF(odchylky!M112="","",odchylky!M112)</f>
        <v>9.7560975609756101E-2</v>
      </c>
      <c r="I112" s="31">
        <f>IF(odchylky!N112="","",odchylky!N112)</f>
        <v>2.564102564102564E-2</v>
      </c>
      <c r="J112" s="31">
        <f>IF(odchylky!O112="","",odchylky!O112)</f>
        <v>-5.9829059829059832E-2</v>
      </c>
      <c r="K112" s="31">
        <f>IF(odchylky!P112="","",odchylky!P112)</f>
        <v>0.19658119658119658</v>
      </c>
      <c r="L112" s="31">
        <f>IF(odchylky!Q112="","",odchylky!Q112)</f>
        <v>0.15384615384615385</v>
      </c>
      <c r="M112" s="31">
        <f>IF(odchylky!R112="","",odchylky!R112)</f>
        <v>0.1111111111111111</v>
      </c>
    </row>
    <row r="113" spans="1:13" x14ac:dyDescent="0.25">
      <c r="A113" s="5" t="s">
        <v>6</v>
      </c>
      <c r="B113" s="6" t="s">
        <v>2</v>
      </c>
      <c r="C113" s="31">
        <f>IF(odchylky!A113="","",odchylky!A113)</f>
        <v>-0.10112359550561797</v>
      </c>
      <c r="D113" s="31">
        <f>IF(odchylky!B113="","",odchylky!B113)</f>
        <v>-4.49438202247191E-2</v>
      </c>
      <c r="E113" s="31">
        <f>IF(odchylky!H113="","",odchylky!H113)</f>
        <v>-3.614457831325301E-2</v>
      </c>
      <c r="F113" s="31">
        <f>IF(odchylky!I113="","",odchylky!I113)</f>
        <v>-9.5744680851063829E-2</v>
      </c>
      <c r="G113" s="31">
        <f>IF(odchylky!J113="","",odchylky!J113)</f>
        <v>-0.20212765957446807</v>
      </c>
      <c r="H113" s="31">
        <f>IF(odchylky!M113="","",odchylky!M113)</f>
        <v>6.3829787234042548E-2</v>
      </c>
      <c r="I113" s="31">
        <f>IF(odchylky!N113="","",odchylky!N113)</f>
        <v>0.21951219512195122</v>
      </c>
      <c r="J113" s="31">
        <f>IF(odchylky!O113="","",odchylky!O113)</f>
        <v>0.21951219512195122</v>
      </c>
      <c r="K113" s="31">
        <f>IF(odchylky!P113="","",odchylky!P113)</f>
        <v>0.46341463414634149</v>
      </c>
      <c r="L113" s="31">
        <f>IF(odchylky!Q113="","",odchylky!Q113)</f>
        <v>0.15853658536585366</v>
      </c>
      <c r="M113" s="31">
        <f>IF(odchylky!R113="","",odchylky!R113)</f>
        <v>0.34146341463414637</v>
      </c>
    </row>
    <row r="114" spans="1:13" x14ac:dyDescent="0.25">
      <c r="A114" s="3" t="s">
        <v>6</v>
      </c>
      <c r="B114" s="9" t="s">
        <v>2</v>
      </c>
      <c r="C114" s="31">
        <f>IF(odchylky!A114="","",odchylky!A114)</f>
        <v>-6.25E-2</v>
      </c>
      <c r="D114" s="31">
        <f>IF(odchylky!B114="","",odchylky!B114)</f>
        <v>0.5625</v>
      </c>
      <c r="E114" s="31">
        <f>IF(odchylky!H114="","",odchylky!H114)</f>
        <v>-4.7619047619047616E-2</v>
      </c>
      <c r="F114" s="31">
        <f>IF(odchylky!I114="","",odchylky!I114)</f>
        <v>-0.1</v>
      </c>
      <c r="G114" s="31">
        <f>IF(odchylky!J114="","",odchylky!J114)</f>
        <v>0.12</v>
      </c>
      <c r="H114" s="31">
        <f>IF(odchylky!M114="","",odchylky!M114)</f>
        <v>0</v>
      </c>
      <c r="I114" s="31">
        <f>IF(odchylky!N114="","",odchylky!N114)</f>
        <v>-5.6603773584905662E-2</v>
      </c>
      <c r="J114" s="31">
        <f>IF(odchylky!O114="","",odchylky!O114)</f>
        <v>-0.24528301886792453</v>
      </c>
      <c r="K114" s="31">
        <f>IF(odchylky!P114="","",odchylky!P114)</f>
        <v>3.7735849056603772E-2</v>
      </c>
      <c r="L114" s="31">
        <f>IF(odchylky!Q114="","",odchylky!Q114)</f>
        <v>-0.24528301886792453</v>
      </c>
      <c r="M114" s="31">
        <f>IF(odchylky!R114="","",odchylky!R114)</f>
        <v>-5.6603773584905662E-2</v>
      </c>
    </row>
    <row r="115" spans="1:13" x14ac:dyDescent="0.25">
      <c r="A115" s="47">
        <f>MAX(C2:M114)</f>
        <v>1.1428571428571428</v>
      </c>
    </row>
    <row r="116" spans="1:13" x14ac:dyDescent="0.25">
      <c r="A116" s="47">
        <f>MIN(C2:M114)</f>
        <v>-0.71698113207547165</v>
      </c>
    </row>
  </sheetData>
  <conditionalFormatting sqref="C2:M19">
    <cfRule type="cellIs" dxfId="30" priority="9" operator="between">
      <formula>-0.05</formula>
      <formula>0.05</formula>
    </cfRule>
  </conditionalFormatting>
  <conditionalFormatting sqref="C21:M38">
    <cfRule type="cellIs" dxfId="29" priority="8" operator="between">
      <formula>-0.05</formula>
      <formula>0.05</formula>
    </cfRule>
  </conditionalFormatting>
  <conditionalFormatting sqref="C40:M57">
    <cfRule type="cellIs" dxfId="28" priority="7" operator="between">
      <formula>-0.05</formula>
      <formula>0.05</formula>
    </cfRule>
  </conditionalFormatting>
  <conditionalFormatting sqref="C59:M76">
    <cfRule type="cellIs" dxfId="27" priority="6" operator="between">
      <formula>-0.05</formula>
      <formula>0.05</formula>
    </cfRule>
  </conditionalFormatting>
  <conditionalFormatting sqref="C78:M95">
    <cfRule type="cellIs" dxfId="26" priority="5" operator="between">
      <formula>-0.05</formula>
      <formula>0.05</formula>
    </cfRule>
  </conditionalFormatting>
  <conditionalFormatting sqref="C97:M114">
    <cfRule type="cellIs" dxfId="25" priority="4" operator="between">
      <formula>-0.05</formula>
      <formula>0.05</formula>
    </cfRule>
  </conditionalFormatting>
  <conditionalFormatting sqref="C2:M114">
    <cfRule type="cellIs" dxfId="24" priority="1" operator="between">
      <formula>0.85</formula>
      <formula>1.2</formula>
    </cfRule>
    <cfRule type="cellIs" dxfId="23" priority="2" operator="between">
      <formula>0.85</formula>
      <formula>1.1</formula>
    </cfRule>
    <cfRule type="cellIs" dxfId="22" priority="3" operator="between">
      <formula>0.85</formula>
      <formula>1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35C20-7964-42A0-B504-5C8BDCAF6C03}">
  <dimension ref="A1:X1191"/>
  <sheetViews>
    <sheetView workbookViewId="0">
      <selection activeCell="H3" sqref="H3"/>
    </sheetView>
  </sheetViews>
  <sheetFormatPr defaultRowHeight="15" x14ac:dyDescent="0.25"/>
  <cols>
    <col min="2" max="2" width="12.5703125" style="43" customWidth="1"/>
    <col min="3" max="3" width="13.5703125" bestFit="1" customWidth="1"/>
    <col min="5" max="5" width="13" customWidth="1"/>
    <col min="9" max="11" width="12.7109375" customWidth="1"/>
  </cols>
  <sheetData>
    <row r="1" spans="1:19" x14ac:dyDescent="0.25">
      <c r="C1" t="s">
        <v>115</v>
      </c>
      <c r="E1">
        <f>(E24+E25)</f>
        <v>250</v>
      </c>
      <c r="F1">
        <f t="shared" ref="F1:K1" si="0">(F24+F25)</f>
        <v>126</v>
      </c>
      <c r="G1">
        <f>(G24+G25)</f>
        <v>124</v>
      </c>
      <c r="I1">
        <f t="shared" si="0"/>
        <v>324</v>
      </c>
      <c r="J1">
        <f t="shared" si="0"/>
        <v>162</v>
      </c>
      <c r="K1">
        <f t="shared" si="0"/>
        <v>162</v>
      </c>
    </row>
    <row r="2" spans="1:19" x14ac:dyDescent="0.25">
      <c r="A2" s="30">
        <v>0.05</v>
      </c>
      <c r="C2" s="74" t="s">
        <v>31</v>
      </c>
      <c r="D2" s="74"/>
      <c r="E2" s="53">
        <f>(E24+E25)/SUM(E4:E45)</f>
        <v>0.23674242424242425</v>
      </c>
      <c r="F2" s="53">
        <f>(F24+F25)/SUM(F4:F45)</f>
        <v>0.23333333333333334</v>
      </c>
      <c r="G2" s="53">
        <f>(G24+G25)/SUM(G4:G45)</f>
        <v>0.24031007751937986</v>
      </c>
      <c r="H2" s="53"/>
      <c r="I2" s="53">
        <f>(I24+I25)/SUM(I4:I45)</f>
        <v>0.29006266786034018</v>
      </c>
      <c r="J2" s="53">
        <f>(J24+J25)/SUM(J4:J45)</f>
        <v>0.30975143403441685</v>
      </c>
      <c r="K2" s="53">
        <f>(K24+K25)/SUM(K4:K45)</f>
        <v>0.27272727272727271</v>
      </c>
      <c r="L2" s="54"/>
      <c r="M2" s="54"/>
      <c r="N2" s="54"/>
      <c r="O2" s="54"/>
      <c r="P2" s="54"/>
      <c r="Q2" s="54"/>
    </row>
    <row r="3" spans="1:19" ht="27.75" customHeight="1" x14ac:dyDescent="0.25">
      <c r="A3" t="s">
        <v>27</v>
      </c>
      <c r="B3" s="50" t="s">
        <v>26</v>
      </c>
      <c r="C3" t="s">
        <v>27</v>
      </c>
      <c r="E3" s="55" t="s">
        <v>32</v>
      </c>
      <c r="F3" s="55" t="s">
        <v>33</v>
      </c>
      <c r="G3" s="55" t="s">
        <v>34</v>
      </c>
      <c r="H3" s="48">
        <f>J2/G2</f>
        <v>1.2889656448528959</v>
      </c>
      <c r="I3" s="55" t="s">
        <v>35</v>
      </c>
      <c r="J3" s="55" t="s">
        <v>36</v>
      </c>
      <c r="K3" s="55" t="s">
        <v>37</v>
      </c>
      <c r="M3" s="55" t="s">
        <v>32</v>
      </c>
      <c r="N3" s="55" t="s">
        <v>34</v>
      </c>
      <c r="O3" s="55" t="s">
        <v>33</v>
      </c>
      <c r="Q3" s="55" t="s">
        <v>35</v>
      </c>
      <c r="R3" s="55" t="s">
        <v>36</v>
      </c>
      <c r="S3" s="55" t="s">
        <v>37</v>
      </c>
    </row>
    <row r="4" spans="1:19" x14ac:dyDescent="0.25">
      <c r="A4" s="30">
        <v>-1</v>
      </c>
      <c r="B4" s="51">
        <v>-1</v>
      </c>
      <c r="C4" s="42" t="s">
        <v>23</v>
      </c>
      <c r="E4" s="48">
        <f>COUNTIF(odchylky_zkušení!$C$2:$L$114,"&lt;="&amp;B4)</f>
        <v>0</v>
      </c>
      <c r="F4" s="48">
        <f>COUNTIF(odchylky_zkušení!$C$21:$L$38,"&lt;="&amp;B4)+COUNTIF(odchylky_zkušení!$C$59:$L$76,"&lt;="&amp;B4)+COUNTIF(odchylky_zkušení!$C$97:$L$114,"&lt;="&amp;B4)</f>
        <v>0</v>
      </c>
      <c r="G4" s="48">
        <f>COUNTIF(odchylky_zkušení!$C$2:$L$19,"&lt;="&amp;B4)+COUNTIF(odchylky_zkušení!$C$40:$L$57,"&lt;="&amp;B4)+COUNTIF(odchylky_zkušení!$C$78:$L$95,"&lt;="&amp;B4)</f>
        <v>0</v>
      </c>
      <c r="H4" s="48"/>
      <c r="I4">
        <f>COUNTIF(odchylky_nezkušení!C2:M114,"&lt;="&amp;B4)</f>
        <v>0</v>
      </c>
      <c r="J4" s="48">
        <f>COUNTIF(odchylky_nezkušení!$C$2:$M$19,"&lt;="&amp;B4)+COUNTIF(odchylky_nezkušení!$C$40:$M$57,"&lt;="&amp;B4)+COUNTIF(odchylky_nezkušení!$C$78:$M$95,"&lt;="&amp;B4)</f>
        <v>0</v>
      </c>
      <c r="K4" s="48">
        <f>COUNTIF(odchylky_nezkušení!$C$21:$M$38,"&lt;="&amp;B4)+COUNTIF(odchylky_nezkušení!$C$59:$M$76,"&lt;="&amp;B4)+COUNTIF(odchylky_nezkušení!$C$97:$M$114,"&lt;="&amp;B4)</f>
        <v>0</v>
      </c>
      <c r="L4" s="48"/>
      <c r="M4" s="34">
        <v>-2.4390243902439025E-2</v>
      </c>
      <c r="N4" s="56">
        <v>-2.4390243902439025E-2</v>
      </c>
      <c r="O4" s="56">
        <v>-0.4</v>
      </c>
      <c r="Q4" s="56">
        <v>-0.1891891891891892</v>
      </c>
      <c r="R4" s="56">
        <v>-0.1891891891891892</v>
      </c>
      <c r="S4" s="56">
        <v>-0.1891891891891892</v>
      </c>
    </row>
    <row r="5" spans="1:19" x14ac:dyDescent="0.25">
      <c r="A5" s="47">
        <f>A4+0.05</f>
        <v>-0.95</v>
      </c>
      <c r="B5" s="51">
        <f t="shared" ref="B5:B43" si="1">B4+$A$2</f>
        <v>-0.95</v>
      </c>
      <c r="C5" s="36" t="s">
        <v>24</v>
      </c>
      <c r="E5" s="48">
        <f>COUNTIF(odchylky_zkušení!$C$2:$L$114,"&lt;="&amp;B5)-SUM($E$4:E4)</f>
        <v>0</v>
      </c>
      <c r="F5" s="48">
        <f>COUNTIF(odchylky_zkušení!$C$21:$L$38,"&lt;="&amp;B5)+COUNTIF(odchylky_zkušení!$C$59:$L$76,"&lt;="&amp;B5)+COUNTIF(odchylky_zkušení!$C$97:$L$114,"&lt;="&amp;B5)-SUM($F$4:F4)</f>
        <v>0</v>
      </c>
      <c r="G5" s="48">
        <f>COUNTIF(odchylky_zkušení!$C$2:$L$19,"&lt;="&amp;B5)+COUNTIF(odchylky_zkušení!$C$40:$L$57,"&lt;="&amp;B5)+COUNTIF(odchylky_zkušení!$C$78:$L$95,"&lt;="&amp;B5)-SUM($G$4:G4)</f>
        <v>0</v>
      </c>
      <c r="H5" s="48"/>
      <c r="I5" s="48">
        <f>COUNTIF(odchylky_nezkušení!$C$2:$M$114,"&lt;="&amp;B5)-SUM($I$4:I4)</f>
        <v>0</v>
      </c>
      <c r="J5" s="48">
        <f>COUNTIF(odchylky_nezkušení!$C$2:$M$19,"&lt;="&amp;B5)+COUNTIF(odchylky_nezkušení!$C$40:$M$57,"&lt;="&amp;B5)+COUNTIF(odchylky_nezkušení!$C$78:$M$95,"&lt;="&amp;B5)-SUM($J$4:J4)</f>
        <v>0</v>
      </c>
      <c r="K5" s="48">
        <f>COUNTIF(odchylky_nezkušení!$C$21:$M$38,"&lt;="&amp;B5)+COUNTIF(odchylky_nezkušení!$C$59:$M$76,"&lt;="&amp;B5)+COUNTIF(odchylky_nezkušení!$C$97:$M$114,"&lt;="&amp;B5)-SUM($K$4:K4)</f>
        <v>0</v>
      </c>
      <c r="L5" s="48"/>
      <c r="M5" s="34">
        <v>-3.8461538461538464E-2</v>
      </c>
      <c r="N5" s="56">
        <v>-3.8461538461538464E-2</v>
      </c>
      <c r="O5" s="56">
        <v>-5.6603773584905662E-2</v>
      </c>
      <c r="Q5" s="56">
        <v>-0.4</v>
      </c>
      <c r="R5" s="56">
        <v>-0.4</v>
      </c>
      <c r="S5" s="56">
        <v>-0.41176470588235292</v>
      </c>
    </row>
    <row r="6" spans="1:19" x14ac:dyDescent="0.25">
      <c r="A6" s="47">
        <f t="shared" ref="A6:A44" si="2">A5+0.05</f>
        <v>-0.89999999999999991</v>
      </c>
      <c r="B6" s="51">
        <f t="shared" si="1"/>
        <v>-0.89999999999999991</v>
      </c>
      <c r="C6" s="36" t="s">
        <v>28</v>
      </c>
      <c r="E6" s="48">
        <f>COUNTIF(odchylky_zkušení!$C$2:$L$114,"&lt;="&amp;B6)-SUM($E$4:E5)</f>
        <v>0</v>
      </c>
      <c r="F6" s="48">
        <f>COUNTIF(odchylky_zkušení!$C$21:$L$38,"&lt;="&amp;B6)+COUNTIF(odchylky_zkušení!$C$59:$L$76,"&lt;="&amp;B6)+COUNTIF(odchylky_zkušení!$C$97:$L$114,"&lt;="&amp;B6)-SUM($F$4:F5)</f>
        <v>0</v>
      </c>
      <c r="G6" s="48">
        <f>COUNTIF(odchylky_zkušení!$C$2:$L$19,"&lt;="&amp;B6)+COUNTIF(odchylky_zkušení!$C$40:$L$57,"&lt;="&amp;B6)+COUNTIF(odchylky_zkušení!$C$78:$L$95,"&lt;="&amp;B6)-SUM($G$4:G5)</f>
        <v>0</v>
      </c>
      <c r="H6" s="48"/>
      <c r="I6" s="48">
        <f>COUNTIF(odchylky_nezkušení!$C$2:$M$114,"&lt;="&amp;B6)-SUM($I$4:I5)</f>
        <v>0</v>
      </c>
      <c r="J6" s="48">
        <f>COUNTIF(odchylky_nezkušení!$C$2:$M$19,"&lt;="&amp;B6)+COUNTIF(odchylky_nezkušení!$C$40:$M$57,"&lt;="&amp;B6)+COUNTIF(odchylky_nezkušení!$C$78:$M$95,"&lt;="&amp;B6)-SUM($J$4:J5)</f>
        <v>0</v>
      </c>
      <c r="K6" s="48">
        <f>COUNTIF(odchylky_nezkušení!$C$21:$M$38,"&lt;="&amp;B6)+COUNTIF(odchylky_nezkušení!$C$59:$M$76,"&lt;="&amp;B6)+COUNTIF(odchylky_nezkušení!$C$97:$M$114,"&lt;="&amp;B6)-SUM($K$4:K5)</f>
        <v>0</v>
      </c>
      <c r="L6" s="48"/>
      <c r="M6" s="34">
        <v>0</v>
      </c>
      <c r="N6" s="56">
        <v>0</v>
      </c>
      <c r="O6" s="56">
        <v>0</v>
      </c>
      <c r="Q6" s="56">
        <v>-0.25</v>
      </c>
      <c r="R6" s="56">
        <v>-0.25</v>
      </c>
      <c r="S6" s="56">
        <v>0.25</v>
      </c>
    </row>
    <row r="7" spans="1:19" x14ac:dyDescent="0.25">
      <c r="A7" s="47">
        <f t="shared" si="2"/>
        <v>-0.84999999999999987</v>
      </c>
      <c r="B7" s="51">
        <f t="shared" si="1"/>
        <v>-0.84999999999999987</v>
      </c>
      <c r="C7" s="36" t="s">
        <v>38</v>
      </c>
      <c r="E7" s="48">
        <f>COUNTIF(odchylky_zkušení!$C$2:$L$114,"&lt;="&amp;B7)-SUM($E$4:E6)</f>
        <v>0</v>
      </c>
      <c r="F7" s="48">
        <f>COUNTIF(odchylky_zkušení!$C$21:$L$38,"&lt;="&amp;B7)+COUNTIF(odchylky_zkušení!$C$59:$L$76,"&lt;="&amp;B7)+COUNTIF(odchylky_zkušení!$C$97:$L$114,"&lt;="&amp;B7)-SUM($F$4:F6)</f>
        <v>0</v>
      </c>
      <c r="G7" s="48">
        <f>COUNTIF(odchylky_zkušení!$C$2:$L$19,"&lt;="&amp;B7)+COUNTIF(odchylky_zkušení!$C$40:$L$57,"&lt;="&amp;B7)+COUNTIF(odchylky_zkušení!$C$78:$L$95,"&lt;="&amp;B7)-SUM($G$4:G6)</f>
        <v>0</v>
      </c>
      <c r="H7" s="48"/>
      <c r="I7" s="48">
        <f>COUNTIF(odchylky_nezkušení!$C$2:$M$114,"&lt;="&amp;B7)-SUM($I$4:I6)</f>
        <v>0</v>
      </c>
      <c r="J7" s="48">
        <f>COUNTIF(odchylky_nezkušení!$C$2:$M$19,"&lt;="&amp;B7)+COUNTIF(odchylky_nezkušení!$C$40:$M$57,"&lt;="&amp;B7)+COUNTIF(odchylky_nezkušení!$C$78:$M$95,"&lt;="&amp;B7)-SUM($J$4:J6)</f>
        <v>0</v>
      </c>
      <c r="K7" s="48">
        <f>COUNTIF(odchylky_nezkušení!$C$21:$M$38,"&lt;="&amp;B7)+COUNTIF(odchylky_nezkušení!$C$59:$M$76,"&lt;="&amp;B7)+COUNTIF(odchylky_nezkušení!$C$97:$M$114,"&lt;="&amp;B7)-SUM($K$4:K6)</f>
        <v>0</v>
      </c>
      <c r="L7" s="48">
        <f>COUNTIF(M4:M1084,"=X")</f>
        <v>24</v>
      </c>
      <c r="M7" s="34">
        <v>-6.25E-2</v>
      </c>
      <c r="N7" s="56">
        <v>-6.25E-2</v>
      </c>
      <c r="O7" s="56">
        <v>0.17647058823529413</v>
      </c>
      <c r="P7">
        <f>COUNTIF(Q4:Q1200,"=X")</f>
        <v>71</v>
      </c>
      <c r="Q7" s="56">
        <v>-0.15492957746478872</v>
      </c>
      <c r="R7" s="56">
        <v>-0.15492957746478872</v>
      </c>
      <c r="S7" s="56">
        <v>-9.0909090909090912E-2</v>
      </c>
    </row>
    <row r="8" spans="1:19" x14ac:dyDescent="0.25">
      <c r="A8" s="47">
        <f t="shared" si="2"/>
        <v>-0.79999999999999982</v>
      </c>
      <c r="B8" s="51">
        <f t="shared" si="1"/>
        <v>-0.79999999999999982</v>
      </c>
      <c r="C8" s="36" t="s">
        <v>39</v>
      </c>
      <c r="E8" s="48">
        <f>COUNTIF(odchylky_zkušení!$C$2:$L$114,"&lt;="&amp;B8)-SUM($E$4:E7)</f>
        <v>0</v>
      </c>
      <c r="F8" s="48">
        <f>COUNTIF(odchylky_zkušení!$C$21:$L$38,"&lt;="&amp;B8)+COUNTIF(odchylky_zkušení!$C$59:$L$76,"&lt;="&amp;B8)+COUNTIF(odchylky_zkušení!$C$97:$L$114,"&lt;="&amp;B8)-SUM($F$4:F7)</f>
        <v>0</v>
      </c>
      <c r="G8" s="48">
        <f>COUNTIF(odchylky_zkušení!$C$2:$L$19,"&lt;="&amp;B8)+COUNTIF(odchylky_zkušení!$C$40:$L$57,"&lt;="&amp;B8)+COUNTIF(odchylky_zkušení!$C$78:$L$95,"&lt;="&amp;B8)-SUM($G$4:G7)</f>
        <v>0</v>
      </c>
      <c r="H8" s="48"/>
      <c r="I8" s="48">
        <f>COUNTIF(odchylky_nezkušení!$C$2:$M$114,"&lt;="&amp;B8)-SUM($I$4:I7)</f>
        <v>0</v>
      </c>
      <c r="J8" s="48">
        <f>COUNTIF(odchylky_nezkušení!$C$2:$M$19,"&lt;="&amp;B8)+COUNTIF(odchylky_nezkušení!$C$40:$M$57,"&lt;="&amp;B8)+COUNTIF(odchylky_nezkušení!$C$78:$M$95,"&lt;="&amp;B8)-SUM($J$4:J7)</f>
        <v>0</v>
      </c>
      <c r="K8" s="48">
        <f>COUNTIF(odchylky_nezkušení!$C$21:$M$38,"&lt;="&amp;B8)+COUNTIF(odchylky_nezkušení!$C$59:$M$76,"&lt;="&amp;B8)+COUNTIF(odchylky_nezkušení!$C$97:$M$114,"&lt;="&amp;B8)-SUM($K$4:K7)</f>
        <v>0</v>
      </c>
      <c r="L8" s="48">
        <f>COUNTIF(N4:N550,"=X")</f>
        <v>24</v>
      </c>
      <c r="M8" s="56">
        <v>0.16279069767441862</v>
      </c>
      <c r="N8" s="56">
        <v>0.16279069767441862</v>
      </c>
      <c r="O8" s="56">
        <v>0.14942528735632185</v>
      </c>
      <c r="P8">
        <f>COUNTIF(R4:R600,"=X")</f>
        <v>71</v>
      </c>
      <c r="Q8" s="56">
        <v>0</v>
      </c>
      <c r="R8" s="56">
        <v>0</v>
      </c>
      <c r="S8" s="56">
        <v>3.4482758620689655E-2</v>
      </c>
    </row>
    <row r="9" spans="1:19" x14ac:dyDescent="0.25">
      <c r="A9" s="47">
        <f t="shared" si="2"/>
        <v>-0.74999999999999978</v>
      </c>
      <c r="B9" s="51">
        <f t="shared" si="1"/>
        <v>-0.74999999999999978</v>
      </c>
      <c r="C9" s="36" t="s">
        <v>40</v>
      </c>
      <c r="E9" s="48">
        <f>COUNTIF(odchylky_zkušení!$C$2:$L$114,"&lt;="&amp;B9)-SUM($E$4:E8)</f>
        <v>0</v>
      </c>
      <c r="F9" s="48">
        <f>COUNTIF(odchylky_zkušení!$C$21:$L$38,"&lt;="&amp;B9)+COUNTIF(odchylky_zkušení!$C$59:$L$76,"&lt;="&amp;B9)+COUNTIF(odchylky_zkušení!$C$97:$L$114,"&lt;="&amp;B9)-SUM($F$4:F8)</f>
        <v>0</v>
      </c>
      <c r="G9" s="48">
        <f>COUNTIF(odchylky_zkušení!$C$2:$L$19,"&lt;="&amp;B9)+COUNTIF(odchylky_zkušení!$C$40:$L$57,"&lt;="&amp;B9)+COUNTIF(odchylky_zkušení!$C$78:$L$95,"&lt;="&amp;B9)-SUM($G$4:G8)</f>
        <v>0</v>
      </c>
      <c r="H9" s="48"/>
      <c r="I9" s="48">
        <f>COUNTIF(odchylky_nezkušení!$C$2:$M$114,"&lt;="&amp;B9)-SUM($I$4:I8)</f>
        <v>0</v>
      </c>
      <c r="J9" s="48">
        <f>COUNTIF(odchylky_nezkušení!$C$2:$M$19,"&lt;="&amp;B9)+COUNTIF(odchylky_nezkušení!$C$40:$M$57,"&lt;="&amp;B9)+COUNTIF(odchylky_nezkušení!$C$78:$M$95,"&lt;="&amp;B9)-SUM($J$4:J8)</f>
        <v>0</v>
      </c>
      <c r="K9" s="48">
        <f>COUNTIF(odchylky_nezkušení!$C$21:$M$38,"&lt;="&amp;B9)+COUNTIF(odchylky_nezkušení!$C$59:$M$76,"&lt;="&amp;B9)+COUNTIF(odchylky_nezkušení!$C$97:$M$114,"&lt;="&amp;B9)-SUM($K$4:K8)</f>
        <v>0</v>
      </c>
      <c r="L9" s="48">
        <f>COUNTIF(O4:O550,"=X")</f>
        <v>0</v>
      </c>
      <c r="M9" s="56" t="s">
        <v>7</v>
      </c>
      <c r="N9" s="56" t="s">
        <v>7</v>
      </c>
      <c r="O9" s="56">
        <v>0.29032258064516131</v>
      </c>
      <c r="P9">
        <f>COUNTIF(S4:S1200,"=X")</f>
        <v>0</v>
      </c>
      <c r="Q9" s="56">
        <v>0.66666666666666663</v>
      </c>
      <c r="R9" s="56">
        <v>0.66666666666666663</v>
      </c>
      <c r="S9" s="56">
        <v>0.45161290322580644</v>
      </c>
    </row>
    <row r="10" spans="1:19" x14ac:dyDescent="0.25">
      <c r="A10" s="47">
        <f t="shared" si="2"/>
        <v>-0.69999999999999973</v>
      </c>
      <c r="B10" s="51">
        <f t="shared" si="1"/>
        <v>-0.69999999999999973</v>
      </c>
      <c r="C10" s="36" t="s">
        <v>41</v>
      </c>
      <c r="E10" s="48">
        <f>COUNTIF(odchylky_zkušení!$C$2:$L$114,"&lt;="&amp;B10)-SUM($E$4:E9)</f>
        <v>0</v>
      </c>
      <c r="F10" s="48">
        <f>COUNTIF(odchylky_zkušení!$C$21:$L$38,"&lt;="&amp;B10)+COUNTIF(odchylky_zkušení!$C$59:$L$76,"&lt;="&amp;B10)+COUNTIF(odchylky_zkušení!$C$97:$L$114,"&lt;="&amp;B10)-SUM($F$4:F9)</f>
        <v>0</v>
      </c>
      <c r="G10" s="48">
        <f>COUNTIF(odchylky_zkušení!$C$2:$L$19,"&lt;="&amp;B10)+COUNTIF(odchylky_zkušení!$C$40:$L$57,"&lt;="&amp;B10)+COUNTIF(odchylky_zkušení!$C$78:$L$95,"&lt;="&amp;B10)-SUM($G$4:G9)</f>
        <v>0</v>
      </c>
      <c r="H10" s="48"/>
      <c r="I10" s="48">
        <f>COUNTIF(odchylky_nezkušení!$C$2:$M$114,"&lt;="&amp;B10)-SUM($I$4:I9)</f>
        <v>2</v>
      </c>
      <c r="J10" s="48">
        <f>COUNTIF(odchylky_nezkušení!$C$2:$M$19,"&lt;="&amp;B10)+COUNTIF(odchylky_nezkušení!$C$40:$M$57,"&lt;="&amp;B10)+COUNTIF(odchylky_nezkušení!$C$78:$M$95,"&lt;="&amp;B10)-SUM($J$4:J9)</f>
        <v>0</v>
      </c>
      <c r="K10" s="48">
        <f>COUNTIF(odchylky_nezkušení!$C$21:$M$38,"&lt;="&amp;B10)+COUNTIF(odchylky_nezkušení!$C$59:$M$76,"&lt;="&amp;B10)+COUNTIF(odchylky_nezkušení!$C$97:$M$114,"&lt;="&amp;B10)-SUM($K$4:K9)</f>
        <v>2</v>
      </c>
      <c r="L10" s="48"/>
      <c r="M10" s="56">
        <v>0.14583333333333334</v>
      </c>
      <c r="N10" s="56">
        <v>0.14583333333333334</v>
      </c>
      <c r="O10" s="56">
        <v>-5.6603773584905662E-2</v>
      </c>
      <c r="Q10" s="56">
        <v>4.1666666666666664E-2</v>
      </c>
      <c r="R10" s="56">
        <v>4.1666666666666664E-2</v>
      </c>
      <c r="S10" s="56">
        <v>7.8431372549019607E-2</v>
      </c>
    </row>
    <row r="11" spans="1:19" x14ac:dyDescent="0.25">
      <c r="A11" s="47">
        <f t="shared" si="2"/>
        <v>-0.64999999999999969</v>
      </c>
      <c r="B11" s="51">
        <f t="shared" si="1"/>
        <v>-0.64999999999999969</v>
      </c>
      <c r="C11" s="36" t="s">
        <v>42</v>
      </c>
      <c r="E11" s="48">
        <f>COUNTIF(odchylky_zkušení!$C$2:$L$114,"&lt;="&amp;B11)-SUM($E$4:E10)</f>
        <v>0</v>
      </c>
      <c r="F11" s="48">
        <f>COUNTIF(odchylky_zkušení!$C$21:$L$38,"&lt;="&amp;B11)+COUNTIF(odchylky_zkušení!$C$59:$L$76,"&lt;="&amp;B11)+COUNTIF(odchylky_zkušení!$C$97:$L$114,"&lt;="&amp;B11)-SUM($F$4:F10)</f>
        <v>0</v>
      </c>
      <c r="G11" s="48">
        <f>COUNTIF(odchylky_zkušení!$C$2:$L$19,"&lt;="&amp;B11)+COUNTIF(odchylky_zkušení!$C$40:$L$57,"&lt;="&amp;B11)+COUNTIF(odchylky_zkušení!$C$78:$L$95,"&lt;="&amp;B11)-SUM($G$4:G10)</f>
        <v>0</v>
      </c>
      <c r="H11" s="48"/>
      <c r="I11" s="48">
        <f>COUNTIF(odchylky_nezkušení!$C$2:$M$114,"&lt;="&amp;B11)-SUM($I$4:I10)</f>
        <v>0</v>
      </c>
      <c r="J11" s="48">
        <f>COUNTIF(odchylky_nezkušení!$C$2:$M$19,"&lt;="&amp;B11)+COUNTIF(odchylky_nezkušení!$C$40:$M$57,"&lt;="&amp;B11)+COUNTIF(odchylky_nezkušení!$C$78:$M$95,"&lt;="&amp;B11)-SUM($J$4:J10)</f>
        <v>0</v>
      </c>
      <c r="K11" s="48">
        <f>COUNTIF(odchylky_nezkušení!$C$21:$M$38,"&lt;="&amp;B11)+COUNTIF(odchylky_nezkušení!$C$59:$M$76,"&lt;="&amp;B11)+COUNTIF(odchylky_nezkušení!$C$97:$M$114,"&lt;="&amp;B11)-SUM($K$4:K10)</f>
        <v>0</v>
      </c>
      <c r="L11" s="48"/>
      <c r="M11" s="56" t="s">
        <v>7</v>
      </c>
      <c r="N11" s="56" t="s">
        <v>7</v>
      </c>
      <c r="O11" s="56">
        <v>0.52173913043478259</v>
      </c>
      <c r="Q11" s="56">
        <v>4.1666666666666664E-2</v>
      </c>
      <c r="R11" s="56">
        <v>4.1666666666666664E-2</v>
      </c>
      <c r="S11" s="56">
        <v>4.1666666666666664E-2</v>
      </c>
    </row>
    <row r="12" spans="1:19" x14ac:dyDescent="0.25">
      <c r="A12" s="47">
        <f t="shared" si="2"/>
        <v>-0.59999999999999964</v>
      </c>
      <c r="B12" s="51">
        <f t="shared" si="1"/>
        <v>-0.59999999999999964</v>
      </c>
      <c r="C12" s="36" t="s">
        <v>43</v>
      </c>
      <c r="E12" s="48">
        <f>COUNTIF(odchylky_zkušení!$C$2:$L$114,"&lt;="&amp;B12)-SUM($E$4:E11)</f>
        <v>0</v>
      </c>
      <c r="F12" s="48">
        <f>COUNTIF(odchylky_zkušení!$C$21:$L$38,"&lt;="&amp;B12)+COUNTIF(odchylky_zkušení!$C$59:$L$76,"&lt;="&amp;B12)+COUNTIF(odchylky_zkušení!$C$97:$L$114,"&lt;="&amp;B12)-SUM($F$4:F11)</f>
        <v>0</v>
      </c>
      <c r="G12" s="48">
        <f>COUNTIF(odchylky_zkušení!$C$2:$L$19,"&lt;="&amp;B12)+COUNTIF(odchylky_zkušení!$C$40:$L$57,"&lt;="&amp;B12)+COUNTIF(odchylky_zkušení!$C$78:$L$95,"&lt;="&amp;B12)-SUM($G$4:G11)</f>
        <v>0</v>
      </c>
      <c r="H12" s="48"/>
      <c r="I12" s="48">
        <f>COUNTIF(odchylky_nezkušení!$C$2:$M$114,"&lt;="&amp;B12)-SUM($I$4:I11)</f>
        <v>3</v>
      </c>
      <c r="J12" s="48">
        <f>COUNTIF(odchylky_nezkušení!$C$2:$M$19,"&lt;="&amp;B12)+COUNTIF(odchylky_nezkušení!$C$40:$M$57,"&lt;="&amp;B12)+COUNTIF(odchylky_nezkušení!$C$78:$M$95,"&lt;="&amp;B12)-SUM($J$4:J11)</f>
        <v>2</v>
      </c>
      <c r="K12" s="48">
        <f>COUNTIF(odchylky_nezkušení!$C$21:$M$38,"&lt;="&amp;B12)+COUNTIF(odchylky_nezkušení!$C$59:$M$76,"&lt;="&amp;B12)+COUNTIF(odchylky_nezkušení!$C$97:$M$114,"&lt;="&amp;B12)-SUM($K$4:K11)</f>
        <v>1</v>
      </c>
      <c r="L12" s="48"/>
      <c r="M12" s="56" t="s">
        <v>7</v>
      </c>
      <c r="N12" s="56" t="s">
        <v>7</v>
      </c>
      <c r="O12" s="56">
        <v>0.3888888888888889</v>
      </c>
      <c r="Q12" s="56">
        <v>0.11764705882352941</v>
      </c>
      <c r="R12" s="56">
        <v>0.11764705882352941</v>
      </c>
      <c r="S12" s="56">
        <v>5.8823529411764705E-2</v>
      </c>
    </row>
    <row r="13" spans="1:19" x14ac:dyDescent="0.25">
      <c r="A13" s="47">
        <f t="shared" si="2"/>
        <v>-0.5499999999999996</v>
      </c>
      <c r="B13" s="51">
        <f t="shared" si="1"/>
        <v>-0.5499999999999996</v>
      </c>
      <c r="C13" s="36" t="s">
        <v>44</v>
      </c>
      <c r="E13" s="48">
        <f>COUNTIF(odchylky_zkušení!$C$2:$L$114,"&lt;="&amp;B13)-SUM($E$4:E12)</f>
        <v>0</v>
      </c>
      <c r="F13" s="48">
        <f>COUNTIF(odchylky_zkušení!$C$21:$L$38,"&lt;="&amp;B13)+COUNTIF(odchylky_zkušení!$C$59:$L$76,"&lt;="&amp;B13)+COUNTIF(odchylky_zkušení!$C$97:$L$114,"&lt;="&amp;B13)-SUM($F$4:F12)</f>
        <v>0</v>
      </c>
      <c r="G13" s="48">
        <f>COUNTIF(odchylky_zkušení!$C$2:$L$19,"&lt;="&amp;B13)+COUNTIF(odchylky_zkušení!$C$40:$L$57,"&lt;="&amp;B13)+COUNTIF(odchylky_zkušení!$C$78:$L$95,"&lt;="&amp;B13)-SUM($G$4:G12)</f>
        <v>0</v>
      </c>
      <c r="H13" s="48"/>
      <c r="I13" s="48">
        <f>COUNTIF(odchylky_nezkušení!$C$2:$M$114,"&lt;="&amp;B13)-SUM($I$4:I12)</f>
        <v>3</v>
      </c>
      <c r="J13" s="48">
        <f>COUNTIF(odchylky_nezkušení!$C$2:$M$19,"&lt;="&amp;B13)+COUNTIF(odchylky_nezkušení!$C$40:$M$57,"&lt;="&amp;B13)+COUNTIF(odchylky_nezkušení!$C$78:$M$95,"&lt;="&amp;B13)-SUM($J$4:J12)</f>
        <v>2</v>
      </c>
      <c r="K13" s="48">
        <f>COUNTIF(odchylky_nezkušení!$C$21:$M$38,"&lt;="&amp;B13)+COUNTIF(odchylky_nezkušení!$C$59:$M$76,"&lt;="&amp;B13)+COUNTIF(odchylky_nezkušení!$C$97:$M$114,"&lt;="&amp;B13)-SUM($K$4:K12)</f>
        <v>1</v>
      </c>
      <c r="L13" s="48"/>
      <c r="M13" s="56" t="s">
        <v>7</v>
      </c>
      <c r="N13" s="56" t="s">
        <v>7</v>
      </c>
      <c r="O13" s="56">
        <v>5.2631578947368418E-2</v>
      </c>
      <c r="Q13" s="56">
        <v>-2.1739130434782608E-2</v>
      </c>
      <c r="R13" s="56">
        <v>-2.1739130434782608E-2</v>
      </c>
      <c r="S13" s="56">
        <v>0.19047619047619047</v>
      </c>
    </row>
    <row r="14" spans="1:19" x14ac:dyDescent="0.25">
      <c r="A14" s="47">
        <f t="shared" si="2"/>
        <v>-0.49999999999999961</v>
      </c>
      <c r="B14" s="51">
        <f t="shared" si="1"/>
        <v>-0.49999999999999961</v>
      </c>
      <c r="C14" s="36" t="s">
        <v>45</v>
      </c>
      <c r="E14" s="48">
        <f>COUNTIF(odchylky_zkušení!$C$2:$L$114,"&lt;="&amp;B14)-SUM($E$4:E13)</f>
        <v>1</v>
      </c>
      <c r="F14" s="48">
        <f>COUNTIF(odchylky_zkušení!$C$21:$L$38,"&lt;="&amp;B14)+COUNTIF(odchylky_zkušení!$C$59:$L$76,"&lt;="&amp;B14)+COUNTIF(odchylky_zkušení!$C$97:$L$114,"&lt;="&amp;B14)-SUM($F$4:F13)</f>
        <v>1</v>
      </c>
      <c r="G14" s="48">
        <f>COUNTIF(odchylky_zkušení!$C$2:$L$19,"&lt;="&amp;B14)+COUNTIF(odchylky_zkušení!$C$40:$L$57,"&lt;="&amp;B14)+COUNTIF(odchylky_zkušení!$C$78:$L$95,"&lt;="&amp;B14)-SUM($G$4:G13)</f>
        <v>0</v>
      </c>
      <c r="H14" s="48"/>
      <c r="I14" s="48">
        <f>COUNTIF(odchylky_nezkušení!$C$2:$M$114,"&lt;="&amp;B14)-SUM($I$4:I13)</f>
        <v>6</v>
      </c>
      <c r="J14" s="48">
        <f>COUNTIF(odchylky_nezkušení!$C$2:$M$19,"&lt;="&amp;B14)+COUNTIF(odchylky_nezkušení!$C$40:$M$57,"&lt;="&amp;B14)+COUNTIF(odchylky_nezkušení!$C$78:$M$95,"&lt;="&amp;B14)-SUM($J$4:J13)</f>
        <v>3</v>
      </c>
      <c r="K14" s="48">
        <f>COUNTIF(odchylky_nezkušení!$C$21:$M$38,"&lt;="&amp;B14)+COUNTIF(odchylky_nezkušení!$C$59:$M$76,"&lt;="&amp;B14)+COUNTIF(odchylky_nezkušení!$C$97:$M$114,"&lt;="&amp;B14)-SUM($K$4:K13)</f>
        <v>3</v>
      </c>
      <c r="L14" s="48"/>
      <c r="M14" s="56">
        <v>0.15942028985507245</v>
      </c>
      <c r="N14" s="56">
        <v>0.15942028985507245</v>
      </c>
      <c r="O14" s="56">
        <v>-0.1044776119402985</v>
      </c>
      <c r="Q14" s="56">
        <v>0.14285714285714285</v>
      </c>
      <c r="R14" s="56">
        <v>0.14285714285714285</v>
      </c>
      <c r="S14" s="56">
        <v>0.15942028985507245</v>
      </c>
    </row>
    <row r="15" spans="1:19" x14ac:dyDescent="0.25">
      <c r="A15" s="47">
        <f t="shared" si="2"/>
        <v>-0.44999999999999962</v>
      </c>
      <c r="B15" s="51">
        <f t="shared" si="1"/>
        <v>-0.44999999999999962</v>
      </c>
      <c r="C15" s="36" t="s">
        <v>46</v>
      </c>
      <c r="E15" s="48">
        <f>COUNTIF(odchylky_zkušení!$C$2:$L$114,"&lt;="&amp;B15)-SUM($E$4:E14)</f>
        <v>0</v>
      </c>
      <c r="F15" s="48">
        <f>COUNTIF(odchylky_zkušení!$C$21:$L$38,"&lt;="&amp;B15)+COUNTIF(odchylky_zkušení!$C$59:$L$76,"&lt;="&amp;B15)+COUNTIF(odchylky_zkušení!$C$97:$L$114,"&lt;="&amp;B15)-SUM($F$4:F14)</f>
        <v>0</v>
      </c>
      <c r="G15" s="48">
        <f>COUNTIF(odchylky_zkušení!$C$2:$L$19,"&lt;="&amp;B15)+COUNTIF(odchylky_zkušení!$C$40:$L$57,"&lt;="&amp;B15)+COUNTIF(odchylky_zkušení!$C$78:$L$95,"&lt;="&amp;B15)-SUM($G$4:G14)</f>
        <v>0</v>
      </c>
      <c r="H15" s="48"/>
      <c r="I15" s="48">
        <f>COUNTIF(odchylky_nezkušení!$C$2:$M$114,"&lt;="&amp;B15)-SUM($I$4:I14)</f>
        <v>1</v>
      </c>
      <c r="J15" s="48">
        <f>COUNTIF(odchylky_nezkušení!$C$2:$M$19,"&lt;="&amp;B15)+COUNTIF(odchylky_nezkušení!$C$40:$M$57,"&lt;="&amp;B15)+COUNTIF(odchylky_nezkušení!$C$78:$M$95,"&lt;="&amp;B15)-SUM($J$4:J14)</f>
        <v>1</v>
      </c>
      <c r="K15" s="48">
        <f>COUNTIF(odchylky_nezkušení!$C$21:$M$38,"&lt;="&amp;B15)+COUNTIF(odchylky_nezkušení!$C$59:$M$76,"&lt;="&amp;B15)+COUNTIF(odchylky_nezkušení!$C$97:$M$114,"&lt;="&amp;B15)-SUM($K$4:K14)</f>
        <v>0</v>
      </c>
      <c r="L15" s="48"/>
      <c r="M15" s="56">
        <v>0.21951219512195122</v>
      </c>
      <c r="N15" s="56">
        <v>0.21951219512195122</v>
      </c>
      <c r="O15" s="56">
        <v>0.2</v>
      </c>
      <c r="Q15" s="56">
        <v>0.11764705882352941</v>
      </c>
      <c r="R15" s="56">
        <v>0.11764705882352941</v>
      </c>
      <c r="S15" s="56">
        <v>0.1111111111111111</v>
      </c>
    </row>
    <row r="16" spans="1:19" x14ac:dyDescent="0.25">
      <c r="A16" s="47">
        <f t="shared" si="2"/>
        <v>-0.39999999999999963</v>
      </c>
      <c r="B16" s="51">
        <f t="shared" si="1"/>
        <v>-0.39999999999999963</v>
      </c>
      <c r="C16" s="36" t="s">
        <v>47</v>
      </c>
      <c r="E16" s="48">
        <f>COUNTIF(odchylky_zkušení!$C$2:$L$114,"&lt;="&amp;B16)-SUM($E$4:E15)</f>
        <v>4</v>
      </c>
      <c r="F16" s="48">
        <f>COUNTIF(odchylky_zkušení!$C$21:$L$38,"&lt;="&amp;B16)+COUNTIF(odchylky_zkušení!$C$59:$L$76,"&lt;="&amp;B16)+COUNTIF(odchylky_zkušení!$C$97:$L$114,"&lt;="&amp;B16)-SUM($F$4:F15)</f>
        <v>2</v>
      </c>
      <c r="G16" s="48">
        <f>COUNTIF(odchylky_zkušení!$C$2:$L$19,"&lt;="&amp;B16)+COUNTIF(odchylky_zkušení!$C$40:$L$57,"&lt;="&amp;B16)+COUNTIF(odchylky_zkušení!$C$78:$L$95,"&lt;="&amp;B16)-SUM($G$4:G15)</f>
        <v>2</v>
      </c>
      <c r="H16" s="48"/>
      <c r="I16" s="48">
        <f>COUNTIF(odchylky_nezkušení!$C$2:$M$114,"&lt;="&amp;B16)-SUM($I$4:I15)</f>
        <v>4</v>
      </c>
      <c r="J16" s="48">
        <f>COUNTIF(odchylky_nezkušení!$C$2:$M$19,"&lt;="&amp;B16)+COUNTIF(odchylky_nezkušení!$C$40:$M$57,"&lt;="&amp;B16)+COUNTIF(odchylky_nezkušení!$C$78:$M$95,"&lt;="&amp;B16)-SUM($J$4:J15)</f>
        <v>2</v>
      </c>
      <c r="K16" s="48">
        <f>COUNTIF(odchylky_nezkušení!$C$21:$M$38,"&lt;="&amp;B16)+COUNTIF(odchylky_nezkušení!$C$59:$M$76,"&lt;="&amp;B16)+COUNTIF(odchylky_nezkušení!$C$97:$M$114,"&lt;="&amp;B16)-SUM($K$4:K15)</f>
        <v>2</v>
      </c>
      <c r="L16" s="48"/>
      <c r="M16" s="56">
        <v>3.4482758620689655E-2</v>
      </c>
      <c r="N16" s="56">
        <v>3.4482758620689655E-2</v>
      </c>
      <c r="O16" s="56">
        <v>-0.15254237288135594</v>
      </c>
      <c r="Q16" s="56">
        <v>5.2631578947368418E-2</v>
      </c>
      <c r="R16" s="56">
        <v>5.2631578947368418E-2</v>
      </c>
      <c r="S16" s="56">
        <v>5.2631578947368418E-2</v>
      </c>
    </row>
    <row r="17" spans="1:19" x14ac:dyDescent="0.25">
      <c r="A17" s="47">
        <f t="shared" si="2"/>
        <v>-0.34999999999999964</v>
      </c>
      <c r="B17" s="51">
        <f t="shared" si="1"/>
        <v>-0.34999999999999964</v>
      </c>
      <c r="C17" s="36" t="s">
        <v>48</v>
      </c>
      <c r="E17" s="48">
        <f>COUNTIF(odchylky_zkušení!$C$2:$L$114,"&lt;="&amp;B17)-SUM($E$4:E16)</f>
        <v>4</v>
      </c>
      <c r="F17" s="48">
        <f>COUNTIF(odchylky_zkušení!$C$21:$L$38,"&lt;="&amp;B17)+COUNTIF(odchylky_zkušení!$C$59:$L$76,"&lt;="&amp;B17)+COUNTIF(odchylky_zkušení!$C$97:$L$114,"&lt;="&amp;B17)-SUM($F$4:F16)</f>
        <v>1</v>
      </c>
      <c r="G17" s="48">
        <f>COUNTIF(odchylky_zkušení!$C$2:$L$19,"&lt;="&amp;B17)+COUNTIF(odchylky_zkušení!$C$40:$L$57,"&lt;="&amp;B17)+COUNTIF(odchylky_zkušení!$C$78:$L$95,"&lt;="&amp;B17)-SUM($G$4:G16)</f>
        <v>3</v>
      </c>
      <c r="H17" s="48"/>
      <c r="I17" s="48">
        <f>COUNTIF(odchylky_nezkušení!$C$2:$M$114,"&lt;="&amp;B17)-SUM($I$4:I16)</f>
        <v>4</v>
      </c>
      <c r="J17" s="48">
        <f>COUNTIF(odchylky_nezkušení!$C$2:$M$19,"&lt;="&amp;B17)+COUNTIF(odchylky_nezkušení!$C$40:$M$57,"&lt;="&amp;B17)+COUNTIF(odchylky_nezkušení!$C$78:$M$95,"&lt;="&amp;B17)-SUM($J$4:J16)</f>
        <v>3</v>
      </c>
      <c r="K17" s="48">
        <f>COUNTIF(odchylky_nezkušení!$C$21:$M$38,"&lt;="&amp;B17)+COUNTIF(odchylky_nezkušení!$C$59:$M$76,"&lt;="&amp;B17)+COUNTIF(odchylky_nezkušení!$C$97:$M$114,"&lt;="&amp;B17)-SUM($K$4:K16)</f>
        <v>1</v>
      </c>
      <c r="L17" s="48"/>
      <c r="M17" s="56">
        <v>0.1111111111111111</v>
      </c>
      <c r="N17" s="56">
        <v>0.1111111111111111</v>
      </c>
      <c r="O17" s="56">
        <v>0.38297872340425532</v>
      </c>
      <c r="Q17" s="56">
        <v>0.20481927710843373</v>
      </c>
      <c r="R17" s="56">
        <v>0.20481927710843373</v>
      </c>
      <c r="S17" s="56">
        <v>1.0101010101010102E-2</v>
      </c>
    </row>
    <row r="18" spans="1:19" x14ac:dyDescent="0.25">
      <c r="A18" s="47">
        <f t="shared" si="2"/>
        <v>-0.29999999999999966</v>
      </c>
      <c r="B18" s="51">
        <f t="shared" si="1"/>
        <v>-0.29999999999999966</v>
      </c>
      <c r="C18" s="36" t="s">
        <v>49</v>
      </c>
      <c r="E18" s="48">
        <f>COUNTIF(odchylky_zkušení!$C$2:$L$114,"&lt;="&amp;B18)-SUM($E$4:E17)</f>
        <v>7</v>
      </c>
      <c r="F18" s="48">
        <f>COUNTIF(odchylky_zkušení!$C$21:$L$38,"&lt;="&amp;B18)+COUNTIF(odchylky_zkušení!$C$59:$L$76,"&lt;="&amp;B18)+COUNTIF(odchylky_zkušení!$C$97:$L$114,"&lt;="&amp;B18)-SUM($F$4:F17)</f>
        <v>5</v>
      </c>
      <c r="G18" s="48">
        <f>COUNTIF(odchylky_zkušení!$C$2:$L$19,"&lt;="&amp;B18)+COUNTIF(odchylky_zkušení!$C$40:$L$57,"&lt;="&amp;B18)+COUNTIF(odchylky_zkušení!$C$78:$L$95,"&lt;="&amp;B18)-SUM($G$4:G17)</f>
        <v>2</v>
      </c>
      <c r="H18" s="48"/>
      <c r="I18" s="48">
        <f>COUNTIF(odchylky_nezkušení!$C$2:$M$114,"&lt;="&amp;B18)-SUM($I$4:I17)</f>
        <v>8</v>
      </c>
      <c r="J18" s="48">
        <f>COUNTIF(odchylky_nezkušení!$C$2:$M$19,"&lt;="&amp;B18)+COUNTIF(odchylky_nezkušení!$C$40:$M$57,"&lt;="&amp;B18)+COUNTIF(odchylky_nezkušení!$C$78:$M$95,"&lt;="&amp;B18)-SUM($J$4:J17)</f>
        <v>3</v>
      </c>
      <c r="K18" s="48">
        <f>COUNTIF(odchylky_nezkušení!$C$21:$M$38,"&lt;="&amp;B18)+COUNTIF(odchylky_nezkušení!$C$59:$M$76,"&lt;="&amp;B18)+COUNTIF(odchylky_nezkušení!$C$97:$M$114,"&lt;="&amp;B18)-SUM($K$4:K17)</f>
        <v>5</v>
      </c>
      <c r="L18" s="48"/>
      <c r="M18" s="56">
        <v>3.1746031746031744E-2</v>
      </c>
      <c r="N18" s="56">
        <v>3.1746031746031744E-2</v>
      </c>
      <c r="O18" s="56">
        <v>0.04</v>
      </c>
      <c r="Q18" s="56">
        <v>4.8387096774193547E-2</v>
      </c>
      <c r="R18" s="56">
        <v>4.8387096774193547E-2</v>
      </c>
      <c r="S18" s="56">
        <v>0.08</v>
      </c>
    </row>
    <row r="19" spans="1:19" x14ac:dyDescent="0.25">
      <c r="A19" s="47">
        <f t="shared" si="2"/>
        <v>-0.24999999999999967</v>
      </c>
      <c r="B19" s="51">
        <f t="shared" si="1"/>
        <v>-0.24999999999999967</v>
      </c>
      <c r="C19" s="36" t="s">
        <v>50</v>
      </c>
      <c r="E19" s="48">
        <f>COUNTIF(odchylky_zkušení!$C$2:$L$114,"&lt;="&amp;B19)-SUM($E$4:E18)</f>
        <v>13</v>
      </c>
      <c r="F19" s="48">
        <f>COUNTIF(odchylky_zkušení!$C$21:$L$38,"&lt;="&amp;B19)+COUNTIF(odchylky_zkušení!$C$59:$L$76,"&lt;="&amp;B19)+COUNTIF(odchylky_zkušení!$C$97:$L$114,"&lt;="&amp;B19)-SUM($F$4:F18)</f>
        <v>6</v>
      </c>
      <c r="G19" s="48">
        <f>COUNTIF(odchylky_zkušení!$C$2:$L$19,"&lt;="&amp;B19)+COUNTIF(odchylky_zkušení!$C$40:$L$57,"&lt;="&amp;B19)+COUNTIF(odchylky_zkušení!$C$78:$L$95,"&lt;="&amp;B19)-SUM($G$4:G18)</f>
        <v>7</v>
      </c>
      <c r="H19" s="48"/>
      <c r="I19" s="48">
        <f>COUNTIF(odchylky_nezkušení!$C$2:$M$114,"&lt;="&amp;B19)-SUM($I$4:I18)</f>
        <v>22</v>
      </c>
      <c r="J19" s="48">
        <f>COUNTIF(odchylky_nezkušení!$C$2:$M$19,"&lt;="&amp;B19)+COUNTIF(odchylky_nezkušení!$C$40:$M$57,"&lt;="&amp;B19)+COUNTIF(odchylky_nezkušení!$C$78:$M$95,"&lt;="&amp;B19)-SUM($J$4:J18)</f>
        <v>13</v>
      </c>
      <c r="K19" s="48">
        <f>COUNTIF(odchylky_nezkušení!$C$21:$M$38,"&lt;="&amp;B19)+COUNTIF(odchylky_nezkušení!$C$59:$M$76,"&lt;="&amp;B19)+COUNTIF(odchylky_nezkušení!$C$97:$M$114,"&lt;="&amp;B19)-SUM($K$4:K18)</f>
        <v>9</v>
      </c>
      <c r="L19" s="48"/>
      <c r="M19" s="56">
        <v>4.3478260869565216E-2</v>
      </c>
      <c r="N19" s="56">
        <v>4.3478260869565216E-2</v>
      </c>
      <c r="O19" s="56">
        <v>-2.6548672566371681E-2</v>
      </c>
      <c r="Q19" s="56" t="s">
        <v>7</v>
      </c>
      <c r="R19" s="56" t="s">
        <v>7</v>
      </c>
      <c r="S19" s="56">
        <v>0.18421052631578946</v>
      </c>
    </row>
    <row r="20" spans="1:19" x14ac:dyDescent="0.25">
      <c r="A20" s="47">
        <f t="shared" si="2"/>
        <v>-0.19999999999999968</v>
      </c>
      <c r="B20" s="51">
        <f t="shared" si="1"/>
        <v>-0.19999999999999968</v>
      </c>
      <c r="C20" s="36" t="s">
        <v>51</v>
      </c>
      <c r="E20" s="48">
        <f>COUNTIF(odchylky_zkušení!$C$2:$L$114,"&lt;="&amp;B20)-SUM($E$4:E19)</f>
        <v>29</v>
      </c>
      <c r="F20" s="48">
        <f>COUNTIF(odchylky_zkušení!$C$21:$L$38,"&lt;="&amp;B20)+COUNTIF(odchylky_zkušení!$C$59:$L$76,"&lt;="&amp;B20)+COUNTIF(odchylky_zkušení!$C$97:$L$114,"&lt;="&amp;B20)-SUM($F$4:F19)</f>
        <v>11</v>
      </c>
      <c r="G20" s="48">
        <f>COUNTIF(odchylky_zkušení!$C$2:$L$19,"&lt;="&amp;B20)+COUNTIF(odchylky_zkušení!$C$40:$L$57,"&lt;="&amp;B20)+COUNTIF(odchylky_zkušení!$C$78:$L$95,"&lt;="&amp;B20)-SUM($G$4:G19)</f>
        <v>18</v>
      </c>
      <c r="H20" s="48"/>
      <c r="I20" s="48">
        <f>COUNTIF(odchylky_nezkušení!$C$2:$M$114,"&lt;="&amp;B20)-SUM($I$4:I19)</f>
        <v>29</v>
      </c>
      <c r="J20" s="48">
        <f>COUNTIF(odchylky_nezkušení!$C$2:$M$19,"&lt;="&amp;B20)+COUNTIF(odchylky_nezkušení!$C$40:$M$57,"&lt;="&amp;B20)+COUNTIF(odchylky_nezkušení!$C$78:$M$95,"&lt;="&amp;B20)-SUM($J$4:J19)</f>
        <v>21</v>
      </c>
      <c r="K20" s="48">
        <f>COUNTIF(odchylky_nezkušení!$C$21:$M$38,"&lt;="&amp;B20)+COUNTIF(odchylky_nezkušení!$C$59:$M$76,"&lt;="&amp;B20)+COUNTIF(odchylky_nezkušení!$C$97:$M$114,"&lt;="&amp;B20)-SUM($K$4:K19)</f>
        <v>8</v>
      </c>
      <c r="L20" s="48"/>
      <c r="M20" s="56">
        <v>-2.1739130434782608E-2</v>
      </c>
      <c r="N20" s="56">
        <v>-2.1739130434782608E-2</v>
      </c>
      <c r="O20" s="56">
        <v>-0.19540229885057472</v>
      </c>
      <c r="Q20" s="56">
        <v>0.14942528735632185</v>
      </c>
      <c r="R20" s="56">
        <v>0.14942528735632185</v>
      </c>
      <c r="S20" s="56">
        <v>-0.16666666666666666</v>
      </c>
    </row>
    <row r="21" spans="1:19" x14ac:dyDescent="0.25">
      <c r="A21" s="47">
        <f t="shared" si="2"/>
        <v>-0.14999999999999969</v>
      </c>
      <c r="B21" s="51">
        <f t="shared" si="1"/>
        <v>-0.14999999999999969</v>
      </c>
      <c r="C21" s="36" t="s">
        <v>52</v>
      </c>
      <c r="E21" s="48">
        <f>COUNTIF(odchylky_zkušení!$C$2:$L$114,"&lt;="&amp;B21)-SUM($E$4:E20)</f>
        <v>36</v>
      </c>
      <c r="F21" s="48">
        <f>COUNTIF(odchylky_zkušení!$C$21:$L$38,"&lt;="&amp;B21)+COUNTIF(odchylky_zkušení!$C$59:$L$76,"&lt;="&amp;B21)+COUNTIF(odchylky_zkušení!$C$97:$L$114,"&lt;="&amp;B21)-SUM($F$4:F20)</f>
        <v>24</v>
      </c>
      <c r="G21" s="48">
        <f>COUNTIF(odchylky_zkušení!$C$2:$L$19,"&lt;="&amp;B21)+COUNTIF(odchylky_zkušení!$C$40:$L$57,"&lt;="&amp;B21)+COUNTIF(odchylky_zkušení!$C$78:$L$95,"&lt;="&amp;B21)-SUM($G$4:G20)</f>
        <v>12</v>
      </c>
      <c r="H21" s="48"/>
      <c r="I21" s="48">
        <f>COUNTIF(odchylky_nezkušení!$C$2:$M$114,"&lt;="&amp;B21)-SUM($I$4:I20)</f>
        <v>34</v>
      </c>
      <c r="J21" s="48">
        <f>COUNTIF(odchylky_nezkušení!$C$2:$M$19,"&lt;="&amp;B21)+COUNTIF(odchylky_nezkušení!$C$40:$M$57,"&lt;="&amp;B21)+COUNTIF(odchylky_nezkušení!$C$78:$M$95,"&lt;="&amp;B21)-SUM($J$4:J20)</f>
        <v>16</v>
      </c>
      <c r="K21" s="48">
        <f>COUNTIF(odchylky_nezkušení!$C$21:$M$38,"&lt;="&amp;B21)+COUNTIF(odchylky_nezkušení!$C$59:$M$76,"&lt;="&amp;B21)+COUNTIF(odchylky_nezkušení!$C$97:$M$114,"&lt;="&amp;B21)-SUM($K$4:K20)</f>
        <v>18</v>
      </c>
      <c r="L21" s="48"/>
      <c r="M21" s="56">
        <v>0.2</v>
      </c>
      <c r="N21" s="56">
        <v>0.2</v>
      </c>
      <c r="O21" s="56">
        <v>0.33333333333333331</v>
      </c>
      <c r="Q21" s="56">
        <v>-1.9607843137254902E-2</v>
      </c>
      <c r="R21" s="56">
        <v>-1.9607843137254902E-2</v>
      </c>
      <c r="S21" s="56">
        <v>8.6956521739130432E-2</v>
      </c>
    </row>
    <row r="22" spans="1:19" x14ac:dyDescent="0.25">
      <c r="A22" s="47">
        <f t="shared" si="2"/>
        <v>-9.9999999999999686E-2</v>
      </c>
      <c r="B22" s="51">
        <f t="shared" si="1"/>
        <v>-9.9999999999999686E-2</v>
      </c>
      <c r="C22" s="36" t="s">
        <v>53</v>
      </c>
      <c r="E22" s="48">
        <f>COUNTIF(odchylky_zkušení!$C$2:$L$114,"&lt;="&amp;B22)-SUM($E$4:E21)</f>
        <v>51</v>
      </c>
      <c r="F22" s="48">
        <f>COUNTIF(odchylky_zkušení!$C$21:$L$38,"&lt;="&amp;B22)+COUNTIF(odchylky_zkušení!$C$59:$L$76,"&lt;="&amp;B22)+COUNTIF(odchylky_zkušení!$C$97:$L$114,"&lt;="&amp;B22)-SUM($F$4:F21)</f>
        <v>23</v>
      </c>
      <c r="G22" s="48">
        <f>COUNTIF(odchylky_zkušení!$C$2:$L$19,"&lt;="&amp;B22)+COUNTIF(odchylky_zkušení!$C$40:$L$57,"&lt;="&amp;B22)+COUNTIF(odchylky_zkušení!$C$78:$L$95,"&lt;="&amp;B22)-SUM($G$4:G21)</f>
        <v>28</v>
      </c>
      <c r="H22" s="48"/>
      <c r="I22" s="48">
        <f>COUNTIF(odchylky_nezkušení!$C$2:$M$114,"&lt;="&amp;B22)-SUM($I$4:I21)</f>
        <v>74</v>
      </c>
      <c r="J22" s="48">
        <f>COUNTIF(odchylky_nezkušení!$C$2:$M$19,"&lt;="&amp;B22)+COUNTIF(odchylky_nezkušení!$C$40:$M$57,"&lt;="&amp;B22)+COUNTIF(odchylky_nezkušení!$C$78:$M$95,"&lt;="&amp;B22)-SUM($J$4:J21)</f>
        <v>33</v>
      </c>
      <c r="K22" s="48">
        <f>COUNTIF(odchylky_nezkušení!$C$21:$M$38,"&lt;="&amp;B22)+COUNTIF(odchylky_nezkušení!$C$59:$M$76,"&lt;="&amp;B22)+COUNTIF(odchylky_nezkušení!$C$97:$M$114,"&lt;="&amp;B22)-SUM($K$4:K21)</f>
        <v>41</v>
      </c>
      <c r="L22" s="48"/>
      <c r="M22" s="56">
        <v>-0.4</v>
      </c>
      <c r="N22" s="56">
        <v>0.35135135135135137</v>
      </c>
      <c r="O22" s="56">
        <v>0.1111111111111111</v>
      </c>
      <c r="Q22" s="56">
        <v>-0.1891891891891892</v>
      </c>
      <c r="R22" s="56">
        <v>-2.4390243902439025E-2</v>
      </c>
      <c r="S22" s="56">
        <v>-0.5</v>
      </c>
    </row>
    <row r="23" spans="1:19" s="64" customFormat="1" x14ac:dyDescent="0.25">
      <c r="A23" s="62">
        <f t="shared" si="2"/>
        <v>-4.9999999999999684E-2</v>
      </c>
      <c r="B23" s="63">
        <f t="shared" si="1"/>
        <v>-4.9999999999999684E-2</v>
      </c>
      <c r="C23" s="36" t="s">
        <v>54</v>
      </c>
      <c r="E23" s="65">
        <f>COUNTIF(odchylky_zkušení!$C$2:$L$114,"&lt;="&amp;B23)-SUM($E$4:E22)</f>
        <v>71</v>
      </c>
      <c r="F23" s="65">
        <f>COUNTIF(odchylky_zkušení!$C$21:$L$38,"&lt;="&amp;B23)+COUNTIF(odchylky_zkušení!$C$59:$L$76,"&lt;="&amp;B23)+COUNTIF(odchylky_zkušení!$C$97:$L$114,"&lt;="&amp;B23)-SUM($F$4:F22)</f>
        <v>34</v>
      </c>
      <c r="G23" s="65">
        <f>COUNTIF(odchylky_zkušení!$C$2:$L$19,"&lt;="&amp;B23)+COUNTIF(odchylky_zkušení!$C$40:$L$57,"&lt;="&amp;B23)+COUNTIF(odchylky_zkušení!$C$78:$L$95,"&lt;="&amp;B23)-SUM($G$4:G22)</f>
        <v>37</v>
      </c>
      <c r="H23" s="65"/>
      <c r="I23" s="65">
        <f>COUNTIF(odchylky_nezkušení!$C$2:$M$114,"&lt;="&amp;B23)-SUM($I$4:I22)</f>
        <v>93</v>
      </c>
      <c r="J23" s="65">
        <f>COUNTIF(odchylky_nezkušení!$C$2:$M$19,"&lt;="&amp;B23)+COUNTIF(odchylky_nezkušení!$C$40:$M$57,"&lt;="&amp;B23)+COUNTIF(odchylky_nezkušení!$C$78:$M$95,"&lt;="&amp;B23)-SUM($J$4:J22)</f>
        <v>48</v>
      </c>
      <c r="K23" s="65">
        <f>COUNTIF(odchylky_nezkušení!$C$21:$M$38,"&lt;="&amp;B23)+COUNTIF(odchylky_nezkušení!$C$59:$M$76,"&lt;="&amp;B23)+COUNTIF(odchylky_nezkušení!$C$97:$M$114,"&lt;="&amp;B23)-SUM($K$4:K22)</f>
        <v>45</v>
      </c>
      <c r="L23" s="65"/>
      <c r="M23" s="66">
        <v>-5.6603773584905662E-2</v>
      </c>
      <c r="N23" s="66">
        <v>-1.9607843137254902E-2</v>
      </c>
      <c r="O23" s="66">
        <v>0</v>
      </c>
      <c r="Q23" s="66">
        <v>-0.41176470588235292</v>
      </c>
      <c r="R23" s="66">
        <v>-0.42307692307692307</v>
      </c>
      <c r="S23" s="66">
        <v>-0.52830188679245282</v>
      </c>
    </row>
    <row r="24" spans="1:19" s="54" customFormat="1" x14ac:dyDescent="0.25">
      <c r="A24" s="57">
        <f t="shared" si="2"/>
        <v>3.1918911957973251E-16</v>
      </c>
      <c r="B24" s="58">
        <f t="shared" si="1"/>
        <v>3.1918911957973251E-16</v>
      </c>
      <c r="C24" s="59" t="s">
        <v>29</v>
      </c>
      <c r="E24" s="60">
        <f>COUNTIF(odchylky_zkušení!$C$2:$L$114,"&lt;="&amp;B24)-SUM($E$4:E23)</f>
        <v>114</v>
      </c>
      <c r="F24" s="60">
        <f>COUNTIF(odchylky_zkušení!$C$21:$L$38,"&lt;="&amp;B24)+COUNTIF(odchylky_zkušení!$C$59:$L$76,"&lt;="&amp;B24)+COUNTIF(odchylky_zkušení!$C$97:$L$114,"&lt;="&amp;B24)-SUM($F$4:F23)</f>
        <v>57</v>
      </c>
      <c r="G24" s="60">
        <f>COUNTIF(odchylky_zkušení!$C$2:$L$19,"&lt;="&amp;B24)+COUNTIF(odchylky_zkušení!$C$40:$L$57,"&lt;="&amp;B24)+COUNTIF(odchylky_zkušení!$C$78:$L$95,"&lt;="&amp;B24)-SUM($G$4:G23)</f>
        <v>57</v>
      </c>
      <c r="H24" s="60"/>
      <c r="I24" s="60">
        <f>COUNTIF(odchylky_nezkušení!$C$2:$M$114,"&lt;="&amp;B24)-SUM($I$4:I23)</f>
        <v>164</v>
      </c>
      <c r="J24" s="60">
        <f>COUNTIF(odchylky_nezkušení!$C$2:$M$19,"&lt;="&amp;B24)+COUNTIF(odchylky_nezkušení!$C$40:$M$57,"&lt;="&amp;B24)+COUNTIF(odchylky_nezkušení!$C$78:$M$95,"&lt;="&amp;B24)-SUM($J$4:J23)</f>
        <v>83</v>
      </c>
      <c r="K24" s="60">
        <f>COUNTIF(odchylky_nezkušení!$C$21:$M$38,"&lt;="&amp;B24)+COUNTIF(odchylky_nezkušení!$C$59:$M$76,"&lt;="&amp;B24)+COUNTIF(odchylky_nezkušení!$C$97:$M$114,"&lt;="&amp;B24)-SUM($K$4:K23)</f>
        <v>81</v>
      </c>
      <c r="L24" s="60"/>
      <c r="M24" s="61">
        <v>0</v>
      </c>
      <c r="N24" s="61">
        <v>0.28205128205128205</v>
      </c>
      <c r="O24" s="61">
        <v>0.46341463414634149</v>
      </c>
      <c r="Q24" s="61">
        <v>0.25</v>
      </c>
      <c r="R24" s="61">
        <v>-0.5</v>
      </c>
      <c r="S24" s="61">
        <v>0</v>
      </c>
    </row>
    <row r="25" spans="1:19" s="54" customFormat="1" x14ac:dyDescent="0.25">
      <c r="A25" s="57">
        <f t="shared" si="2"/>
        <v>5.0000000000000322E-2</v>
      </c>
      <c r="B25" s="58">
        <f t="shared" si="1"/>
        <v>5.0000000000000322E-2</v>
      </c>
      <c r="C25" s="59" t="s">
        <v>30</v>
      </c>
      <c r="E25" s="60">
        <f>COUNTIF(odchylky_zkušení!$C$2:$L$114,"&lt;="&amp;B25)-SUM($E$4:E24)</f>
        <v>136</v>
      </c>
      <c r="F25" s="60">
        <f>COUNTIF(odchylky_zkušení!$C$21:$L$38,"&lt;="&amp;B25)+COUNTIF(odchylky_zkušení!$C$59:$L$76,"&lt;="&amp;B25)+COUNTIF(odchylky_zkušení!$C$97:$L$114,"&lt;="&amp;B25)-SUM($F$4:F24)</f>
        <v>69</v>
      </c>
      <c r="G25" s="60">
        <f>COUNTIF(odchylky_zkušení!$C$2:$L$19,"&lt;="&amp;B25)+COUNTIF(odchylky_zkušení!$C$40:$L$57,"&lt;="&amp;B25)+COUNTIF(odchylky_zkušení!$C$78:$L$95,"&lt;="&amp;B25)-SUM($G$4:G24)</f>
        <v>67</v>
      </c>
      <c r="H25" s="60"/>
      <c r="I25" s="60">
        <f>COUNTIF(odchylky_nezkušení!$C$2:$M$114,"&lt;="&amp;B25)-SUM($I$4:I24)</f>
        <v>160</v>
      </c>
      <c r="J25" s="60">
        <f>COUNTIF(odchylky_nezkušení!$C$2:$M$19,"&lt;="&amp;B25)+COUNTIF(odchylky_nezkušení!$C$40:$M$57,"&lt;="&amp;B25)+COUNTIF(odchylky_nezkušení!$C$78:$M$95,"&lt;="&amp;B25)-SUM($J$4:J24)</f>
        <v>79</v>
      </c>
      <c r="K25" s="60">
        <f>COUNTIF(odchylky_nezkušení!$C$21:$M$38,"&lt;="&amp;B25)+COUNTIF(odchylky_nezkušení!$C$59:$M$76,"&lt;="&amp;B25)+COUNTIF(odchylky_nezkušení!$C$97:$M$114,"&lt;="&amp;B25)-SUM($K$4:K24)</f>
        <v>81</v>
      </c>
      <c r="L25" s="60"/>
      <c r="M25" s="61">
        <v>0.17647058823529413</v>
      </c>
      <c r="N25" s="61">
        <v>9.375E-2</v>
      </c>
      <c r="O25" s="61">
        <v>0.19402985074626866</v>
      </c>
      <c r="Q25" s="61">
        <v>-9.0909090909090912E-2</v>
      </c>
      <c r="R25" s="61">
        <v>-6.25E-2</v>
      </c>
      <c r="S25" s="61">
        <v>-0.11764705882352941</v>
      </c>
    </row>
    <row r="26" spans="1:19" x14ac:dyDescent="0.25">
      <c r="A26" s="47">
        <f t="shared" si="2"/>
        <v>0.10000000000000032</v>
      </c>
      <c r="B26" s="51">
        <f t="shared" si="1"/>
        <v>0.10000000000000032</v>
      </c>
      <c r="C26" s="36" t="s">
        <v>55</v>
      </c>
      <c r="E26" s="48">
        <f>COUNTIF(odchylky_zkušení!$C$2:$L$114,"&lt;="&amp;B26)-SUM($E$4:E25)</f>
        <v>143</v>
      </c>
      <c r="F26" s="48">
        <f>COUNTIF(odchylky_zkušení!$C$21:$L$38,"&lt;="&amp;B26)+COUNTIF(odchylky_zkušení!$C$59:$L$76,"&lt;="&amp;B26)+COUNTIF(odchylky_zkušení!$C$97:$L$114,"&lt;="&amp;B26)-SUM($F$4:F25)</f>
        <v>65</v>
      </c>
      <c r="G26" s="48">
        <f>COUNTIF(odchylky_zkušení!$C$2:$L$19,"&lt;="&amp;B26)+COUNTIF(odchylky_zkušení!$C$40:$L$57,"&lt;="&amp;B26)+COUNTIF(odchylky_zkušení!$C$78:$L$95,"&lt;="&amp;B26)-SUM($G$4:G25)</f>
        <v>78</v>
      </c>
      <c r="H26" s="48"/>
      <c r="I26" s="48">
        <f>COUNTIF(odchylky_nezkušení!$C$2:$M$114,"&lt;="&amp;B26)-SUM($I$4:I25)</f>
        <v>148</v>
      </c>
      <c r="J26" s="48">
        <f>COUNTIF(odchylky_nezkušení!$C$2:$M$19,"&lt;="&amp;B26)+COUNTIF(odchylky_nezkušení!$C$40:$M$57,"&lt;="&amp;B26)+COUNTIF(odchylky_nezkušení!$C$78:$M$95,"&lt;="&amp;B26)-SUM($J$4:J25)</f>
        <v>58</v>
      </c>
      <c r="K26" s="48">
        <f>COUNTIF(odchylky_nezkušení!$C$21:$M$38,"&lt;="&amp;B26)+COUNTIF(odchylky_nezkušení!$C$59:$M$76,"&lt;="&amp;B26)+COUNTIF(odchylky_nezkušení!$C$97:$M$114,"&lt;="&amp;B26)-SUM($K$4:K25)</f>
        <v>90</v>
      </c>
      <c r="L26" s="48"/>
      <c r="M26" s="56">
        <v>0.14942528735632185</v>
      </c>
      <c r="N26" s="56">
        <v>0</v>
      </c>
      <c r="O26" s="56">
        <v>0.14942528735632185</v>
      </c>
      <c r="Q26" s="56">
        <v>3.4482758620689655E-2</v>
      </c>
      <c r="R26" s="56">
        <v>4.6511627906976744E-2</v>
      </c>
      <c r="S26" s="56">
        <v>3.4482758620689655E-2</v>
      </c>
    </row>
    <row r="27" spans="1:19" x14ac:dyDescent="0.25">
      <c r="A27" s="47">
        <f t="shared" si="2"/>
        <v>0.15000000000000033</v>
      </c>
      <c r="B27" s="51">
        <f t="shared" si="1"/>
        <v>0.15000000000000033</v>
      </c>
      <c r="C27" s="36" t="s">
        <v>56</v>
      </c>
      <c r="E27" s="48">
        <f>COUNTIF(odchylky_zkušení!$C$2:$L$114,"&lt;="&amp;B27)-SUM($E$4:E26)</f>
        <v>110</v>
      </c>
      <c r="F27" s="48">
        <f>COUNTIF(odchylky_zkušení!$C$21:$L$38,"&lt;="&amp;B27)+COUNTIF(odchylky_zkušení!$C$59:$L$76,"&lt;="&amp;B27)+COUNTIF(odchylky_zkušení!$C$97:$L$114,"&lt;="&amp;B27)-SUM($F$4:F26)</f>
        <v>64</v>
      </c>
      <c r="G27" s="48">
        <f>COUNTIF(odchylky_zkušení!$C$2:$L$19,"&lt;="&amp;B27)+COUNTIF(odchylky_zkušení!$C$40:$L$57,"&lt;="&amp;B27)+COUNTIF(odchylky_zkušení!$C$78:$L$95,"&lt;="&amp;B27)-SUM($G$4:G26)</f>
        <v>46</v>
      </c>
      <c r="H27" s="48"/>
      <c r="I27" s="48">
        <f>COUNTIF(odchylky_nezkušení!$C$2:$M$114,"&lt;="&amp;B27)-SUM($I$4:I26)</f>
        <v>108</v>
      </c>
      <c r="J27" s="48">
        <f>COUNTIF(odchylky_nezkušení!$C$2:$M$19,"&lt;="&amp;B27)+COUNTIF(odchylky_nezkušení!$C$40:$M$57,"&lt;="&amp;B27)+COUNTIF(odchylky_nezkušení!$C$78:$M$95,"&lt;="&amp;B27)-SUM($J$4:J26)</f>
        <v>51</v>
      </c>
      <c r="K27" s="48">
        <f>COUNTIF(odchylky_nezkušení!$C$21:$M$38,"&lt;="&amp;B27)+COUNTIF(odchylky_nezkušení!$C$59:$M$76,"&lt;="&amp;B27)+COUNTIF(odchylky_nezkušení!$C$97:$M$114,"&lt;="&amp;B27)-SUM($K$4:K26)</f>
        <v>57</v>
      </c>
      <c r="L27" s="48"/>
      <c r="M27" s="56">
        <v>0.29032258064516131</v>
      </c>
      <c r="N27" s="56">
        <v>0.37931034482758619</v>
      </c>
      <c r="O27" s="56">
        <v>0.93548387096774188</v>
      </c>
      <c r="Q27" s="56">
        <v>0.45161290322580644</v>
      </c>
      <c r="R27" s="56" t="s">
        <v>7</v>
      </c>
      <c r="S27" s="56">
        <v>0.29032258064516131</v>
      </c>
    </row>
    <row r="28" spans="1:19" x14ac:dyDescent="0.25">
      <c r="A28" s="47">
        <f t="shared" si="2"/>
        <v>0.20000000000000034</v>
      </c>
      <c r="B28" s="51">
        <f t="shared" si="1"/>
        <v>0.20000000000000034</v>
      </c>
      <c r="C28" s="36" t="s">
        <v>57</v>
      </c>
      <c r="E28" s="48">
        <f>COUNTIF(odchylky_zkušení!$C$2:$L$114,"&lt;="&amp;B28)-SUM($E$4:E27)</f>
        <v>105</v>
      </c>
      <c r="F28" s="48">
        <f>COUNTIF(odchylky_zkušení!$C$21:$L$38,"&lt;="&amp;B28)+COUNTIF(odchylky_zkušení!$C$59:$L$76,"&lt;="&amp;B28)+COUNTIF(odchylky_zkušení!$C$97:$L$114,"&lt;="&amp;B28)-SUM($F$4:F27)</f>
        <v>63</v>
      </c>
      <c r="G28" s="48">
        <f>COUNTIF(odchylky_zkušení!$C$2:$L$19,"&lt;="&amp;B28)+COUNTIF(odchylky_zkušení!$C$40:$L$57,"&lt;="&amp;B28)+COUNTIF(odchylky_zkušení!$C$78:$L$95,"&lt;="&amp;B28)-SUM($G$4:G27)</f>
        <v>42</v>
      </c>
      <c r="H28" s="48"/>
      <c r="I28" s="48">
        <f>COUNTIF(odchylky_nezkušení!$C$2:$M$114,"&lt;="&amp;B28)-SUM($I$4:I27)</f>
        <v>71</v>
      </c>
      <c r="J28" s="48">
        <f>COUNTIF(odchylky_nezkušení!$C$2:$M$19,"&lt;="&amp;B28)+COUNTIF(odchylky_nezkušení!$C$40:$M$57,"&lt;="&amp;B28)+COUNTIF(odchylky_nezkušení!$C$78:$M$95,"&lt;="&amp;B28)-SUM($J$4:J27)</f>
        <v>29</v>
      </c>
      <c r="K28" s="48">
        <f>COUNTIF(odchylky_nezkušení!$C$21:$M$38,"&lt;="&amp;B28)+COUNTIF(odchylky_nezkušení!$C$59:$M$76,"&lt;="&amp;B28)+COUNTIF(odchylky_nezkušení!$C$97:$M$114,"&lt;="&amp;B28)-SUM($K$4:K27)</f>
        <v>42</v>
      </c>
      <c r="L28" s="48"/>
      <c r="M28" s="56">
        <v>-5.6603773584905662E-2</v>
      </c>
      <c r="N28" s="56">
        <v>6.3829787234042548E-2</v>
      </c>
      <c r="O28" s="56">
        <v>-1.9607843137254902E-2</v>
      </c>
      <c r="Q28" s="56">
        <v>7.8431372549019607E-2</v>
      </c>
      <c r="R28" s="56">
        <v>4.1666666666666664E-2</v>
      </c>
      <c r="S28" s="56">
        <v>-0.24528301886792453</v>
      </c>
    </row>
    <row r="29" spans="1:19" x14ac:dyDescent="0.25">
      <c r="A29" s="47">
        <f t="shared" si="2"/>
        <v>0.25000000000000033</v>
      </c>
      <c r="B29" s="51">
        <f t="shared" si="1"/>
        <v>0.25000000000000033</v>
      </c>
      <c r="C29" s="36" t="s">
        <v>58</v>
      </c>
      <c r="E29" s="48">
        <f>COUNTIF(odchylky_zkušení!$C$2:$L$114,"&lt;="&amp;B29)-SUM($E$4:E28)</f>
        <v>68</v>
      </c>
      <c r="F29" s="48">
        <f>COUNTIF(odchylky_zkušení!$C$21:$L$38,"&lt;="&amp;B29)+COUNTIF(odchylky_zkušení!$C$59:$L$76,"&lt;="&amp;B29)+COUNTIF(odchylky_zkušení!$C$97:$L$114,"&lt;="&amp;B29)-SUM($F$4:F28)</f>
        <v>30</v>
      </c>
      <c r="G29" s="48">
        <f>COUNTIF(odchylky_zkušení!$C$2:$L$19,"&lt;="&amp;B29)+COUNTIF(odchylky_zkušení!$C$40:$L$57,"&lt;="&amp;B29)+COUNTIF(odchylky_zkušení!$C$78:$L$95,"&lt;="&amp;B29)-SUM($G$4:G28)</f>
        <v>38</v>
      </c>
      <c r="H29" s="48"/>
      <c r="I29" s="48">
        <f>COUNTIF(odchylky_nezkušení!$C$2:$M$114,"&lt;="&amp;B29)-SUM($I$4:I28)</f>
        <v>62</v>
      </c>
      <c r="J29" s="48">
        <f>COUNTIF(odchylky_nezkušení!$C$2:$M$19,"&lt;="&amp;B29)+COUNTIF(odchylky_nezkušení!$C$40:$M$57,"&lt;="&amp;B29)+COUNTIF(odchylky_nezkušení!$C$78:$M$95,"&lt;="&amp;B29)-SUM($J$4:J28)</f>
        <v>24</v>
      </c>
      <c r="K29" s="48">
        <f>COUNTIF(odchylky_nezkušení!$C$21:$M$38,"&lt;="&amp;B29)+COUNTIF(odchylky_nezkušení!$C$59:$M$76,"&lt;="&amp;B29)+COUNTIF(odchylky_nezkušení!$C$97:$M$114,"&lt;="&amp;B29)-SUM($K$4:K28)</f>
        <v>38</v>
      </c>
      <c r="L29" s="48"/>
      <c r="M29" s="56">
        <v>0.52173913043478259</v>
      </c>
      <c r="N29" s="56">
        <v>4.1666666666666664E-2</v>
      </c>
      <c r="O29" s="56">
        <v>0.27659574468085107</v>
      </c>
      <c r="Q29" s="56">
        <v>4.1666666666666664E-2</v>
      </c>
      <c r="R29" s="56" t="s">
        <v>7</v>
      </c>
      <c r="S29" s="56">
        <v>-0.13043478260869565</v>
      </c>
    </row>
    <row r="30" spans="1:19" x14ac:dyDescent="0.25">
      <c r="A30" s="47">
        <f t="shared" si="2"/>
        <v>0.30000000000000032</v>
      </c>
      <c r="B30" s="51">
        <f t="shared" si="1"/>
        <v>0.30000000000000032</v>
      </c>
      <c r="C30" s="36" t="s">
        <v>59</v>
      </c>
      <c r="E30" s="48">
        <f>COUNTIF(odchylky_zkušení!$C$2:$L$114,"&lt;="&amp;B30)-SUM($E$4:E29)</f>
        <v>44</v>
      </c>
      <c r="F30" s="48">
        <f>COUNTIF(odchylky_zkušení!$C$21:$L$38,"&lt;="&amp;B30)+COUNTIF(odchylky_zkušení!$C$59:$L$76,"&lt;="&amp;B30)+COUNTIF(odchylky_zkušení!$C$97:$L$114,"&lt;="&amp;B30)-SUM($F$4:F29)</f>
        <v>21</v>
      </c>
      <c r="G30" s="48">
        <f>COUNTIF(odchylky_zkušení!$C$2:$L$19,"&lt;="&amp;B30)+COUNTIF(odchylky_zkušení!$C$40:$L$57,"&lt;="&amp;B30)+COUNTIF(odchylky_zkušení!$C$78:$L$95,"&lt;="&amp;B30)-SUM($G$4:G29)</f>
        <v>23</v>
      </c>
      <c r="H30" s="48"/>
      <c r="I30" s="48">
        <f>COUNTIF(odchylky_nezkušení!$C$2:$M$114,"&lt;="&amp;B30)-SUM($I$4:I29)</f>
        <v>30</v>
      </c>
      <c r="J30" s="48">
        <f>COUNTIF(odchylky_nezkušení!$C$2:$M$19,"&lt;="&amp;B30)+COUNTIF(odchylky_nezkušení!$C$40:$M$57,"&lt;="&amp;B30)+COUNTIF(odchylky_nezkušení!$C$78:$M$95,"&lt;="&amp;B30)-SUM($J$4:J29)</f>
        <v>12</v>
      </c>
      <c r="K30" s="48">
        <f>COUNTIF(odchylky_nezkušení!$C$21:$M$38,"&lt;="&amp;B30)+COUNTIF(odchylky_nezkušení!$C$59:$M$76,"&lt;="&amp;B30)+COUNTIF(odchylky_nezkušení!$C$97:$M$114,"&lt;="&amp;B30)-SUM($K$4:K29)</f>
        <v>18</v>
      </c>
      <c r="L30" s="48"/>
      <c r="M30" s="56">
        <v>0.3888888888888889</v>
      </c>
      <c r="N30" s="56">
        <v>9.7560975609756101E-2</v>
      </c>
      <c r="O30" s="56">
        <v>8.4337349397590355E-2</v>
      </c>
      <c r="Q30" s="56">
        <v>5.8823529411764705E-2</v>
      </c>
      <c r="R30" s="56" t="s">
        <v>7</v>
      </c>
      <c r="S30" s="56">
        <v>0.18055555555555555</v>
      </c>
    </row>
    <row r="31" spans="1:19" x14ac:dyDescent="0.25">
      <c r="A31" s="47">
        <f t="shared" si="2"/>
        <v>0.35000000000000031</v>
      </c>
      <c r="B31" s="51">
        <f t="shared" si="1"/>
        <v>0.35000000000000031</v>
      </c>
      <c r="C31" s="36" t="s">
        <v>60</v>
      </c>
      <c r="E31" s="48">
        <f>COUNTIF(odchylky_zkušení!$C$2:$L$114,"&lt;="&amp;B31)-SUM($E$4:E30)</f>
        <v>38</v>
      </c>
      <c r="F31" s="48">
        <f>COUNTIF(odchylky_zkušení!$C$21:$L$38,"&lt;="&amp;B31)+COUNTIF(odchylky_zkušení!$C$59:$L$76,"&lt;="&amp;B31)+COUNTIF(odchylky_zkušení!$C$97:$L$114,"&lt;="&amp;B31)-SUM($F$4:F30)</f>
        <v>27</v>
      </c>
      <c r="G31" s="48">
        <f>COUNTIF(odchylky_zkušení!$C$2:$L$19,"&lt;="&amp;B31)+COUNTIF(odchylky_zkušení!$C$40:$L$57,"&lt;="&amp;B31)+COUNTIF(odchylky_zkušení!$C$78:$L$95,"&lt;="&amp;B31)-SUM($G$4:G30)</f>
        <v>11</v>
      </c>
      <c r="H31" s="48"/>
      <c r="I31" s="48">
        <f>COUNTIF(odchylky_nezkušení!$C$2:$M$114,"&lt;="&amp;B31)-SUM($I$4:I30)</f>
        <v>30</v>
      </c>
      <c r="J31" s="48">
        <f>COUNTIF(odchylky_nezkušení!$C$2:$M$19,"&lt;="&amp;B31)+COUNTIF(odchylky_nezkušení!$C$40:$M$57,"&lt;="&amp;B31)+COUNTIF(odchylky_nezkušení!$C$78:$M$95,"&lt;="&amp;B31)-SUM($J$4:J30)</f>
        <v>14</v>
      </c>
      <c r="K31" s="48">
        <f>COUNTIF(odchylky_nezkušení!$C$21:$M$38,"&lt;="&amp;B31)+COUNTIF(odchylky_nezkušení!$C$59:$M$76,"&lt;="&amp;B31)+COUNTIF(odchylky_nezkušení!$C$97:$M$114,"&lt;="&amp;B31)-SUM($K$4:K30)</f>
        <v>16</v>
      </c>
      <c r="L31" s="48"/>
      <c r="M31" s="56">
        <v>5.2631578947368418E-2</v>
      </c>
      <c r="N31" s="56">
        <v>0.1111111111111111</v>
      </c>
      <c r="O31" s="56">
        <v>0.13636363636363635</v>
      </c>
      <c r="Q31" s="56">
        <v>0.19047619047619047</v>
      </c>
      <c r="R31" s="56" t="s">
        <v>7</v>
      </c>
      <c r="S31" s="56">
        <v>0.31578947368421051</v>
      </c>
    </row>
    <row r="32" spans="1:19" x14ac:dyDescent="0.25">
      <c r="A32" s="47">
        <f t="shared" si="2"/>
        <v>0.4000000000000003</v>
      </c>
      <c r="B32" s="51">
        <f t="shared" si="1"/>
        <v>0.4000000000000003</v>
      </c>
      <c r="C32" s="36" t="s">
        <v>61</v>
      </c>
      <c r="E32" s="48">
        <f>COUNTIF(odchylky_zkušení!$C$2:$L$114,"&lt;="&amp;B32)-SUM($E$4:E31)</f>
        <v>36</v>
      </c>
      <c r="F32" s="48">
        <f>COUNTIF(odchylky_zkušení!$C$21:$L$38,"&lt;="&amp;B32)+COUNTIF(odchylky_zkušení!$C$59:$L$76,"&lt;="&amp;B32)+COUNTIF(odchylky_zkušení!$C$97:$L$114,"&lt;="&amp;B32)-SUM($F$4:F31)</f>
        <v>15</v>
      </c>
      <c r="G32" s="48">
        <f>COUNTIF(odchylky_zkušení!$C$2:$L$19,"&lt;="&amp;B32)+COUNTIF(odchylky_zkušení!$C$40:$L$57,"&lt;="&amp;B32)+COUNTIF(odchylky_zkušení!$C$78:$L$95,"&lt;="&amp;B32)-SUM($G$4:G31)</f>
        <v>21</v>
      </c>
      <c r="H32" s="48"/>
      <c r="I32" s="48">
        <f>COUNTIF(odchylky_nezkušení!$C$2:$M$114,"&lt;="&amp;B32)-SUM($I$4:I31)</f>
        <v>17</v>
      </c>
      <c r="J32" s="48">
        <f>COUNTIF(odchylky_nezkušení!$C$2:$M$19,"&lt;="&amp;B32)+COUNTIF(odchylky_nezkušení!$C$40:$M$57,"&lt;="&amp;B32)+COUNTIF(odchylky_nezkušení!$C$78:$M$95,"&lt;="&amp;B32)-SUM($J$4:J31)</f>
        <v>8</v>
      </c>
      <c r="K32" s="48">
        <f>COUNTIF(odchylky_nezkušení!$C$21:$M$38,"&lt;="&amp;B32)+COUNTIF(odchylky_nezkušení!$C$59:$M$76,"&lt;="&amp;B32)+COUNTIF(odchylky_nezkušení!$C$97:$M$114,"&lt;="&amp;B32)-SUM($K$4:K31)</f>
        <v>9</v>
      </c>
      <c r="L32" s="48"/>
      <c r="M32" s="56">
        <v>-0.1044776119402985</v>
      </c>
      <c r="N32" s="56">
        <v>0</v>
      </c>
      <c r="O32" s="56">
        <v>4.4776119402985072E-2</v>
      </c>
      <c r="Q32" s="56">
        <v>0.15942028985507245</v>
      </c>
      <c r="R32" s="56">
        <v>0.15942028985507245</v>
      </c>
      <c r="S32" s="56">
        <v>4.4776119402985072E-2</v>
      </c>
    </row>
    <row r="33" spans="1:19" x14ac:dyDescent="0.25">
      <c r="A33" s="47">
        <f t="shared" si="2"/>
        <v>0.45000000000000029</v>
      </c>
      <c r="B33" s="51">
        <f t="shared" si="1"/>
        <v>0.45000000000000029</v>
      </c>
      <c r="C33" s="36" t="s">
        <v>62</v>
      </c>
      <c r="E33" s="48">
        <f>COUNTIF(odchylky_zkušení!$C$2:$L$114,"&lt;="&amp;B33)-SUM($E$4:E32)</f>
        <v>10</v>
      </c>
      <c r="F33" s="48">
        <f>COUNTIF(odchylky_zkušení!$C$21:$L$38,"&lt;="&amp;B33)+COUNTIF(odchylky_zkušení!$C$59:$L$76,"&lt;="&amp;B33)+COUNTIF(odchylky_zkušení!$C$97:$L$114,"&lt;="&amp;B33)-SUM($F$4:F32)</f>
        <v>3</v>
      </c>
      <c r="G33" s="48">
        <f>COUNTIF(odchylky_zkušení!$C$2:$L$19,"&lt;="&amp;B33)+COUNTIF(odchylky_zkušení!$C$40:$L$57,"&lt;="&amp;B33)+COUNTIF(odchylky_zkušení!$C$78:$L$95,"&lt;="&amp;B33)-SUM($G$4:G32)</f>
        <v>7</v>
      </c>
      <c r="H33" s="48"/>
      <c r="I33" s="48">
        <f>COUNTIF(odchylky_nezkušení!$C$2:$M$114,"&lt;="&amp;B33)-SUM($I$4:I32)</f>
        <v>10</v>
      </c>
      <c r="J33" s="48">
        <f>COUNTIF(odchylky_nezkušení!$C$2:$M$19,"&lt;="&amp;B33)+COUNTIF(odchylky_nezkušení!$C$40:$M$57,"&lt;="&amp;B33)+COUNTIF(odchylky_nezkušení!$C$78:$M$95,"&lt;="&amp;B33)-SUM($J$4:J32)</f>
        <v>3</v>
      </c>
      <c r="K33" s="48">
        <f>COUNTIF(odchylky_nezkušení!$C$21:$M$38,"&lt;="&amp;B33)+COUNTIF(odchylky_nezkušení!$C$59:$M$76,"&lt;="&amp;B33)+COUNTIF(odchylky_nezkušení!$C$97:$M$114,"&lt;="&amp;B33)-SUM($K$4:K32)</f>
        <v>7</v>
      </c>
      <c r="L33" s="48"/>
      <c r="M33" s="56">
        <v>0.2</v>
      </c>
      <c r="N33" s="56">
        <v>7.1428571428571425E-2</v>
      </c>
      <c r="O33" s="56">
        <v>8.1081081081081086E-2</v>
      </c>
      <c r="Q33" s="56">
        <v>0.1111111111111111</v>
      </c>
      <c r="R33" s="56">
        <v>0.21951219512195122</v>
      </c>
      <c r="S33" s="56">
        <v>0.2</v>
      </c>
    </row>
    <row r="34" spans="1:19" x14ac:dyDescent="0.25">
      <c r="A34" s="47">
        <f t="shared" si="2"/>
        <v>0.50000000000000033</v>
      </c>
      <c r="B34" s="51">
        <f t="shared" si="1"/>
        <v>0.50000000000000033</v>
      </c>
      <c r="C34" s="36" t="s">
        <v>63</v>
      </c>
      <c r="E34" s="48">
        <f>COUNTIF(odchylky_zkušení!$C$2:$L$114,"&lt;="&amp;B34)-SUM($E$4:E33)</f>
        <v>12</v>
      </c>
      <c r="F34" s="48">
        <f>COUNTIF(odchylky_zkušení!$C$21:$L$38,"&lt;="&amp;B34)+COUNTIF(odchylky_zkušení!$C$59:$L$76,"&lt;="&amp;B34)+COUNTIF(odchylky_zkušení!$C$97:$L$114,"&lt;="&amp;B34)-SUM($F$4:F33)</f>
        <v>8</v>
      </c>
      <c r="G34" s="48">
        <f>COUNTIF(odchylky_zkušení!$C$2:$L$19,"&lt;="&amp;B34)+COUNTIF(odchylky_zkušení!$C$40:$L$57,"&lt;="&amp;B34)+COUNTIF(odchylky_zkušení!$C$78:$L$95,"&lt;="&amp;B34)-SUM($G$4:G33)</f>
        <v>4</v>
      </c>
      <c r="H34" s="48"/>
      <c r="I34" s="48">
        <f>COUNTIF(odchylky_nezkušení!$C$2:$M$114,"&lt;="&amp;B34)-SUM($I$4:I33)</f>
        <v>12</v>
      </c>
      <c r="J34" s="48">
        <f>COUNTIF(odchylky_nezkušení!$C$2:$M$19,"&lt;="&amp;B34)+COUNTIF(odchylky_nezkušení!$C$40:$M$57,"&lt;="&amp;B34)+COUNTIF(odchylky_nezkušení!$C$78:$M$95,"&lt;="&amp;B34)-SUM($J$4:J33)</f>
        <v>4</v>
      </c>
      <c r="K34" s="48">
        <f>COUNTIF(odchylky_nezkušení!$C$21:$M$38,"&lt;="&amp;B34)+COUNTIF(odchylky_nezkušení!$C$59:$M$76,"&lt;="&amp;B34)+COUNTIF(odchylky_nezkušení!$C$97:$M$114,"&lt;="&amp;B34)-SUM($K$4:K33)</f>
        <v>8</v>
      </c>
      <c r="L34" s="48"/>
      <c r="M34" s="56">
        <v>-0.15254237288135594</v>
      </c>
      <c r="N34" s="56">
        <v>1.6949152542372881E-2</v>
      </c>
      <c r="O34" s="56">
        <v>-0.15254237288135594</v>
      </c>
      <c r="Q34" s="56">
        <v>5.2631578947368418E-2</v>
      </c>
      <c r="R34" s="56">
        <v>3.4482758620689655E-2</v>
      </c>
      <c r="S34" s="56">
        <v>1.6949152542372881E-2</v>
      </c>
    </row>
    <row r="35" spans="1:19" x14ac:dyDescent="0.25">
      <c r="A35" s="47">
        <f t="shared" si="2"/>
        <v>0.55000000000000038</v>
      </c>
      <c r="B35" s="51">
        <f t="shared" si="1"/>
        <v>0.55000000000000038</v>
      </c>
      <c r="C35" s="36" t="s">
        <v>64</v>
      </c>
      <c r="E35" s="48">
        <f>COUNTIF(odchylky_zkušení!$C$2:$L$114,"&lt;="&amp;B35)-SUM($E$4:E34)</f>
        <v>5</v>
      </c>
      <c r="F35" s="48">
        <f>COUNTIF(odchylky_zkušení!$C$21:$L$38,"&lt;="&amp;B35)+COUNTIF(odchylky_zkušení!$C$59:$L$76,"&lt;="&amp;B35)+COUNTIF(odchylky_zkušení!$C$97:$L$114,"&lt;="&amp;B35)-SUM($F$4:F34)</f>
        <v>2</v>
      </c>
      <c r="G35" s="48">
        <f>COUNTIF(odchylky_zkušení!$C$2:$L$19,"&lt;="&amp;B35)+COUNTIF(odchylky_zkušení!$C$40:$L$57,"&lt;="&amp;B35)+COUNTIF(odchylky_zkušení!$C$78:$L$95,"&lt;="&amp;B35)-SUM($G$4:G34)</f>
        <v>3</v>
      </c>
      <c r="H35" s="48"/>
      <c r="I35" s="48">
        <f>COUNTIF(odchylky_nezkušení!$C$2:$M$114,"&lt;="&amp;B35)-SUM($I$4:I34)</f>
        <v>6</v>
      </c>
      <c r="J35" s="48">
        <f>COUNTIF(odchylky_nezkušení!$C$2:$M$19,"&lt;="&amp;B35)+COUNTIF(odchylky_nezkušení!$C$40:$M$57,"&lt;="&amp;B35)+COUNTIF(odchylky_nezkušení!$C$78:$M$95,"&lt;="&amp;B35)-SUM($J$4:J34)</f>
        <v>3</v>
      </c>
      <c r="K35" s="48">
        <f>COUNTIF(odchylky_nezkušení!$C$21:$M$38,"&lt;="&amp;B35)+COUNTIF(odchylky_nezkušení!$C$59:$M$76,"&lt;="&amp;B35)+COUNTIF(odchylky_nezkušení!$C$97:$M$114,"&lt;="&amp;B35)-SUM($K$4:K34)</f>
        <v>3</v>
      </c>
      <c r="L35" s="48"/>
      <c r="M35" s="56">
        <v>0.38297872340425532</v>
      </c>
      <c r="N35" s="56">
        <v>0.30434782608695654</v>
      </c>
      <c r="O35" s="56">
        <v>0.19565217391304349</v>
      </c>
      <c r="Q35" s="56">
        <v>1.0101010101010102E-2</v>
      </c>
      <c r="R35" s="56">
        <v>0.1111111111111111</v>
      </c>
      <c r="S35" s="56">
        <v>6.3829787234042548E-2</v>
      </c>
    </row>
    <row r="36" spans="1:19" x14ac:dyDescent="0.25">
      <c r="A36" s="47">
        <f t="shared" si="2"/>
        <v>0.60000000000000042</v>
      </c>
      <c r="B36" s="51">
        <f t="shared" si="1"/>
        <v>0.60000000000000042</v>
      </c>
      <c r="C36" s="36" t="s">
        <v>65</v>
      </c>
      <c r="E36" s="48">
        <f>COUNTIF(odchylky_zkušení!$C$2:$L$114,"&lt;="&amp;B36)-SUM($E$4:E35)</f>
        <v>4</v>
      </c>
      <c r="F36" s="48">
        <f>COUNTIF(odchylky_zkušení!$C$21:$L$38,"&lt;="&amp;B36)+COUNTIF(odchylky_zkušení!$C$59:$L$76,"&lt;="&amp;B36)+COUNTIF(odchylky_zkušení!$C$97:$L$114,"&lt;="&amp;B36)-SUM($F$4:F35)</f>
        <v>2</v>
      </c>
      <c r="G36" s="48">
        <f>COUNTIF(odchylky_zkušení!$C$2:$L$19,"&lt;="&amp;B36)+COUNTIF(odchylky_zkušení!$C$40:$L$57,"&lt;="&amp;B36)+COUNTIF(odchylky_zkušení!$C$78:$L$95,"&lt;="&amp;B36)-SUM($G$4:G35)</f>
        <v>2</v>
      </c>
      <c r="H36" s="48"/>
      <c r="I36" s="48">
        <f>COUNTIF(odchylky_nezkušení!$C$2:$M$114,"&lt;="&amp;B36)-SUM($I$4:I35)</f>
        <v>8</v>
      </c>
      <c r="J36" s="48">
        <f>COUNTIF(odchylky_nezkušení!$C$2:$M$19,"&lt;="&amp;B36)+COUNTIF(odchylky_nezkušení!$C$40:$M$57,"&lt;="&amp;B36)+COUNTIF(odchylky_nezkušení!$C$78:$M$95,"&lt;="&amp;B36)-SUM($J$4:J35)</f>
        <v>3</v>
      </c>
      <c r="K36" s="48">
        <f>COUNTIF(odchylky_nezkušení!$C$21:$M$38,"&lt;="&amp;B36)+COUNTIF(odchylky_nezkušení!$C$59:$M$76,"&lt;="&amp;B36)+COUNTIF(odchylky_nezkušení!$C$97:$M$114,"&lt;="&amp;B36)-SUM($K$4:K35)</f>
        <v>5</v>
      </c>
      <c r="L36" s="48"/>
      <c r="M36" s="56">
        <v>0.04</v>
      </c>
      <c r="N36" s="56">
        <v>2.3622047244094488E-2</v>
      </c>
      <c r="O36" s="56">
        <v>5.6910569105691054E-2</v>
      </c>
      <c r="Q36" s="56">
        <v>0.08</v>
      </c>
      <c r="R36" s="56">
        <v>3.1746031746031744E-2</v>
      </c>
      <c r="S36" s="56">
        <v>-0.04</v>
      </c>
    </row>
    <row r="37" spans="1:19" x14ac:dyDescent="0.25">
      <c r="A37" s="47">
        <f t="shared" si="2"/>
        <v>0.65000000000000047</v>
      </c>
      <c r="B37" s="51">
        <f t="shared" si="1"/>
        <v>0.65000000000000047</v>
      </c>
      <c r="C37" s="36" t="s">
        <v>66</v>
      </c>
      <c r="E37" s="48">
        <f>COUNTIF(odchylky_zkušení!$C$2:$L$114,"&lt;="&amp;B37)-SUM($E$4:E36)</f>
        <v>1</v>
      </c>
      <c r="F37" s="48">
        <f>COUNTIF(odchylky_zkušení!$C$21:$L$38,"&lt;="&amp;B37)+COUNTIF(odchylky_zkušení!$C$59:$L$76,"&lt;="&amp;B37)+COUNTIF(odchylky_zkušení!$C$97:$L$114,"&lt;="&amp;B37)-SUM($F$4:F36)</f>
        <v>0</v>
      </c>
      <c r="G37" s="48">
        <f>COUNTIF(odchylky_zkušení!$C$2:$L$19,"&lt;="&amp;B37)+COUNTIF(odchylky_zkušení!$C$40:$L$57,"&lt;="&amp;B37)+COUNTIF(odchylky_zkušení!$C$78:$L$95,"&lt;="&amp;B37)-SUM($G$4:G36)</f>
        <v>1</v>
      </c>
      <c r="H37" s="48"/>
      <c r="I37" s="48">
        <f>COUNTIF(odchylky_nezkušení!$C$2:$M$114,"&lt;="&amp;B37)-SUM($I$4:I36)</f>
        <v>1</v>
      </c>
      <c r="J37" s="48">
        <f>COUNTIF(odchylky_nezkušení!$C$2:$M$19,"&lt;="&amp;B37)+COUNTIF(odchylky_nezkušení!$C$40:$M$57,"&lt;="&amp;B37)+COUNTIF(odchylky_nezkušení!$C$78:$M$95,"&lt;="&amp;B37)-SUM($J$4:J36)</f>
        <v>1</v>
      </c>
      <c r="K37" s="48">
        <f>COUNTIF(odchylky_nezkušení!$C$21:$M$38,"&lt;="&amp;B37)+COUNTIF(odchylky_nezkušení!$C$59:$M$76,"&lt;="&amp;B37)+COUNTIF(odchylky_nezkušení!$C$97:$M$114,"&lt;="&amp;B37)-SUM($K$4:K36)</f>
        <v>0</v>
      </c>
      <c r="L37" s="48"/>
      <c r="M37" s="56">
        <v>-2.6548672566371681E-2</v>
      </c>
      <c r="N37" s="56" t="s">
        <v>7</v>
      </c>
      <c r="O37" s="56">
        <v>0.14035087719298245</v>
      </c>
      <c r="Q37" s="56">
        <v>0.18421052631578946</v>
      </c>
      <c r="R37" s="56">
        <v>-0.13043478260869565</v>
      </c>
      <c r="S37" s="56">
        <v>6.1946902654867256E-2</v>
      </c>
    </row>
    <row r="38" spans="1:19" x14ac:dyDescent="0.25">
      <c r="A38" s="47">
        <f t="shared" si="2"/>
        <v>0.70000000000000051</v>
      </c>
      <c r="B38" s="51">
        <f t="shared" si="1"/>
        <v>0.70000000000000051</v>
      </c>
      <c r="C38" s="36" t="s">
        <v>67</v>
      </c>
      <c r="E38" s="48">
        <f>COUNTIF(odchylky_zkušení!$C$2:$L$114,"&lt;="&amp;B38)-SUM($E$4:E37)</f>
        <v>6</v>
      </c>
      <c r="F38" s="48">
        <f>COUNTIF(odchylky_zkušení!$C$21:$L$38,"&lt;="&amp;B38)+COUNTIF(odchylky_zkušení!$C$59:$L$76,"&lt;="&amp;B38)+COUNTIF(odchylky_zkušení!$C$97:$L$114,"&lt;="&amp;B38)-SUM($F$4:F37)</f>
        <v>3</v>
      </c>
      <c r="G38" s="48">
        <f>COUNTIF(odchylky_zkušení!$C$2:$L$19,"&lt;="&amp;B38)+COUNTIF(odchylky_zkušení!$C$40:$L$57,"&lt;="&amp;B38)+COUNTIF(odchylky_zkušení!$C$78:$L$95,"&lt;="&amp;B38)-SUM($G$4:G37)</f>
        <v>3</v>
      </c>
      <c r="H38" s="48"/>
      <c r="I38" s="48">
        <f>COUNTIF(odchylky_nezkušení!$C$2:$M$114,"&lt;="&amp;B38)-SUM($I$4:I37)</f>
        <v>2</v>
      </c>
      <c r="J38" s="48">
        <f>COUNTIF(odchylky_nezkušení!$C$2:$M$19,"&lt;="&amp;B38)+COUNTIF(odchylky_nezkušení!$C$40:$M$57,"&lt;="&amp;B38)+COUNTIF(odchylky_nezkušení!$C$78:$M$95,"&lt;="&amp;B38)-SUM($J$4:J37)</f>
        <v>1</v>
      </c>
      <c r="K38" s="48">
        <f>COUNTIF(odchylky_nezkušení!$C$21:$M$38,"&lt;="&amp;B38)+COUNTIF(odchylky_nezkušení!$C$59:$M$76,"&lt;="&amp;B38)+COUNTIF(odchylky_nezkušení!$C$97:$M$114,"&lt;="&amp;B38)-SUM($K$4:K37)</f>
        <v>1</v>
      </c>
      <c r="L38" s="48"/>
      <c r="M38" s="56">
        <v>-0.19540229885057472</v>
      </c>
      <c r="N38" s="56">
        <v>1.1235955056179775E-2</v>
      </c>
      <c r="O38" s="56">
        <v>3.4482758620689655E-2</v>
      </c>
      <c r="Q38" s="56">
        <v>-0.16666666666666666</v>
      </c>
      <c r="R38" s="56">
        <v>-2.1739130434782608E-2</v>
      </c>
      <c r="S38" s="56">
        <v>9.1954022988505746E-2</v>
      </c>
    </row>
    <row r="39" spans="1:19" x14ac:dyDescent="0.25">
      <c r="A39" s="47">
        <f t="shared" si="2"/>
        <v>0.75000000000000056</v>
      </c>
      <c r="B39" s="51">
        <f t="shared" si="1"/>
        <v>0.75000000000000056</v>
      </c>
      <c r="C39" s="36" t="s">
        <v>68</v>
      </c>
      <c r="E39" s="48">
        <f>COUNTIF(odchylky_zkušení!$C$2:$L$114,"&lt;="&amp;B39)-SUM($E$4:E38)</f>
        <v>3</v>
      </c>
      <c r="F39" s="48">
        <f>COUNTIF(odchylky_zkušení!$C$21:$L$38,"&lt;="&amp;B39)+COUNTIF(odchylky_zkušení!$C$59:$L$76,"&lt;="&amp;B39)+COUNTIF(odchylky_zkušení!$C$97:$L$114,"&lt;="&amp;B39)-SUM($F$4:F38)</f>
        <v>1</v>
      </c>
      <c r="G39" s="48">
        <f>COUNTIF(odchylky_zkušení!$C$2:$L$19,"&lt;="&amp;B39)+COUNTIF(odchylky_zkušení!$C$40:$L$57,"&lt;="&amp;B39)+COUNTIF(odchylky_zkušení!$C$78:$L$95,"&lt;="&amp;B39)-SUM($G$4:G38)</f>
        <v>2</v>
      </c>
      <c r="H39" s="48"/>
      <c r="I39" s="48">
        <f>COUNTIF(odchylky_nezkušení!$C$2:$M$114,"&lt;="&amp;B39)-SUM($I$4:I38)</f>
        <v>2</v>
      </c>
      <c r="J39" s="48">
        <f>COUNTIF(odchylky_nezkušení!$C$2:$M$19,"&lt;="&amp;B39)+COUNTIF(odchylky_nezkušení!$C$40:$M$57,"&lt;="&amp;B39)+COUNTIF(odchylky_nezkušení!$C$78:$M$95,"&lt;="&amp;B39)-SUM($J$4:J38)</f>
        <v>1</v>
      </c>
      <c r="K39" s="48">
        <f>COUNTIF(odchylky_nezkušení!$C$21:$M$38,"&lt;="&amp;B39)+COUNTIF(odchylky_nezkušení!$C$59:$M$76,"&lt;="&amp;B39)+COUNTIF(odchylky_nezkušení!$C$97:$M$114,"&lt;="&amp;B39)-SUM($K$4:K38)</f>
        <v>1</v>
      </c>
      <c r="L39" s="48"/>
      <c r="M39" s="56">
        <v>0.33333333333333331</v>
      </c>
      <c r="N39" s="56">
        <v>0.22448979591836735</v>
      </c>
      <c r="O39" s="56">
        <v>0.36363636363636365</v>
      </c>
      <c r="Q39" s="56">
        <v>8.6956521739130432E-2</v>
      </c>
      <c r="R39" s="56">
        <v>3.4482758620689655E-2</v>
      </c>
      <c r="S39" s="56">
        <v>0</v>
      </c>
    </row>
    <row r="40" spans="1:19" x14ac:dyDescent="0.25">
      <c r="A40" s="47">
        <f t="shared" si="2"/>
        <v>0.8000000000000006</v>
      </c>
      <c r="B40" s="51">
        <f t="shared" si="1"/>
        <v>0.8000000000000006</v>
      </c>
      <c r="C40" s="36" t="s">
        <v>72</v>
      </c>
      <c r="E40" s="48">
        <f>COUNTIF(odchylky_zkušení!$C$2:$L$114,"&lt;="&amp;B40)-SUM($E$4:E39)</f>
        <v>1</v>
      </c>
      <c r="F40" s="48">
        <f>COUNTIF(odchylky_zkušení!$C$21:$L$38,"&lt;="&amp;B40)+COUNTIF(odchylky_zkušení!$C$59:$L$76,"&lt;="&amp;B40)+COUNTIF(odchylky_zkušení!$C$97:$L$114,"&lt;="&amp;B40)-SUM($F$4:F39)</f>
        <v>1</v>
      </c>
      <c r="G40" s="48">
        <f>COUNTIF(odchylky_zkušení!$C$2:$L$19,"&lt;="&amp;B40)+COUNTIF(odchylky_zkušení!$C$40:$L$57,"&lt;="&amp;B40)+COUNTIF(odchylky_zkušení!$C$78:$L$95,"&lt;="&amp;B40)-SUM($G$4:G39)</f>
        <v>0</v>
      </c>
      <c r="H40" s="48"/>
      <c r="I40" s="48">
        <f>COUNTIF(odchylky_nezkušení!$C$2:$M$114,"&lt;="&amp;B40)-SUM($I$4:I39)</f>
        <v>0</v>
      </c>
      <c r="J40" s="48">
        <f>COUNTIF(odchylky_nezkušení!$C$2:$M$19,"&lt;="&amp;B40)+COUNTIF(odchylky_nezkušení!$C$40:$M$57,"&lt;="&amp;B40)+COUNTIF(odchylky_nezkušení!$C$78:$M$95,"&lt;="&amp;B40)-SUM($J$4:J39)</f>
        <v>0</v>
      </c>
      <c r="K40" s="48">
        <f>COUNTIF(odchylky_nezkušení!$C$21:$M$38,"&lt;="&amp;B40)+COUNTIF(odchylky_nezkušení!$C$59:$M$76,"&lt;="&amp;B40)+COUNTIF(odchylky_nezkušení!$C$97:$M$114,"&lt;="&amp;B40)-SUM($K$4:K39)</f>
        <v>0</v>
      </c>
      <c r="L40" s="48"/>
      <c r="M40" s="56">
        <v>0.35135135135135137</v>
      </c>
      <c r="N40" s="56">
        <v>0.42857142857142855</v>
      </c>
      <c r="O40" s="56">
        <v>-4.7619047619047616E-2</v>
      </c>
      <c r="Q40" s="56">
        <v>-2.4390243902439025E-2</v>
      </c>
      <c r="R40" s="56">
        <v>-0.14285714285714285</v>
      </c>
      <c r="S40" s="56">
        <v>-0.16666666666666666</v>
      </c>
    </row>
    <row r="41" spans="1:19" x14ac:dyDescent="0.25">
      <c r="A41" s="47">
        <f t="shared" si="2"/>
        <v>0.85000000000000064</v>
      </c>
      <c r="B41" s="51">
        <f t="shared" si="1"/>
        <v>0.85000000000000064</v>
      </c>
      <c r="C41" s="36" t="s">
        <v>69</v>
      </c>
      <c r="E41" s="48">
        <f>COUNTIF(odchylky_zkušení!$C$2:$L$114,"&lt;="&amp;B41)-SUM($E$4:E40)</f>
        <v>0</v>
      </c>
      <c r="F41" s="48">
        <f>COUNTIF(odchylky_zkušení!$C$21:$L$38,"&lt;="&amp;B41)+COUNTIF(odchylky_zkušení!$C$59:$L$76,"&lt;="&amp;B41)+COUNTIF(odchylky_zkušení!$C$97:$L$114,"&lt;="&amp;B41)-SUM($F$4:F40)</f>
        <v>0</v>
      </c>
      <c r="G41" s="48">
        <f>COUNTIF(odchylky_zkušení!$C$2:$L$19,"&lt;="&amp;B41)+COUNTIF(odchylky_zkušení!$C$40:$L$57,"&lt;="&amp;B41)+COUNTIF(odchylky_zkušení!$C$78:$L$95,"&lt;="&amp;B41)-SUM($G$4:G40)</f>
        <v>0</v>
      </c>
      <c r="H41" s="48"/>
      <c r="I41" s="48">
        <f>COUNTIF(odchylky_nezkušení!$C$2:$M$114,"&lt;="&amp;B41)-SUM($I$4:I40)</f>
        <v>0</v>
      </c>
      <c r="J41" s="48">
        <f>COUNTIF(odchylky_nezkušení!$C$2:$M$19,"&lt;="&amp;B41)+COUNTIF(odchylky_nezkušení!$C$40:$M$57,"&lt;="&amp;B41)+COUNTIF(odchylky_nezkušení!$C$78:$M$95,"&lt;="&amp;B41)-SUM($J$4:J40)</f>
        <v>0</v>
      </c>
      <c r="K41" s="48">
        <f>COUNTIF(odchylky_nezkušení!$C$21:$M$38,"&lt;="&amp;B41)+COUNTIF(odchylky_nezkušení!$C$59:$M$76,"&lt;="&amp;B41)+COUNTIF(odchylky_nezkušení!$C$97:$M$114,"&lt;="&amp;B41)-SUM($K$4:K40)</f>
        <v>0</v>
      </c>
      <c r="L41" s="48"/>
      <c r="M41" s="56">
        <v>-1.9607843137254902E-2</v>
      </c>
      <c r="N41" s="56">
        <v>4.1666666666666664E-2</v>
      </c>
      <c r="O41" s="56">
        <v>-5.6603773584905662E-2</v>
      </c>
      <c r="Q41" s="56">
        <v>-0.42307692307692307</v>
      </c>
      <c r="R41" s="56">
        <v>-0.375</v>
      </c>
      <c r="S41" s="56">
        <v>-0.33962264150943394</v>
      </c>
    </row>
    <row r="42" spans="1:19" x14ac:dyDescent="0.25">
      <c r="A42" s="47">
        <f t="shared" si="2"/>
        <v>0.90000000000000069</v>
      </c>
      <c r="B42" s="51">
        <f t="shared" si="1"/>
        <v>0.90000000000000069</v>
      </c>
      <c r="C42" s="36" t="s">
        <v>70</v>
      </c>
      <c r="E42" s="48">
        <f>COUNTIF(odchylky_zkušení!$C$2:$L$114,"&lt;="&amp;B42)-SUM($E$4:E41)</f>
        <v>0</v>
      </c>
      <c r="F42" s="48">
        <f>COUNTIF(odchylky_zkušení!$C$21:$L$38,"&lt;="&amp;B42)+COUNTIF(odchylky_zkušení!$C$59:$L$76,"&lt;="&amp;B42)+COUNTIF(odchylky_zkušení!$C$97:$L$114,"&lt;="&amp;B42)-SUM($F$4:F41)</f>
        <v>0</v>
      </c>
      <c r="G42" s="48">
        <f>COUNTIF(odchylky_zkušení!$C$2:$L$19,"&lt;="&amp;B42)+COUNTIF(odchylky_zkušení!$C$40:$L$57,"&lt;="&amp;B42)+COUNTIF(odchylky_zkušení!$C$78:$L$95,"&lt;="&amp;B42)-SUM($G$4:G41)</f>
        <v>0</v>
      </c>
      <c r="H42" s="48"/>
      <c r="I42" s="48">
        <f>COUNTIF(odchylky_nezkušení!$C$2:$M$114,"&lt;="&amp;B42)-SUM($I$4:I41)</f>
        <v>1</v>
      </c>
      <c r="J42" s="48">
        <f>COUNTIF(odchylky_nezkušení!$C$2:$M$19,"&lt;="&amp;B42)+COUNTIF(odchylky_nezkušení!$C$40:$M$57,"&lt;="&amp;B42)+COUNTIF(odchylky_nezkušení!$C$78:$M$95,"&lt;="&amp;B42)-SUM($J$4:J41)</f>
        <v>1</v>
      </c>
      <c r="K42" s="48">
        <f>COUNTIF(odchylky_nezkušení!$C$21:$M$38,"&lt;="&amp;B42)+COUNTIF(odchylky_nezkušení!$C$59:$M$76,"&lt;="&amp;B42)+COUNTIF(odchylky_nezkušení!$C$97:$M$114,"&lt;="&amp;B42)-SUM($K$4:K41)</f>
        <v>0</v>
      </c>
      <c r="L42" s="48"/>
      <c r="M42" s="56">
        <v>0.28205128205128205</v>
      </c>
      <c r="N42" s="56">
        <v>0.1111111111111111</v>
      </c>
      <c r="O42" s="56">
        <v>0.14285714285714285</v>
      </c>
      <c r="Q42" s="56">
        <v>-0.5</v>
      </c>
      <c r="R42" s="56">
        <v>0.25</v>
      </c>
      <c r="S42" s="56">
        <v>0.42857142857142855</v>
      </c>
    </row>
    <row r="43" spans="1:19" x14ac:dyDescent="0.25">
      <c r="A43" s="47">
        <f t="shared" si="2"/>
        <v>0.95000000000000073</v>
      </c>
      <c r="B43" s="51">
        <f t="shared" si="1"/>
        <v>0.95000000000000073</v>
      </c>
      <c r="C43" s="36" t="s">
        <v>71</v>
      </c>
      <c r="E43" s="48">
        <f>COUNTIF(odchylky_zkušení!$C$2:$L$114,"&lt;="&amp;B43)-SUM($E$4:E42)</f>
        <v>3</v>
      </c>
      <c r="F43" s="48">
        <f>COUNTIF(odchylky_zkušení!$C$21:$L$38,"&lt;="&amp;B43)+COUNTIF(odchylky_zkušení!$C$59:$L$76,"&lt;="&amp;B43)+COUNTIF(odchylky_zkušení!$C$97:$L$114,"&lt;="&amp;B43)-SUM($F$4:F42)</f>
        <v>1</v>
      </c>
      <c r="G43" s="48">
        <f>COUNTIF(odchylky_zkušení!$C$2:$L$19,"&lt;="&amp;B43)+COUNTIF(odchylky_zkušení!$C$40:$L$57,"&lt;="&amp;B43)+COUNTIF(odchylky_zkušení!$C$78:$L$95,"&lt;="&amp;B43)-SUM($G$4:G42)</f>
        <v>2</v>
      </c>
      <c r="H43" s="48"/>
      <c r="I43" s="48">
        <f>COUNTIF(odchylky_nezkušení!$C$2:$M$114,"&lt;="&amp;B43)-SUM($I$4:I42)</f>
        <v>1</v>
      </c>
      <c r="J43" s="48">
        <f>COUNTIF(odchylky_nezkušení!$C$2:$M$19,"&lt;="&amp;B43)+COUNTIF(odchylky_nezkušení!$C$40:$M$57,"&lt;="&amp;B43)+COUNTIF(odchylky_nezkušení!$C$78:$M$95,"&lt;="&amp;B43)-SUM($J$4:J42)</f>
        <v>1</v>
      </c>
      <c r="K43" s="48">
        <f>COUNTIF(odchylky_nezkušení!$C$21:$M$38,"&lt;="&amp;B43)+COUNTIF(odchylky_nezkušení!$C$59:$M$76,"&lt;="&amp;B43)+COUNTIF(odchylky_nezkušení!$C$97:$M$114,"&lt;="&amp;B43)-SUM($K$4:K42)</f>
        <v>0</v>
      </c>
      <c r="L43" s="48"/>
      <c r="M43" s="56">
        <v>9.375E-2</v>
      </c>
      <c r="N43" s="56">
        <v>-4.1095890410958902E-2</v>
      </c>
      <c r="O43" s="56">
        <v>-0.1044776119402985</v>
      </c>
      <c r="Q43" s="56">
        <v>-6.25E-2</v>
      </c>
      <c r="R43" s="56">
        <v>-0.24657534246575341</v>
      </c>
      <c r="S43" s="56">
        <v>-2.9850746268656716E-2</v>
      </c>
    </row>
    <row r="44" spans="1:19" x14ac:dyDescent="0.25">
      <c r="A44" s="47">
        <f t="shared" si="2"/>
        <v>1.0000000000000007</v>
      </c>
      <c r="B44" s="51">
        <f>B43+$A$2</f>
        <v>1.0000000000000007</v>
      </c>
      <c r="C44" s="36" t="s">
        <v>73</v>
      </c>
      <c r="E44" s="48">
        <f>COUNTIF(odchylky_zkušení!$C$2:$L$114,"&lt;="&amp;B44)-SUM($E$4:E43)</f>
        <v>0</v>
      </c>
      <c r="F44" s="48">
        <f>COUNTIF(odchylky_zkušení!$C$21:$L$38,"&lt;="&amp;B44)+COUNTIF(odchylky_zkušení!$C$59:$L$76,"&lt;="&amp;B44)+COUNTIF(odchylky_zkušení!$C$97:$L$114,"&lt;="&amp;B44)-SUM($F$4:F43)</f>
        <v>0</v>
      </c>
      <c r="G44" s="48">
        <f>COUNTIF(odchylky_zkušení!$C$2:$L$19,"&lt;="&amp;B44)+COUNTIF(odchylky_zkušení!$C$40:$L$57,"&lt;="&amp;B44)+COUNTIF(odchylky_zkušení!$C$78:$L$95,"&lt;="&amp;B44)-SUM($G$4:G43)</f>
        <v>0</v>
      </c>
      <c r="H44" s="48"/>
      <c r="I44" s="48">
        <f>COUNTIF(odchylky_nezkušení!$C$2:$M$114,"&lt;="&amp;B44)-SUM($I$4:I43)</f>
        <v>0</v>
      </c>
      <c r="J44" s="48">
        <f>COUNTIF(odchylky_nezkušení!$C$2:$M$19,"&lt;="&amp;B44)+COUNTIF(odchylky_nezkušení!$C$40:$M$57,"&lt;="&amp;B44)+COUNTIF(odchylky_nezkušení!$C$78:$M$95,"&lt;="&amp;B44)-SUM($J$4:J43)</f>
        <v>0</v>
      </c>
      <c r="K44" s="48">
        <f>COUNTIF(odchylky_nezkušení!$C$21:$M$38,"&lt;="&amp;B44)+COUNTIF(odchylky_nezkušení!$C$59:$M$76,"&lt;="&amp;B44)+COUNTIF(odchylky_nezkušení!$C$97:$M$114,"&lt;="&amp;B44)-SUM($K$4:K43)</f>
        <v>0</v>
      </c>
      <c r="L44" s="48"/>
      <c r="M44" s="56">
        <v>0</v>
      </c>
      <c r="N44" s="56">
        <v>-2.4390243902439025E-2</v>
      </c>
      <c r="O44" s="56">
        <v>-5.8823529411764705E-2</v>
      </c>
      <c r="Q44" s="56">
        <v>4.6511627906976744E-2</v>
      </c>
      <c r="R44" s="56">
        <v>-8.5365853658536592E-2</v>
      </c>
      <c r="S44" s="56">
        <v>0.11764705882352941</v>
      </c>
    </row>
    <row r="45" spans="1:19" x14ac:dyDescent="0.25">
      <c r="B45" s="51">
        <v>1.5</v>
      </c>
      <c r="C45" s="36" t="s">
        <v>25</v>
      </c>
      <c r="E45" s="48">
        <f>COUNTIF(odchylky_zkušení!$C$2:$L$114,"&lt;="&amp;B45)-SUM($E$4:E44)</f>
        <v>1</v>
      </c>
      <c r="F45" s="48">
        <f>COUNTIF(odchylky_zkušení!$C$21:$L$38,"&lt;="&amp;B45)+COUNTIF(odchylky_zkušení!$C$59:$L$76,"&lt;="&amp;B45)+COUNTIF(odchylky_zkušení!$C$97:$L$114,"&lt;="&amp;B45)-SUM($F$4:F44)</f>
        <v>1</v>
      </c>
      <c r="G45" s="48">
        <f>COUNTIF(odchylky_zkušení!$C$2:$L$19,"&lt;="&amp;B45)+COUNTIF(odchylky_zkušení!$C$40:$L$57,"&lt;="&amp;B45)+COUNTIF(odchylky_zkušení!$C$78:$L$95,"&lt;="&amp;B45)-SUM($G$4:G44)</f>
        <v>0</v>
      </c>
      <c r="H45" s="48"/>
      <c r="I45" s="48">
        <f>COUNTIF(odchylky_nezkušení!$C$2:$M$114,"&lt;="&amp;B45)-SUM($I$4:I44)</f>
        <v>1</v>
      </c>
      <c r="J45" s="48">
        <f>COUNTIF(odchylky_nezkušení!$C$2:$M$19,"&lt;="&amp;B45)+COUNTIF(odchylky_nezkušení!$C$40:$M$57,"&lt;="&amp;B45)+COUNTIF(odchylky_nezkušení!$C$78:$M$95,"&lt;="&amp;B45)-SUM($J$4:J44)</f>
        <v>0</v>
      </c>
      <c r="K45" s="48">
        <f>COUNTIF(odchylky_nezkušení!$C$21:$M$38,"&lt;="&amp;B45)+COUNTIF(odchylky_nezkušení!$C$59:$M$76,"&lt;="&amp;B45)+COUNTIF(odchylky_nezkušení!$C$97:$M$114,"&lt;="&amp;B45)-SUM($K$4:K44)</f>
        <v>1</v>
      </c>
      <c r="L45" s="48"/>
      <c r="M45" s="56">
        <v>0.37931034482758619</v>
      </c>
      <c r="N45" s="56">
        <v>0.37931034482758619</v>
      </c>
      <c r="O45" s="56">
        <v>0.21212121212121213</v>
      </c>
      <c r="Q45" s="56" t="s">
        <v>7</v>
      </c>
      <c r="R45" s="56">
        <v>3.4482758620689655E-2</v>
      </c>
      <c r="S45" s="56">
        <v>0.21212121212121213</v>
      </c>
    </row>
    <row r="46" spans="1:19" x14ac:dyDescent="0.25">
      <c r="C46" s="49"/>
      <c r="M46" s="56">
        <v>6.3829787234042548E-2</v>
      </c>
      <c r="N46" s="56">
        <v>6.3829787234042548E-2</v>
      </c>
      <c r="O46" s="56">
        <v>0.1111111111111111</v>
      </c>
      <c r="Q46" s="56">
        <v>4.1666666666666664E-2</v>
      </c>
      <c r="R46" s="56">
        <v>6.3829787234042548E-2</v>
      </c>
      <c r="S46" s="56">
        <v>0.1111111111111111</v>
      </c>
    </row>
    <row r="47" spans="1:19" x14ac:dyDescent="0.25">
      <c r="M47" s="56">
        <v>4.1666666666666664E-2</v>
      </c>
      <c r="N47" s="56">
        <v>0.1</v>
      </c>
      <c r="O47" s="56">
        <v>5.7692307692307696E-2</v>
      </c>
      <c r="Q47" s="56" t="s">
        <v>7</v>
      </c>
      <c r="R47" s="56">
        <v>0</v>
      </c>
      <c r="S47" s="56">
        <v>5.7692307692307696E-2</v>
      </c>
    </row>
    <row r="48" spans="1:19" x14ac:dyDescent="0.25">
      <c r="M48" s="56">
        <v>9.7560975609756101E-2</v>
      </c>
      <c r="N48" s="56">
        <v>-2.4390243902439025E-2</v>
      </c>
      <c r="O48" s="56">
        <v>-0.15730337078651685</v>
      </c>
      <c r="Q48" s="56" t="s">
        <v>7</v>
      </c>
      <c r="R48" s="56">
        <v>-2.4390243902439025E-2</v>
      </c>
      <c r="S48" s="56">
        <v>6.741573033707865E-2</v>
      </c>
    </row>
    <row r="49" spans="13:19" x14ac:dyDescent="0.25">
      <c r="M49" s="56">
        <v>0.1111111111111111</v>
      </c>
      <c r="N49" s="56">
        <v>-4.7619047619047616E-2</v>
      </c>
      <c r="O49" s="56">
        <v>0.21951219512195122</v>
      </c>
      <c r="Q49" s="56" t="s">
        <v>7</v>
      </c>
      <c r="R49" s="56">
        <v>7.1428571428571425E-2</v>
      </c>
      <c r="S49" s="56">
        <v>0.34146341463414637</v>
      </c>
    </row>
    <row r="50" spans="13:19" x14ac:dyDescent="0.25">
      <c r="M50" s="56">
        <v>0</v>
      </c>
      <c r="N50" s="56">
        <v>0.1864406779661017</v>
      </c>
      <c r="O50" s="56">
        <v>-4.7619047619047616E-2</v>
      </c>
      <c r="Q50" s="56">
        <v>0.15942028985507245</v>
      </c>
      <c r="R50" s="56">
        <v>0.2711864406779661</v>
      </c>
      <c r="S50" s="56">
        <v>0.34920634920634919</v>
      </c>
    </row>
    <row r="51" spans="13:19" x14ac:dyDescent="0.25">
      <c r="M51" s="56">
        <v>7.1428571428571425E-2</v>
      </c>
      <c r="N51" s="56">
        <v>-1.2345679012345678E-2</v>
      </c>
      <c r="O51" s="56">
        <v>-7.8947368421052627E-2</v>
      </c>
      <c r="Q51" s="56">
        <v>0.21951219512195122</v>
      </c>
      <c r="R51" s="56">
        <v>0.1111111111111111</v>
      </c>
      <c r="S51" s="56">
        <v>0.11842105263157894</v>
      </c>
    </row>
    <row r="52" spans="13:19" x14ac:dyDescent="0.25">
      <c r="M52" s="56">
        <v>1.6949152542372881E-2</v>
      </c>
      <c r="N52" s="56">
        <v>5.2631578947368418E-2</v>
      </c>
      <c r="O52" s="56">
        <v>-0.27272727272727271</v>
      </c>
      <c r="Q52" s="56">
        <v>3.4482758620689655E-2</v>
      </c>
      <c r="R52" s="56">
        <v>5.2631578947368418E-2</v>
      </c>
      <c r="S52" s="56">
        <v>0</v>
      </c>
    </row>
    <row r="53" spans="13:19" x14ac:dyDescent="0.25">
      <c r="M53" s="56">
        <v>0.30434782608695654</v>
      </c>
      <c r="N53" s="56">
        <v>4.7619047619047616E-2</v>
      </c>
      <c r="O53" s="56">
        <v>-6.5420560747663545E-2</v>
      </c>
      <c r="Q53" s="56">
        <v>0.1111111111111111</v>
      </c>
      <c r="R53" s="56">
        <v>-9.5238095238095233E-2</v>
      </c>
      <c r="S53" s="56">
        <v>0.26168224299065418</v>
      </c>
    </row>
    <row r="54" spans="13:19" x14ac:dyDescent="0.25">
      <c r="M54" s="56">
        <v>2.3622047244094488E-2</v>
      </c>
      <c r="N54" s="56">
        <v>-0.11290322580645161</v>
      </c>
      <c r="O54" s="56">
        <v>-0.15254237288135594</v>
      </c>
      <c r="Q54" s="56">
        <v>3.1746031746031744E-2</v>
      </c>
      <c r="R54" s="56">
        <v>8.8709677419354843E-2</v>
      </c>
      <c r="S54" s="56">
        <v>0.1440677966101695</v>
      </c>
    </row>
    <row r="55" spans="13:19" x14ac:dyDescent="0.25">
      <c r="M55" s="56" t="s">
        <v>7</v>
      </c>
      <c r="N55" s="56" t="s">
        <v>7</v>
      </c>
      <c r="O55" s="56">
        <v>-8.1632653061224483E-2</v>
      </c>
      <c r="Q55" s="56">
        <v>-0.13043478260869565</v>
      </c>
      <c r="R55" s="56" t="s">
        <v>7</v>
      </c>
      <c r="S55" s="56">
        <v>0.37755102040816324</v>
      </c>
    </row>
    <row r="56" spans="13:19" x14ac:dyDescent="0.25">
      <c r="M56" s="56">
        <v>1.1235955056179775E-2</v>
      </c>
      <c r="N56" s="56">
        <v>-6.9767441860465115E-2</v>
      </c>
      <c r="O56" s="56">
        <v>-0.21348314606741572</v>
      </c>
      <c r="Q56" s="56">
        <v>-2.1739130434782608E-2</v>
      </c>
      <c r="R56" s="56">
        <v>-6.9767441860465115E-2</v>
      </c>
      <c r="S56" s="56">
        <v>-0.10112359550561797</v>
      </c>
    </row>
    <row r="57" spans="13:19" x14ac:dyDescent="0.25">
      <c r="M57" s="56">
        <v>0.22448979591836735</v>
      </c>
      <c r="N57" s="56">
        <v>-0.1111111111111111</v>
      </c>
      <c r="O57" s="56">
        <v>-0.16666666666666666</v>
      </c>
      <c r="Q57" s="56">
        <v>3.4482758620689655E-2</v>
      </c>
      <c r="R57" s="56">
        <v>0.1111111111111111</v>
      </c>
      <c r="S57" s="56">
        <v>-6.25E-2</v>
      </c>
    </row>
    <row r="58" spans="13:19" x14ac:dyDescent="0.25">
      <c r="M58" s="56">
        <v>0.1111111111111111</v>
      </c>
      <c r="N58" s="56">
        <v>9.7560975609756101E-2</v>
      </c>
      <c r="O58" s="56">
        <v>-0.2</v>
      </c>
      <c r="Q58" s="56">
        <v>-0.5</v>
      </c>
      <c r="R58" s="56">
        <v>-0.59459459459459463</v>
      </c>
      <c r="S58" s="56">
        <v>-0.59459459459459463</v>
      </c>
    </row>
    <row r="59" spans="13:19" x14ac:dyDescent="0.25">
      <c r="M59" s="56">
        <v>0</v>
      </c>
      <c r="N59" s="56">
        <v>-3.8461538461538464E-2</v>
      </c>
      <c r="O59" s="56">
        <v>3.7735849056603772E-2</v>
      </c>
      <c r="Q59" s="56">
        <v>-0.52830188679245282</v>
      </c>
      <c r="R59" s="56">
        <v>-0.6</v>
      </c>
      <c r="S59" s="56">
        <v>-0.60784313725490191</v>
      </c>
    </row>
    <row r="60" spans="13:19" x14ac:dyDescent="0.25">
      <c r="M60" s="56">
        <v>0.46341463414634149</v>
      </c>
      <c r="N60" s="56">
        <v>0.25</v>
      </c>
      <c r="O60" s="56">
        <v>0</v>
      </c>
      <c r="Q60" s="56">
        <v>0</v>
      </c>
      <c r="R60" s="56">
        <v>-0.25</v>
      </c>
      <c r="S60" s="56">
        <v>-0.25</v>
      </c>
    </row>
    <row r="61" spans="13:19" x14ac:dyDescent="0.25">
      <c r="M61" s="56">
        <v>0.19402985074626866</v>
      </c>
      <c r="N61" s="56">
        <v>0.40625</v>
      </c>
      <c r="O61" s="56">
        <v>0.17647058823529413</v>
      </c>
      <c r="Q61" s="56">
        <v>-0.11764705882352941</v>
      </c>
      <c r="R61" s="56">
        <v>-0.29577464788732394</v>
      </c>
      <c r="S61" s="56">
        <v>-9.0909090909090912E-2</v>
      </c>
    </row>
    <row r="62" spans="13:19" x14ac:dyDescent="0.25">
      <c r="M62" s="56">
        <v>0.14942528735632185</v>
      </c>
      <c r="N62" s="56">
        <v>0.16279069767441862</v>
      </c>
      <c r="O62" s="56">
        <v>3.4482758620689655E-2</v>
      </c>
      <c r="Q62" s="56">
        <v>3.4482758620689655E-2</v>
      </c>
      <c r="R62" s="56">
        <v>-0.16666666666666666</v>
      </c>
      <c r="S62" s="56">
        <v>-8.0459770114942528E-2</v>
      </c>
    </row>
    <row r="63" spans="13:19" x14ac:dyDescent="0.25">
      <c r="M63" s="56">
        <v>0.93548387096774188</v>
      </c>
      <c r="N63" s="56" t="s">
        <v>7</v>
      </c>
      <c r="O63" s="56">
        <v>0.29032258064516131</v>
      </c>
      <c r="Q63" s="56">
        <v>0.29032258064516131</v>
      </c>
      <c r="R63" s="56">
        <v>0.1111111111111111</v>
      </c>
      <c r="S63" s="56">
        <v>0.12903225806451613</v>
      </c>
    </row>
    <row r="64" spans="13:19" x14ac:dyDescent="0.25">
      <c r="M64" s="56">
        <v>-1.9607843137254902E-2</v>
      </c>
      <c r="N64" s="56">
        <v>0.14583333333333334</v>
      </c>
      <c r="O64" s="56">
        <v>3.7735849056603772E-2</v>
      </c>
      <c r="Q64" s="56">
        <v>-0.24528301886792453</v>
      </c>
      <c r="R64" s="56">
        <v>-0.16666666666666666</v>
      </c>
      <c r="S64" s="56">
        <v>-1.9607843137254902E-2</v>
      </c>
    </row>
    <row r="65" spans="13:24" x14ac:dyDescent="0.25">
      <c r="M65" s="56">
        <v>0.27659574468085107</v>
      </c>
      <c r="N65" s="56" t="s">
        <v>7</v>
      </c>
      <c r="O65" s="56">
        <v>0.30434782608695654</v>
      </c>
      <c r="Q65" s="56">
        <v>-0.13043478260869565</v>
      </c>
      <c r="R65" s="56">
        <v>-0.16666666666666666</v>
      </c>
      <c r="S65" s="56">
        <v>-0.16666666666666666</v>
      </c>
    </row>
    <row r="66" spans="13:24" x14ac:dyDescent="0.25">
      <c r="M66" s="56">
        <v>8.4337349397590355E-2</v>
      </c>
      <c r="N66" s="56" t="s">
        <v>7</v>
      </c>
      <c r="O66" s="56">
        <v>0.25</v>
      </c>
      <c r="Q66" s="56">
        <v>0.18055555555555555</v>
      </c>
      <c r="R66" s="56">
        <v>0</v>
      </c>
      <c r="S66" s="56">
        <v>0</v>
      </c>
    </row>
    <row r="67" spans="13:24" x14ac:dyDescent="0.25">
      <c r="M67" s="56">
        <v>0.13636363636363635</v>
      </c>
      <c r="N67" s="56" t="s">
        <v>7</v>
      </c>
      <c r="O67" s="56">
        <v>0.31578947368421051</v>
      </c>
      <c r="Q67" s="56">
        <v>0.31578947368421051</v>
      </c>
      <c r="R67" s="56">
        <v>-2.1739130434782608E-2</v>
      </c>
      <c r="S67" s="56">
        <v>-4.7619047619047616E-2</v>
      </c>
      <c r="X67" t="s">
        <v>117</v>
      </c>
    </row>
    <row r="68" spans="13:24" x14ac:dyDescent="0.25">
      <c r="M68" s="56">
        <v>4.4776119402985072E-2</v>
      </c>
      <c r="N68" s="56">
        <v>8.6956521739130432E-2</v>
      </c>
      <c r="O68" s="56">
        <v>0.34328358208955223</v>
      </c>
      <c r="Q68" s="56">
        <v>4.4776119402985072E-2</v>
      </c>
      <c r="R68" s="56">
        <v>0.14285714285714285</v>
      </c>
      <c r="S68" s="56">
        <v>1.4492753623188406E-2</v>
      </c>
    </row>
    <row r="69" spans="13:24" x14ac:dyDescent="0.25">
      <c r="M69" s="56">
        <v>8.1081081081081086E-2</v>
      </c>
      <c r="N69" s="56">
        <v>9.7560975609756101E-2</v>
      </c>
      <c r="O69" s="56">
        <v>0.33333333333333331</v>
      </c>
      <c r="Q69" s="56">
        <v>0.2</v>
      </c>
      <c r="R69" s="56">
        <v>0</v>
      </c>
      <c r="S69" s="56">
        <v>0.1111111111111111</v>
      </c>
    </row>
    <row r="70" spans="13:24" x14ac:dyDescent="0.25">
      <c r="M70" s="56">
        <v>-0.15254237288135594</v>
      </c>
      <c r="N70" s="56">
        <v>3.4482758620689655E-2</v>
      </c>
      <c r="O70" s="56">
        <v>0.2711864406779661</v>
      </c>
      <c r="Q70" s="56">
        <v>1.6949152542372881E-2</v>
      </c>
      <c r="R70" s="56">
        <v>0.14035087719298245</v>
      </c>
      <c r="S70" s="56">
        <v>0.14035087719298245</v>
      </c>
    </row>
    <row r="71" spans="13:24" x14ac:dyDescent="0.25">
      <c r="M71" s="56">
        <v>0.19565217391304349</v>
      </c>
      <c r="N71" s="56">
        <v>-9.0909090909090912E-2</v>
      </c>
      <c r="O71" s="56">
        <v>0.1702127659574468</v>
      </c>
      <c r="Q71" s="56">
        <v>6.3829787234042548E-2</v>
      </c>
      <c r="R71" s="56">
        <v>0.3253012048192771</v>
      </c>
      <c r="S71" s="56">
        <v>0.21212121212121213</v>
      </c>
    </row>
    <row r="72" spans="13:24" x14ac:dyDescent="0.25">
      <c r="M72" s="56">
        <v>5.6910569105691054E-2</v>
      </c>
      <c r="N72" s="56">
        <v>-4.7619047619047616E-2</v>
      </c>
      <c r="O72" s="56">
        <v>0.04</v>
      </c>
      <c r="Q72" s="56">
        <v>-0.04</v>
      </c>
      <c r="R72" s="56">
        <v>4.8387096774193547E-2</v>
      </c>
      <c r="S72" s="56">
        <v>-0.04</v>
      </c>
    </row>
    <row r="73" spans="13:24" x14ac:dyDescent="0.25">
      <c r="M73" s="56">
        <v>0.14035087719298245</v>
      </c>
      <c r="N73" s="56">
        <v>4.3478260869565216E-2</v>
      </c>
      <c r="O73" s="56">
        <v>-2.6548672566371681E-2</v>
      </c>
      <c r="Q73" s="56">
        <v>6.1946902654867256E-2</v>
      </c>
      <c r="R73" s="56" t="s">
        <v>7</v>
      </c>
      <c r="S73" s="56">
        <v>8.771929824561403E-3</v>
      </c>
    </row>
    <row r="74" spans="13:24" x14ac:dyDescent="0.25">
      <c r="M74" s="56">
        <v>3.4482758620689655E-2</v>
      </c>
      <c r="N74" s="56">
        <v>3.2608695652173912E-2</v>
      </c>
      <c r="O74" s="56">
        <v>-0.13793103448275862</v>
      </c>
      <c r="Q74" s="56">
        <v>9.1954022988505746E-2</v>
      </c>
      <c r="R74" s="56">
        <v>3.4482758620689655E-2</v>
      </c>
      <c r="S74" s="56">
        <v>-4.7619047619047616E-2</v>
      </c>
    </row>
    <row r="75" spans="13:24" x14ac:dyDescent="0.25">
      <c r="M75" s="56">
        <v>0.36363636363636365</v>
      </c>
      <c r="N75" s="56">
        <v>0.1</v>
      </c>
      <c r="O75" s="56">
        <v>0.1111111111111111</v>
      </c>
      <c r="Q75" s="56">
        <v>0</v>
      </c>
      <c r="R75" s="56">
        <v>0.27450980392156865</v>
      </c>
      <c r="S75" s="56">
        <v>-0.34782608695652173</v>
      </c>
    </row>
    <row r="76" spans="13:24" x14ac:dyDescent="0.25">
      <c r="M76" s="56">
        <v>0.42857142857142855</v>
      </c>
      <c r="N76" s="56">
        <v>0.21621621621621623</v>
      </c>
      <c r="O76" s="56">
        <v>0.3888888888888889</v>
      </c>
      <c r="Q76" s="56">
        <v>-0.14285714285714285</v>
      </c>
      <c r="R76" s="56">
        <v>-0.51219512195121952</v>
      </c>
      <c r="S76" s="56">
        <v>-0.7</v>
      </c>
    </row>
    <row r="77" spans="13:24" x14ac:dyDescent="0.25">
      <c r="M77" s="56">
        <v>4.1666666666666664E-2</v>
      </c>
      <c r="N77" s="56">
        <v>7.8431372549019607E-2</v>
      </c>
      <c r="O77" s="56">
        <v>0.1</v>
      </c>
      <c r="Q77" s="56">
        <v>-0.375</v>
      </c>
      <c r="R77" s="56">
        <v>-0.51923076923076927</v>
      </c>
      <c r="S77" s="56">
        <v>-0.71698113207547165</v>
      </c>
    </row>
    <row r="78" spans="13:24" x14ac:dyDescent="0.25">
      <c r="M78" s="56">
        <v>0.1111111111111111</v>
      </c>
      <c r="N78" s="56">
        <v>0.15384615384615385</v>
      </c>
      <c r="O78" s="56">
        <v>9.7560975609756101E-2</v>
      </c>
      <c r="Q78" s="56">
        <v>0.25</v>
      </c>
      <c r="R78" s="56">
        <v>-0.375</v>
      </c>
      <c r="S78" s="56">
        <v>-0.25</v>
      </c>
    </row>
    <row r="79" spans="13:24" x14ac:dyDescent="0.25">
      <c r="M79" s="56">
        <v>-4.1095890410958902E-2</v>
      </c>
      <c r="N79" s="56">
        <v>-6.25E-2</v>
      </c>
      <c r="O79" s="56">
        <v>-0.1044776119402985</v>
      </c>
      <c r="Q79" s="56">
        <v>-0.24657534246575341</v>
      </c>
      <c r="R79" s="56">
        <v>0.25</v>
      </c>
      <c r="S79" s="56">
        <v>-0.11764705882352941</v>
      </c>
    </row>
    <row r="80" spans="13:24" x14ac:dyDescent="0.25">
      <c r="M80" s="56">
        <v>-2.4390243902439025E-2</v>
      </c>
      <c r="N80" s="56">
        <v>-0.1111111111111111</v>
      </c>
      <c r="O80" s="56">
        <v>-2.2988505747126436E-2</v>
      </c>
      <c r="Q80" s="56">
        <v>-8.5365853658536592E-2</v>
      </c>
      <c r="R80" s="56">
        <v>4.6511627906976744E-2</v>
      </c>
      <c r="S80" s="56">
        <v>-8.0459770114942528E-2</v>
      </c>
    </row>
    <row r="81" spans="13:24" x14ac:dyDescent="0.25">
      <c r="M81" s="56">
        <v>0.37931034482758619</v>
      </c>
      <c r="N81" s="56">
        <v>0.37931034482758619</v>
      </c>
      <c r="O81" s="56">
        <v>0.45161290322580644</v>
      </c>
      <c r="Q81" s="56">
        <v>3.4482758620689655E-2</v>
      </c>
      <c r="R81" s="56" t="s">
        <v>7</v>
      </c>
      <c r="S81" s="56">
        <v>0.12903225806451613</v>
      </c>
    </row>
    <row r="82" spans="13:24" x14ac:dyDescent="0.25">
      <c r="M82" s="56">
        <v>6.3829787234042548E-2</v>
      </c>
      <c r="N82" s="56">
        <v>6.3829787234042548E-2</v>
      </c>
      <c r="O82" s="56">
        <v>0.17647058823529413</v>
      </c>
      <c r="Q82" s="56">
        <v>6.3829787234042548E-2</v>
      </c>
      <c r="R82" s="56">
        <v>-0.16666666666666666</v>
      </c>
      <c r="S82" s="56">
        <v>-0.15094339622641509</v>
      </c>
    </row>
    <row r="83" spans="13:24" x14ac:dyDescent="0.25">
      <c r="M83" s="56">
        <v>0.1</v>
      </c>
      <c r="N83" s="56">
        <v>0.25</v>
      </c>
      <c r="O83" s="56">
        <v>0.38297872340425532</v>
      </c>
      <c r="Q83" s="56">
        <v>0</v>
      </c>
      <c r="R83" s="56" t="s">
        <v>7</v>
      </c>
      <c r="S83" s="56">
        <v>-0.2391304347826087</v>
      </c>
      <c r="X83" t="s">
        <v>116</v>
      </c>
    </row>
    <row r="84" spans="13:24" x14ac:dyDescent="0.25">
      <c r="M84" s="56">
        <v>-2.4390243902439025E-2</v>
      </c>
      <c r="N84" s="56">
        <v>-2.4390243902439025E-2</v>
      </c>
      <c r="O84" s="56">
        <v>2.4096385542168676E-2</v>
      </c>
      <c r="Q84" s="56">
        <v>-2.4390243902439025E-2</v>
      </c>
      <c r="R84" s="56" t="s">
        <v>7</v>
      </c>
      <c r="S84" s="56">
        <v>0.1111111111111111</v>
      </c>
    </row>
    <row r="85" spans="13:24" x14ac:dyDescent="0.25">
      <c r="M85" s="56">
        <v>-4.7619047619047616E-2</v>
      </c>
      <c r="N85" s="56">
        <v>0.22222222222222221</v>
      </c>
      <c r="O85" s="56">
        <v>0.13636363636363635</v>
      </c>
      <c r="Q85" s="56">
        <v>7.1428571428571425E-2</v>
      </c>
      <c r="R85" s="56" t="s">
        <v>7</v>
      </c>
      <c r="S85" s="56">
        <v>5.2631578947368418E-2</v>
      </c>
    </row>
    <row r="86" spans="13:24" x14ac:dyDescent="0.25">
      <c r="M86" s="56">
        <v>0.1864406779661017</v>
      </c>
      <c r="N86" s="56">
        <v>-0.2857142857142857</v>
      </c>
      <c r="O86" s="56">
        <v>0.11940298507462686</v>
      </c>
      <c r="Q86" s="56">
        <v>0.2711864406779661</v>
      </c>
      <c r="R86" s="56">
        <v>1.4492753623188406E-2</v>
      </c>
      <c r="S86" s="56">
        <v>4.4776119402985072E-2</v>
      </c>
    </row>
    <row r="87" spans="13:24" x14ac:dyDescent="0.25">
      <c r="M87" s="56">
        <v>-1.2345679012345678E-2</v>
      </c>
      <c r="N87" s="56">
        <v>-4.7619047619047616E-2</v>
      </c>
      <c r="O87" s="56">
        <v>8.1081081081081086E-2</v>
      </c>
      <c r="Q87" s="56">
        <v>0.1111111111111111</v>
      </c>
      <c r="R87" s="56">
        <v>9.7560975609756101E-2</v>
      </c>
      <c r="S87" s="56">
        <v>0.13333333333333333</v>
      </c>
    </row>
    <row r="88" spans="13:24" x14ac:dyDescent="0.25">
      <c r="M88" s="56">
        <v>5.2631578947368418E-2</v>
      </c>
      <c r="N88" s="56">
        <v>0.2711864406779661</v>
      </c>
      <c r="O88" s="56">
        <v>0.2711864406779661</v>
      </c>
      <c r="Q88" s="56">
        <v>5.2631578947368418E-2</v>
      </c>
      <c r="R88" s="56">
        <v>0.20689655172413793</v>
      </c>
      <c r="S88" s="56">
        <v>1.6949152542372881E-2</v>
      </c>
    </row>
    <row r="89" spans="13:24" x14ac:dyDescent="0.25">
      <c r="M89" s="56">
        <v>4.7619047619047616E-2</v>
      </c>
      <c r="N89" s="56">
        <v>0.25</v>
      </c>
      <c r="O89" s="56">
        <v>0.25</v>
      </c>
      <c r="Q89" s="56">
        <v>-9.5238095238095233E-2</v>
      </c>
      <c r="R89" s="56">
        <v>0.1111111111111111</v>
      </c>
      <c r="S89" s="56">
        <v>0.27659574468085107</v>
      </c>
    </row>
    <row r="90" spans="13:24" x14ac:dyDescent="0.25">
      <c r="M90" s="56">
        <v>-0.11290322580645161</v>
      </c>
      <c r="N90" s="56">
        <v>6.2992125984251968E-2</v>
      </c>
      <c r="O90" s="56">
        <v>0.13821138211382114</v>
      </c>
      <c r="Q90" s="56">
        <v>8.8709677419354843E-2</v>
      </c>
      <c r="R90" s="56">
        <v>3.1746031746031744E-2</v>
      </c>
      <c r="S90" s="56">
        <v>0.04</v>
      </c>
    </row>
    <row r="91" spans="13:24" x14ac:dyDescent="0.25">
      <c r="M91" s="56" t="s">
        <v>7</v>
      </c>
      <c r="N91" s="56" t="s">
        <v>7</v>
      </c>
      <c r="O91" s="56">
        <v>0.18421052631578946</v>
      </c>
      <c r="Q91" s="56" t="s">
        <v>7</v>
      </c>
      <c r="R91" s="56">
        <v>0</v>
      </c>
      <c r="S91" s="56">
        <v>0.10619469026548672</v>
      </c>
    </row>
    <row r="92" spans="13:24" x14ac:dyDescent="0.25">
      <c r="M92" s="56">
        <v>-6.9767441860465115E-2</v>
      </c>
      <c r="N92" s="56">
        <v>0.29213483146067415</v>
      </c>
      <c r="O92" s="56">
        <v>0.35632183908045978</v>
      </c>
      <c r="Q92" s="56">
        <v>-6.9767441860465115E-2</v>
      </c>
      <c r="R92" s="56">
        <v>-2.1739130434782608E-2</v>
      </c>
      <c r="S92" s="56">
        <v>3.4482758620689655E-2</v>
      </c>
    </row>
    <row r="93" spans="13:24" x14ac:dyDescent="0.25">
      <c r="M93" s="56">
        <v>-0.1111111111111111</v>
      </c>
      <c r="N93" s="56">
        <v>2.0408163265306121E-2</v>
      </c>
      <c r="O93" s="56">
        <v>0.36363636363636365</v>
      </c>
      <c r="Q93" s="56">
        <v>0.1111111111111111</v>
      </c>
      <c r="R93" s="56">
        <v>-0.13793103448275862</v>
      </c>
      <c r="S93" s="56">
        <v>0.1111111111111111</v>
      </c>
    </row>
    <row r="94" spans="13:24" x14ac:dyDescent="0.25">
      <c r="M94" s="56">
        <v>-4.7619047619047616E-2</v>
      </c>
      <c r="N94" s="56">
        <v>0.14285714285714285</v>
      </c>
      <c r="O94" s="56">
        <v>-4.7619047619047616E-2</v>
      </c>
      <c r="Q94" s="56">
        <v>-0.16666666666666666</v>
      </c>
      <c r="R94" s="56">
        <v>-0.5714285714285714</v>
      </c>
      <c r="S94" s="56">
        <v>-0.52380952380952384</v>
      </c>
    </row>
    <row r="95" spans="13:24" x14ac:dyDescent="0.25">
      <c r="M95" s="56">
        <v>-5.6603773584905662E-2</v>
      </c>
      <c r="N95" s="56">
        <v>4.1666666666666664E-2</v>
      </c>
      <c r="O95" s="56">
        <v>-9.4339622641509441E-2</v>
      </c>
      <c r="Q95" s="56">
        <v>-0.33962264150943394</v>
      </c>
      <c r="R95" s="56">
        <v>-0.47916666666666669</v>
      </c>
      <c r="S95" s="56">
        <v>-0.33962264150943394</v>
      </c>
    </row>
    <row r="96" spans="13:24" x14ac:dyDescent="0.25">
      <c r="M96" s="56">
        <v>0.14285714285714285</v>
      </c>
      <c r="N96" s="56">
        <v>0.1111111111111111</v>
      </c>
      <c r="O96" s="56">
        <v>0.2857142857142857</v>
      </c>
      <c r="Q96" s="56">
        <v>0.42857142857142855</v>
      </c>
      <c r="R96" s="56">
        <v>-2.7777777777777776E-2</v>
      </c>
      <c r="S96" s="56">
        <v>0.42857142857142855</v>
      </c>
    </row>
    <row r="97" spans="13:19" x14ac:dyDescent="0.25">
      <c r="M97" s="56">
        <v>-0.1044776119402985</v>
      </c>
      <c r="N97" s="56">
        <v>2.7397260273972601E-2</v>
      </c>
      <c r="O97" s="56">
        <v>-0.2537313432835821</v>
      </c>
      <c r="Q97" s="56">
        <v>-2.9850746268656716E-2</v>
      </c>
      <c r="R97" s="56">
        <v>-0.17808219178082191</v>
      </c>
      <c r="S97" s="56">
        <v>0.19402985074626866</v>
      </c>
    </row>
    <row r="98" spans="13:19" x14ac:dyDescent="0.25">
      <c r="M98" s="56">
        <v>-5.8823529411764705E-2</v>
      </c>
      <c r="N98" s="56">
        <v>7.3170731707317069E-2</v>
      </c>
      <c r="O98" s="56">
        <v>-0.17647058823529413</v>
      </c>
      <c r="Q98" s="56">
        <v>0.11764705882352941</v>
      </c>
      <c r="R98" s="56">
        <v>3.6585365853658534E-2</v>
      </c>
      <c r="S98" s="56">
        <v>5.8823529411764705E-2</v>
      </c>
    </row>
    <row r="99" spans="13:19" x14ac:dyDescent="0.25">
      <c r="M99" s="56">
        <v>0.21212121212121213</v>
      </c>
      <c r="N99" s="56">
        <v>0.37931034482758619</v>
      </c>
      <c r="O99" s="56">
        <v>0.21212121212121213</v>
      </c>
      <c r="Q99" s="56">
        <v>0.21212121212121213</v>
      </c>
      <c r="R99" s="56">
        <v>3.4482758620689655E-2</v>
      </c>
      <c r="S99" s="56">
        <v>-9.0909090909090912E-2</v>
      </c>
    </row>
    <row r="100" spans="13:19" x14ac:dyDescent="0.25">
      <c r="M100" s="56">
        <v>0.1111111111111111</v>
      </c>
      <c r="N100" s="56">
        <v>6.3829787234042548E-2</v>
      </c>
      <c r="O100" s="56">
        <v>0.1111111111111111</v>
      </c>
      <c r="Q100" s="56">
        <v>0.1111111111111111</v>
      </c>
      <c r="R100" s="56">
        <v>-4.2553191489361701E-2</v>
      </c>
      <c r="S100" s="56">
        <v>-0.1111111111111111</v>
      </c>
    </row>
    <row r="101" spans="13:19" x14ac:dyDescent="0.25">
      <c r="M101" s="56">
        <v>5.7692307692307696E-2</v>
      </c>
      <c r="N101" s="56">
        <v>0</v>
      </c>
      <c r="O101" s="56">
        <v>0.11538461538461539</v>
      </c>
      <c r="Q101" s="56">
        <v>5.7692307692307696E-2</v>
      </c>
      <c r="R101" s="56">
        <v>0</v>
      </c>
      <c r="S101" s="56">
        <v>-3.8461538461538464E-2</v>
      </c>
    </row>
    <row r="102" spans="13:19" x14ac:dyDescent="0.25">
      <c r="M102" s="56">
        <v>-0.15730337078651685</v>
      </c>
      <c r="N102" s="56">
        <v>-0.2073170731707317</v>
      </c>
      <c r="O102" s="56">
        <v>-0.15730337078651685</v>
      </c>
      <c r="Q102" s="56">
        <v>6.741573033707865E-2</v>
      </c>
      <c r="R102" s="56">
        <v>9.7560975609756101E-2</v>
      </c>
      <c r="S102" s="56">
        <v>1.1235955056179775E-2</v>
      </c>
    </row>
    <row r="103" spans="13:19" x14ac:dyDescent="0.25">
      <c r="M103" s="56">
        <v>0.21951219512195122</v>
      </c>
      <c r="N103" s="56">
        <v>0.90476190476190477</v>
      </c>
      <c r="O103" s="56">
        <v>0.21951219512195122</v>
      </c>
      <c r="Q103" s="56">
        <v>0.34146341463414637</v>
      </c>
      <c r="R103" s="56">
        <v>-4.7619047619047616E-2</v>
      </c>
      <c r="S103" s="56">
        <v>9.7560975609756101E-2</v>
      </c>
    </row>
    <row r="104" spans="13:19" x14ac:dyDescent="0.25">
      <c r="M104" s="56">
        <v>-4.7619047619047616E-2</v>
      </c>
      <c r="N104" s="56">
        <v>1.6949152542372881E-2</v>
      </c>
      <c r="O104" s="56">
        <v>3.1746031746031744E-2</v>
      </c>
      <c r="Q104" s="56">
        <v>0.34920634920634919</v>
      </c>
      <c r="R104" s="56">
        <v>0.10169491525423729</v>
      </c>
      <c r="S104" s="56">
        <v>0.19047619047619047</v>
      </c>
    </row>
    <row r="105" spans="13:19" x14ac:dyDescent="0.25">
      <c r="M105" s="56">
        <v>-7.8947368421052627E-2</v>
      </c>
      <c r="N105" s="56">
        <v>4.9382716049382713E-2</v>
      </c>
      <c r="O105" s="56">
        <v>-1.3157894736842105E-2</v>
      </c>
      <c r="Q105" s="56">
        <v>0.11842105263157894</v>
      </c>
      <c r="R105" s="56">
        <v>0.1111111111111111</v>
      </c>
      <c r="S105" s="56">
        <v>0.18421052631578946</v>
      </c>
    </row>
    <row r="106" spans="13:19" x14ac:dyDescent="0.25">
      <c r="M106" s="56">
        <v>-0.27272727272727271</v>
      </c>
      <c r="N106" s="56">
        <v>0.22807017543859648</v>
      </c>
      <c r="O106" s="56">
        <v>9.0909090909090912E-2</v>
      </c>
      <c r="Q106" s="56">
        <v>0</v>
      </c>
      <c r="R106" s="56">
        <v>0.22807017543859648</v>
      </c>
      <c r="S106" s="56">
        <v>0.27272727272727271</v>
      </c>
    </row>
    <row r="107" spans="13:19" x14ac:dyDescent="0.25">
      <c r="M107" s="56">
        <v>-6.5420560747663545E-2</v>
      </c>
      <c r="N107" s="56">
        <v>4.7619047619047616E-2</v>
      </c>
      <c r="O107" s="56">
        <v>2.8037383177570093E-2</v>
      </c>
      <c r="Q107" s="56">
        <v>0.26168224299065418</v>
      </c>
      <c r="R107" s="56">
        <v>0.14285714285714285</v>
      </c>
      <c r="S107" s="56">
        <v>0.12149532710280374</v>
      </c>
    </row>
    <row r="108" spans="13:19" x14ac:dyDescent="0.25">
      <c r="M108" s="56">
        <v>-0.15254237288135594</v>
      </c>
      <c r="N108" s="56">
        <v>4.8387096774193547E-2</v>
      </c>
      <c r="O108" s="56">
        <v>1.6949152542372881E-2</v>
      </c>
      <c r="Q108" s="56">
        <v>0.1440677966101695</v>
      </c>
      <c r="R108" s="56">
        <v>4.8387096774193547E-2</v>
      </c>
      <c r="S108" s="56">
        <v>0.10169491525423729</v>
      </c>
    </row>
    <row r="109" spans="13:19" x14ac:dyDescent="0.25">
      <c r="M109" s="56">
        <v>-8.1632653061224483E-2</v>
      </c>
      <c r="N109" s="56" t="s">
        <v>7</v>
      </c>
      <c r="O109" s="56">
        <v>0.12244897959183673</v>
      </c>
      <c r="Q109" s="56">
        <v>0.37755102040816324</v>
      </c>
      <c r="R109" s="56" t="s">
        <v>7</v>
      </c>
      <c r="S109" s="56">
        <v>0.27551020408163263</v>
      </c>
    </row>
    <row r="110" spans="13:19" x14ac:dyDescent="0.25">
      <c r="M110" s="56">
        <v>-0.21348314606741572</v>
      </c>
      <c r="N110" s="56">
        <v>4.6511627906976744E-2</v>
      </c>
      <c r="O110" s="56">
        <v>1.1235955056179775E-2</v>
      </c>
      <c r="Q110" s="56">
        <v>-0.10112359550561797</v>
      </c>
      <c r="R110" s="56">
        <v>4.6511627906976744E-2</v>
      </c>
      <c r="S110" s="56">
        <v>-4.49438202247191E-2</v>
      </c>
    </row>
    <row r="111" spans="13:19" x14ac:dyDescent="0.25">
      <c r="M111" s="56">
        <v>-0.16666666666666666</v>
      </c>
      <c r="N111" s="56">
        <v>0.1111111111111111</v>
      </c>
      <c r="O111" s="56">
        <v>4.1666666666666664E-2</v>
      </c>
      <c r="Q111" s="56">
        <v>-6.25E-2</v>
      </c>
      <c r="R111" s="56">
        <v>0.55555555555555558</v>
      </c>
      <c r="S111" s="56">
        <v>0.5625</v>
      </c>
    </row>
    <row r="112" spans="13:19" x14ac:dyDescent="0.25">
      <c r="M112" s="56">
        <v>9.7560975609756101E-2</v>
      </c>
      <c r="N112" s="56">
        <v>5.2631578947368418E-2</v>
      </c>
      <c r="O112" s="56">
        <v>9.7560975609756101E-2</v>
      </c>
      <c r="Q112" s="56">
        <v>-0.59459459459459463</v>
      </c>
      <c r="R112" s="56">
        <v>-7.8947368421052627E-2</v>
      </c>
      <c r="S112" s="56">
        <v>-2.4390243902439025E-2</v>
      </c>
    </row>
    <row r="113" spans="13:19" x14ac:dyDescent="0.25">
      <c r="M113" s="56">
        <v>-3.8461538461538464E-2</v>
      </c>
      <c r="N113" s="56">
        <v>6.3829787234042548E-2</v>
      </c>
      <c r="O113" s="56">
        <v>0</v>
      </c>
      <c r="Q113" s="56">
        <v>-0.6</v>
      </c>
      <c r="R113" s="56">
        <v>-4.2553191489361701E-2</v>
      </c>
      <c r="S113" s="56">
        <v>-0.1</v>
      </c>
    </row>
    <row r="114" spans="13:19" x14ac:dyDescent="0.25">
      <c r="M114" s="56">
        <v>0.25</v>
      </c>
      <c r="N114" s="56">
        <v>-5.4054054054054057E-2</v>
      </c>
      <c r="O114" s="56">
        <v>0.2857142857142857</v>
      </c>
      <c r="Q114" s="56">
        <v>-0.25</v>
      </c>
      <c r="R114" s="56">
        <v>-0.1891891891891892</v>
      </c>
      <c r="S114" s="56">
        <v>-0.14285714285714285</v>
      </c>
    </row>
    <row r="115" spans="13:19" x14ac:dyDescent="0.25">
      <c r="M115" s="56">
        <v>0.40625</v>
      </c>
      <c r="N115" s="56">
        <v>-5.4054054054054057E-2</v>
      </c>
      <c r="O115" s="56">
        <v>4.4776119402985072E-2</v>
      </c>
      <c r="Q115" s="56">
        <v>-0.29577464788732394</v>
      </c>
      <c r="R115" s="56">
        <v>-5.4054054054054057E-2</v>
      </c>
      <c r="S115" s="56">
        <v>0.11940298507462686</v>
      </c>
    </row>
    <row r="116" spans="13:19" x14ac:dyDescent="0.25">
      <c r="M116" s="56">
        <v>0.16279069767441862</v>
      </c>
      <c r="N116" s="56">
        <v>-3.4090909090909088E-2</v>
      </c>
      <c r="O116" s="56">
        <v>1.1904761904761904E-2</v>
      </c>
      <c r="Q116" s="56">
        <v>-0.16666666666666666</v>
      </c>
      <c r="R116" s="56">
        <v>-9.0909090909090912E-2</v>
      </c>
      <c r="S116" s="56">
        <v>1.1904761904761904E-2</v>
      </c>
    </row>
    <row r="117" spans="13:19" x14ac:dyDescent="0.25">
      <c r="M117" s="56" t="s">
        <v>7</v>
      </c>
      <c r="N117" s="56">
        <v>0.16666666666666666</v>
      </c>
      <c r="O117" s="56">
        <v>0.48148148148148145</v>
      </c>
      <c r="Q117" s="56">
        <v>0.1111111111111111</v>
      </c>
      <c r="R117" s="56">
        <v>0.16666666666666666</v>
      </c>
      <c r="S117" s="56">
        <v>0.48148148148148145</v>
      </c>
    </row>
    <row r="118" spans="13:19" x14ac:dyDescent="0.25">
      <c r="M118" s="56">
        <v>0.14583333333333334</v>
      </c>
      <c r="N118" s="56">
        <v>-3.8461538461538464E-2</v>
      </c>
      <c r="O118" s="56">
        <v>2.0408163265306121E-2</v>
      </c>
      <c r="Q118" s="56">
        <v>-0.16666666666666666</v>
      </c>
      <c r="R118" s="56">
        <v>-3.8461538461538464E-2</v>
      </c>
      <c r="S118" s="56">
        <v>2.0408163265306121E-2</v>
      </c>
    </row>
    <row r="119" spans="13:19" x14ac:dyDescent="0.25">
      <c r="M119" s="56" t="s">
        <v>7</v>
      </c>
      <c r="N119" s="56">
        <v>-0.1</v>
      </c>
      <c r="O119" s="56">
        <v>0.14583333333333334</v>
      </c>
      <c r="Q119" s="56">
        <v>-0.16666666666666666</v>
      </c>
      <c r="R119" s="56">
        <v>0</v>
      </c>
      <c r="S119" s="56">
        <v>4.1666666666666664E-2</v>
      </c>
    </row>
    <row r="120" spans="13:19" x14ac:dyDescent="0.25">
      <c r="M120" s="56" t="s">
        <v>7</v>
      </c>
      <c r="N120" s="56">
        <v>-8.5365853658536592E-2</v>
      </c>
      <c r="O120" s="56">
        <v>-0.10112359550561797</v>
      </c>
      <c r="Q120" s="56">
        <v>0</v>
      </c>
      <c r="R120" s="56">
        <v>-0.14634146341463414</v>
      </c>
      <c r="S120" s="56">
        <v>1.1235955056179775E-2</v>
      </c>
    </row>
    <row r="121" spans="13:19" x14ac:dyDescent="0.25">
      <c r="M121" s="56" t="s">
        <v>7</v>
      </c>
      <c r="N121" s="56">
        <v>0</v>
      </c>
      <c r="O121" s="56">
        <v>-2.1739130434782608E-2</v>
      </c>
      <c r="Q121" s="56">
        <v>-2.1739130434782608E-2</v>
      </c>
      <c r="R121" s="56">
        <v>0</v>
      </c>
      <c r="S121" s="56">
        <v>8.6956521739130432E-2</v>
      </c>
    </row>
    <row r="122" spans="13:19" x14ac:dyDescent="0.25">
      <c r="M122" s="56">
        <v>8.6956521739130432E-2</v>
      </c>
      <c r="N122" s="56">
        <v>3.7735849056603772E-2</v>
      </c>
      <c r="O122" s="56">
        <v>0.1111111111111111</v>
      </c>
      <c r="Q122" s="56">
        <v>0.14285714285714285</v>
      </c>
      <c r="R122" s="56">
        <v>3.7735849056603772E-2</v>
      </c>
      <c r="S122" s="56">
        <v>0.1111111111111111</v>
      </c>
    </row>
    <row r="123" spans="13:19" x14ac:dyDescent="0.25">
      <c r="M123" s="56">
        <v>9.7560975609756101E-2</v>
      </c>
      <c r="N123" s="56">
        <v>7.6923076923076927E-2</v>
      </c>
      <c r="O123" s="56">
        <v>-1.1627906976744186E-2</v>
      </c>
      <c r="Q123" s="56">
        <v>0</v>
      </c>
      <c r="R123" s="56">
        <v>0.15384615384615385</v>
      </c>
      <c r="S123" s="56">
        <v>4.6511627906976744E-2</v>
      </c>
    </row>
    <row r="124" spans="13:19" x14ac:dyDescent="0.25">
      <c r="M124" s="56">
        <v>3.4482758620689655E-2</v>
      </c>
      <c r="N124" s="56">
        <v>-3.8461538461538464E-2</v>
      </c>
      <c r="O124" s="56">
        <v>0.1111111111111111</v>
      </c>
      <c r="Q124" s="56">
        <v>0.14035087719298245</v>
      </c>
      <c r="R124" s="56">
        <v>5.7692307692307696E-2</v>
      </c>
      <c r="S124" s="56">
        <v>-0.16666666666666666</v>
      </c>
    </row>
    <row r="125" spans="13:19" x14ac:dyDescent="0.25">
      <c r="M125" s="56">
        <v>-9.0909090909090912E-2</v>
      </c>
      <c r="N125" s="56">
        <v>0.18556701030927836</v>
      </c>
      <c r="O125" s="56">
        <v>0.25</v>
      </c>
      <c r="Q125" s="56">
        <v>0.3253012048192771</v>
      </c>
      <c r="R125" s="56">
        <v>0.28865979381443296</v>
      </c>
      <c r="S125" s="56">
        <v>0.35</v>
      </c>
    </row>
    <row r="126" spans="13:19" x14ac:dyDescent="0.25">
      <c r="M126" s="56">
        <v>-4.7619047619047616E-2</v>
      </c>
      <c r="N126" s="56">
        <v>-3.8461538461538464E-2</v>
      </c>
      <c r="O126" s="56">
        <v>2.3622047244094488E-2</v>
      </c>
      <c r="Q126" s="56">
        <v>4.8387096774193547E-2</v>
      </c>
      <c r="R126" s="56">
        <v>0</v>
      </c>
      <c r="S126" s="56">
        <v>2.3622047244094488E-2</v>
      </c>
    </row>
    <row r="127" spans="13:19" x14ac:dyDescent="0.25">
      <c r="M127" s="56">
        <v>4.3478260869565216E-2</v>
      </c>
      <c r="N127" s="56" t="s">
        <v>7</v>
      </c>
      <c r="O127" s="56">
        <v>4.3478260869565216E-2</v>
      </c>
      <c r="Q127" s="56" t="s">
        <v>7</v>
      </c>
      <c r="R127" s="56" t="s">
        <v>7</v>
      </c>
      <c r="S127" s="56">
        <v>0</v>
      </c>
    </row>
    <row r="128" spans="13:19" x14ac:dyDescent="0.25">
      <c r="M128" s="56">
        <v>3.2608695652173912E-2</v>
      </c>
      <c r="N128" s="56">
        <v>3.4482758620689655E-2</v>
      </c>
      <c r="O128" s="56">
        <v>-2.1739130434782608E-2</v>
      </c>
      <c r="Q128" s="56">
        <v>3.4482758620689655E-2</v>
      </c>
      <c r="R128" s="56">
        <v>-8.0459770114942528E-2</v>
      </c>
      <c r="S128" s="56">
        <v>-2.1739130434782608E-2</v>
      </c>
    </row>
    <row r="129" spans="13:19" x14ac:dyDescent="0.25">
      <c r="M129" s="56">
        <v>0.1</v>
      </c>
      <c r="N129" s="56">
        <v>0</v>
      </c>
      <c r="O129" s="56">
        <v>-9.0909090909090912E-2</v>
      </c>
      <c r="Q129" s="56">
        <v>0.27450980392156865</v>
      </c>
      <c r="R129" s="56">
        <v>-0.22222222222222221</v>
      </c>
      <c r="S129" s="56">
        <v>-0.43181818181818182</v>
      </c>
    </row>
    <row r="130" spans="13:19" x14ac:dyDescent="0.25">
      <c r="M130" s="56">
        <v>-0.2</v>
      </c>
      <c r="N130" s="56">
        <v>0.1111111111111111</v>
      </c>
      <c r="O130" s="56">
        <v>2.564102564102564E-2</v>
      </c>
      <c r="Q130" s="56">
        <v>-0.59459459459459463</v>
      </c>
      <c r="R130" s="56">
        <v>-2.7777777777777776E-2</v>
      </c>
      <c r="S130" s="56">
        <v>0.15384615384615385</v>
      </c>
    </row>
    <row r="131" spans="13:19" x14ac:dyDescent="0.25">
      <c r="M131" s="56">
        <v>3.7735849056603772E-2</v>
      </c>
      <c r="N131" s="56">
        <v>0.14583333333333334</v>
      </c>
      <c r="O131" s="56">
        <v>5.7692307692307696E-2</v>
      </c>
      <c r="Q131" s="56">
        <v>-0.60784313725490191</v>
      </c>
      <c r="R131" s="56">
        <v>-6.25E-2</v>
      </c>
      <c r="S131" s="56">
        <v>-3.8461538461538464E-2</v>
      </c>
    </row>
    <row r="132" spans="13:19" x14ac:dyDescent="0.25">
      <c r="M132" s="56">
        <v>0</v>
      </c>
      <c r="N132" s="56">
        <v>-0.125</v>
      </c>
      <c r="O132" s="56">
        <v>2.9411764705882353E-2</v>
      </c>
      <c r="Q132" s="56">
        <v>-0.25</v>
      </c>
      <c r="R132" s="56">
        <v>-0.25</v>
      </c>
      <c r="S132" s="56">
        <v>-0.11764705882352941</v>
      </c>
    </row>
    <row r="133" spans="13:19" x14ac:dyDescent="0.25">
      <c r="M133" s="56">
        <v>0.17647058823529413</v>
      </c>
      <c r="N133" s="56">
        <v>6.0606060606060608E-2</v>
      </c>
      <c r="O133" s="56">
        <v>0.23076923076923078</v>
      </c>
      <c r="Q133" s="56">
        <v>-9.0909090909090912E-2</v>
      </c>
      <c r="R133" s="56">
        <v>6.0606060606060608E-2</v>
      </c>
      <c r="S133" s="56">
        <v>7.6923076923076927E-2</v>
      </c>
    </row>
    <row r="134" spans="13:19" x14ac:dyDescent="0.25">
      <c r="M134" s="56">
        <v>3.4482758620689655E-2</v>
      </c>
      <c r="N134" s="56">
        <v>9.1954022988505746E-2</v>
      </c>
      <c r="O134" s="56">
        <v>4.6511627906976744E-2</v>
      </c>
      <c r="Q134" s="56">
        <v>-8.0459770114942528E-2</v>
      </c>
      <c r="R134" s="56">
        <v>3.4482758620689655E-2</v>
      </c>
      <c r="S134" s="56">
        <v>-1.1627906976744186E-2</v>
      </c>
    </row>
    <row r="135" spans="13:19" x14ac:dyDescent="0.25">
      <c r="M135" s="56">
        <v>0.29032258064516131</v>
      </c>
      <c r="N135" s="56">
        <v>0.20689655172413793</v>
      </c>
      <c r="O135" s="56">
        <v>0.25</v>
      </c>
      <c r="Q135" s="56">
        <v>0.12903225806451613</v>
      </c>
      <c r="R135" s="56">
        <v>0.20689655172413793</v>
      </c>
      <c r="S135" s="56">
        <v>0.25</v>
      </c>
    </row>
    <row r="136" spans="13:19" x14ac:dyDescent="0.25">
      <c r="M136" s="56">
        <v>3.7735849056603772E-2</v>
      </c>
      <c r="N136" s="56">
        <v>6.3829787234042548E-2</v>
      </c>
      <c r="O136" s="56">
        <v>6.3829787234042548E-2</v>
      </c>
      <c r="Q136" s="56">
        <v>-1.9607843137254902E-2</v>
      </c>
      <c r="R136" s="56">
        <v>6.3829787234042548E-2</v>
      </c>
      <c r="S136" s="56">
        <v>-0.14893617021276595</v>
      </c>
    </row>
    <row r="137" spans="13:19" x14ac:dyDescent="0.25">
      <c r="M137" s="56">
        <v>0.30434782608695654</v>
      </c>
      <c r="N137" s="56">
        <v>0.14583333333333334</v>
      </c>
      <c r="O137" s="56">
        <v>2.0408163265306121E-2</v>
      </c>
      <c r="Q137" s="56">
        <v>-0.16666666666666666</v>
      </c>
      <c r="R137" s="56">
        <v>-6.25E-2</v>
      </c>
      <c r="S137" s="56">
        <v>2.0408163265306121E-2</v>
      </c>
    </row>
    <row r="138" spans="13:19" x14ac:dyDescent="0.25">
      <c r="M138" s="56">
        <v>0.25</v>
      </c>
      <c r="N138" s="56">
        <v>-3.614457831325301E-2</v>
      </c>
      <c r="O138" s="56">
        <v>5.8823529411764705E-2</v>
      </c>
      <c r="Q138" s="56">
        <v>0</v>
      </c>
      <c r="R138" s="56">
        <v>-3.614457831325301E-2</v>
      </c>
      <c r="S138" s="56">
        <v>-5.8823529411764705E-2</v>
      </c>
    </row>
    <row r="139" spans="13:19" x14ac:dyDescent="0.25">
      <c r="M139" s="56">
        <v>0.31578947368421051</v>
      </c>
      <c r="N139" s="56">
        <v>4.6511627906976744E-2</v>
      </c>
      <c r="O139" s="56">
        <v>6.3829787234042548E-2</v>
      </c>
      <c r="Q139" s="56">
        <v>-4.7619047619047616E-2</v>
      </c>
      <c r="R139" s="56">
        <v>4.6511627906976744E-2</v>
      </c>
      <c r="S139" s="56">
        <v>6.3829787234042548E-2</v>
      </c>
    </row>
    <row r="140" spans="13:19" x14ac:dyDescent="0.25">
      <c r="M140" s="56">
        <v>0.34328358208955223</v>
      </c>
      <c r="N140" s="56">
        <v>0.12903225806451613</v>
      </c>
      <c r="O140" s="56">
        <v>9.375E-2</v>
      </c>
      <c r="Q140" s="56">
        <v>1.4492753623188406E-2</v>
      </c>
      <c r="R140" s="56">
        <v>0.12903225806451613</v>
      </c>
      <c r="S140" s="56">
        <v>0.25</v>
      </c>
    </row>
    <row r="141" spans="13:19" x14ac:dyDescent="0.25">
      <c r="M141" s="56">
        <v>0.33333333333333331</v>
      </c>
      <c r="N141" s="56">
        <v>4.9382716049382713E-2</v>
      </c>
      <c r="O141" s="56">
        <v>7.5949367088607597E-2</v>
      </c>
      <c r="Q141" s="56">
        <v>0.1111111111111111</v>
      </c>
      <c r="R141" s="56">
        <v>4.9382716049382713E-2</v>
      </c>
      <c r="S141" s="56">
        <v>0.13924050632911392</v>
      </c>
    </row>
    <row r="142" spans="13:19" x14ac:dyDescent="0.25">
      <c r="M142" s="56">
        <v>0.2711864406779661</v>
      </c>
      <c r="N142" s="56">
        <v>0.1206896551724138</v>
      </c>
      <c r="O142" s="56">
        <v>3.4482758620689655E-2</v>
      </c>
      <c r="Q142" s="56">
        <v>0.14035087719298245</v>
      </c>
      <c r="R142" s="56">
        <v>3.4482758620689655E-2</v>
      </c>
      <c r="S142" s="56">
        <v>-0.13793103448275862</v>
      </c>
    </row>
    <row r="143" spans="13:19" x14ac:dyDescent="0.25">
      <c r="M143" s="56">
        <v>0.1702127659574468</v>
      </c>
      <c r="N143" s="56">
        <v>0.18556701030927836</v>
      </c>
      <c r="O143" s="56">
        <v>0.25</v>
      </c>
      <c r="Q143" s="56">
        <v>0.21212121212121213</v>
      </c>
      <c r="R143" s="56">
        <v>0.23711340206185566</v>
      </c>
      <c r="S143" s="56">
        <v>0.25</v>
      </c>
    </row>
    <row r="144" spans="13:19" x14ac:dyDescent="0.25">
      <c r="M144" s="56">
        <v>0.04</v>
      </c>
      <c r="N144" s="56">
        <v>0.04</v>
      </c>
      <c r="O144" s="56">
        <v>0.15044247787610621</v>
      </c>
      <c r="Q144" s="56">
        <v>-0.04</v>
      </c>
      <c r="R144" s="56">
        <v>-0.04</v>
      </c>
      <c r="S144" s="56">
        <v>-2.6548672566371681E-2</v>
      </c>
    </row>
    <row r="145" spans="13:19" x14ac:dyDescent="0.25">
      <c r="M145" s="56">
        <v>-2.6548672566371681E-2</v>
      </c>
      <c r="N145" s="56" t="s">
        <v>7</v>
      </c>
      <c r="O145" s="56">
        <v>0.17647058823529413</v>
      </c>
      <c r="Q145" s="56">
        <v>8.771929824561403E-3</v>
      </c>
      <c r="R145" s="56" t="s">
        <v>7</v>
      </c>
      <c r="S145" s="56">
        <v>9.2436974789915971E-2</v>
      </c>
    </row>
    <row r="146" spans="13:19" x14ac:dyDescent="0.25">
      <c r="M146" s="56">
        <v>-0.13793103448275862</v>
      </c>
      <c r="N146" s="56">
        <v>0.14942528735632185</v>
      </c>
      <c r="O146" s="56">
        <v>0.27777777777777779</v>
      </c>
      <c r="Q146" s="56">
        <v>-4.7619047619047616E-2</v>
      </c>
      <c r="R146" s="56">
        <v>9.1954022988505746E-2</v>
      </c>
      <c r="S146" s="56">
        <v>0</v>
      </c>
    </row>
    <row r="147" spans="13:19" x14ac:dyDescent="0.25">
      <c r="M147" s="56">
        <v>0.1111111111111111</v>
      </c>
      <c r="N147" s="56">
        <v>-4.7619047619047616E-2</v>
      </c>
      <c r="O147" s="56">
        <v>-0.13043478260869565</v>
      </c>
      <c r="Q147" s="56">
        <v>-0.34782608695652173</v>
      </c>
      <c r="R147" s="56">
        <v>-0.2857142857142857</v>
      </c>
      <c r="S147" s="56">
        <v>-0.2391304347826087</v>
      </c>
    </row>
    <row r="148" spans="13:19" x14ac:dyDescent="0.25">
      <c r="M148" s="56">
        <v>0.21621621621621623</v>
      </c>
      <c r="N148" s="56">
        <v>8.1081081081081086E-2</v>
      </c>
      <c r="O148" s="56">
        <v>-5.4054054054054057E-2</v>
      </c>
      <c r="Q148" s="56">
        <v>-0.51219512195121952</v>
      </c>
      <c r="R148" s="56">
        <v>8.1081081081081086E-2</v>
      </c>
      <c r="S148" s="56">
        <v>8.1081081081081086E-2</v>
      </c>
    </row>
    <row r="149" spans="13:19" x14ac:dyDescent="0.25">
      <c r="M149" s="56">
        <v>7.8431372549019607E-2</v>
      </c>
      <c r="N149" s="56">
        <v>0.1</v>
      </c>
      <c r="O149" s="56">
        <v>0.12244897959183673</v>
      </c>
      <c r="Q149" s="56">
        <v>-0.51923076923076927</v>
      </c>
      <c r="R149" s="56">
        <v>-0.1</v>
      </c>
      <c r="S149" s="56">
        <v>2.0408163265306121E-2</v>
      </c>
    </row>
    <row r="150" spans="13:19" x14ac:dyDescent="0.25">
      <c r="M150" s="56">
        <v>0.15384615384615385</v>
      </c>
      <c r="N150" s="56">
        <v>-0.1891891891891892</v>
      </c>
      <c r="O150" s="56">
        <v>-5.4054054054054057E-2</v>
      </c>
      <c r="Q150" s="56">
        <v>-0.375</v>
      </c>
      <c r="R150" s="56">
        <v>-0.1891891891891892</v>
      </c>
      <c r="S150" s="56">
        <v>-0.1891891891891892</v>
      </c>
    </row>
    <row r="151" spans="13:19" x14ac:dyDescent="0.25">
      <c r="M151" s="56">
        <v>-6.25E-2</v>
      </c>
      <c r="N151" s="56">
        <v>2.9411764705882353E-2</v>
      </c>
      <c r="O151" s="56">
        <v>0.13636363636363635</v>
      </c>
      <c r="Q151" s="56">
        <v>0.25</v>
      </c>
      <c r="R151" s="56">
        <v>2.9411764705882353E-2</v>
      </c>
      <c r="S151" s="56">
        <v>-9.0909090909090912E-2</v>
      </c>
    </row>
    <row r="152" spans="13:19" x14ac:dyDescent="0.25">
      <c r="M152" s="56">
        <v>-0.1111111111111111</v>
      </c>
      <c r="N152" s="56">
        <v>5.5555555555555552E-2</v>
      </c>
      <c r="O152" s="56">
        <v>0.10465116279069768</v>
      </c>
      <c r="Q152" s="56">
        <v>4.6511627906976744E-2</v>
      </c>
      <c r="R152" s="56">
        <v>-0.1111111111111111</v>
      </c>
      <c r="S152" s="56">
        <v>0.10465116279069768</v>
      </c>
    </row>
    <row r="153" spans="13:19" x14ac:dyDescent="0.25">
      <c r="M153" s="56">
        <v>0.37931034482758619</v>
      </c>
      <c r="N153" s="56">
        <v>-0.16666666666666666</v>
      </c>
      <c r="O153" s="56">
        <v>-3.2258064516129031E-2</v>
      </c>
      <c r="Q153" s="56" t="s">
        <v>7</v>
      </c>
      <c r="R153" s="56">
        <v>0.16666666666666666</v>
      </c>
      <c r="S153" s="56">
        <v>0.29032258064516131</v>
      </c>
    </row>
    <row r="154" spans="13:19" x14ac:dyDescent="0.25">
      <c r="M154" s="56">
        <v>6.3829787234042548E-2</v>
      </c>
      <c r="N154" s="56">
        <v>4.1666666666666664E-2</v>
      </c>
      <c r="O154" s="56">
        <v>-0.15254237288135594</v>
      </c>
      <c r="Q154" s="56">
        <v>-0.16666666666666666</v>
      </c>
      <c r="R154" s="56">
        <v>4.1666666666666664E-2</v>
      </c>
      <c r="S154" s="56">
        <v>-6.7796610169491525E-2</v>
      </c>
    </row>
    <row r="155" spans="13:19" x14ac:dyDescent="0.25">
      <c r="M155" s="56">
        <v>0.25</v>
      </c>
      <c r="N155" s="56">
        <v>-0.1</v>
      </c>
      <c r="O155" s="56">
        <v>0.2</v>
      </c>
      <c r="Q155" s="56" t="s">
        <v>7</v>
      </c>
      <c r="R155" s="56">
        <v>0</v>
      </c>
      <c r="S155" s="56">
        <v>0</v>
      </c>
    </row>
    <row r="156" spans="13:19" x14ac:dyDescent="0.25">
      <c r="M156" s="56">
        <v>-2.4390243902439025E-2</v>
      </c>
      <c r="N156" s="56">
        <v>-0.13978494623655913</v>
      </c>
      <c r="O156" s="56">
        <v>-1.1627906976744186E-2</v>
      </c>
      <c r="Q156" s="56" t="s">
        <v>7</v>
      </c>
      <c r="R156" s="56">
        <v>-0.13978494623655913</v>
      </c>
      <c r="S156" s="56">
        <v>-6.9767441860465115E-2</v>
      </c>
    </row>
    <row r="157" spans="13:19" x14ac:dyDescent="0.25">
      <c r="M157" s="56">
        <v>0.22222222222222221</v>
      </c>
      <c r="N157" s="56">
        <v>-6.9767441860465115E-2</v>
      </c>
      <c r="O157" s="56">
        <v>0.2857142857142857</v>
      </c>
      <c r="Q157" s="56" t="s">
        <v>7</v>
      </c>
      <c r="R157" s="56">
        <v>4.6511627906976744E-2</v>
      </c>
      <c r="S157" s="56">
        <v>0.14285714285714285</v>
      </c>
    </row>
    <row r="158" spans="13:19" x14ac:dyDescent="0.25">
      <c r="M158" s="56">
        <v>-0.2857142857142857</v>
      </c>
      <c r="N158" s="56">
        <v>0</v>
      </c>
      <c r="O158" s="56">
        <v>1.4492753623188406E-2</v>
      </c>
      <c r="Q158" s="56">
        <v>1.4492753623188406E-2</v>
      </c>
      <c r="R158" s="56">
        <v>0</v>
      </c>
      <c r="S158" s="56">
        <v>0.2318840579710145</v>
      </c>
    </row>
    <row r="159" spans="13:19" x14ac:dyDescent="0.25">
      <c r="M159" s="56">
        <v>-4.7619047619047616E-2</v>
      </c>
      <c r="N159" s="56">
        <v>7.5949367088607597E-2</v>
      </c>
      <c r="O159" s="56">
        <v>2.9411764705882353E-2</v>
      </c>
      <c r="Q159" s="56">
        <v>9.7560975609756101E-2</v>
      </c>
      <c r="R159" s="56">
        <v>1.2658227848101266E-2</v>
      </c>
      <c r="S159" s="56">
        <v>0.25</v>
      </c>
    </row>
    <row r="160" spans="13:19" x14ac:dyDescent="0.25">
      <c r="M160" s="56">
        <v>0.2711864406779661</v>
      </c>
      <c r="N160" s="56">
        <v>-6.25E-2</v>
      </c>
      <c r="O160" s="56">
        <v>-9.8360655737704916E-2</v>
      </c>
      <c r="Q160" s="56">
        <v>0.20689655172413793</v>
      </c>
      <c r="R160" s="56">
        <v>-0.21875</v>
      </c>
      <c r="S160" s="56">
        <v>-0.18032786885245902</v>
      </c>
    </row>
    <row r="161" spans="13:19" x14ac:dyDescent="0.25">
      <c r="M161" s="56">
        <v>0.25</v>
      </c>
      <c r="N161" s="56">
        <v>-9.433962264150943E-3</v>
      </c>
      <c r="O161" s="56">
        <v>7.8431372549019607E-2</v>
      </c>
      <c r="Q161" s="56">
        <v>0.1111111111111111</v>
      </c>
      <c r="R161" s="56">
        <v>3.7735849056603772E-2</v>
      </c>
      <c r="S161" s="56">
        <v>0.27450980392156865</v>
      </c>
    </row>
    <row r="162" spans="13:19" x14ac:dyDescent="0.25">
      <c r="M162" s="56">
        <v>6.2992125984251968E-2</v>
      </c>
      <c r="N162" s="56" t="s">
        <v>7</v>
      </c>
      <c r="O162" s="56">
        <v>1.6260162601626018E-2</v>
      </c>
      <c r="Q162" s="56">
        <v>3.1746031746031744E-2</v>
      </c>
      <c r="R162" s="56">
        <v>-6.25E-2</v>
      </c>
      <c r="S162" s="56">
        <v>5.6910569105691054E-2</v>
      </c>
    </row>
    <row r="163" spans="13:19" x14ac:dyDescent="0.25">
      <c r="M163" s="56" t="s">
        <v>7</v>
      </c>
      <c r="N163" s="56" t="s">
        <v>7</v>
      </c>
      <c r="O163" s="56">
        <v>0.14035087719298245</v>
      </c>
      <c r="Q163" s="56">
        <v>0</v>
      </c>
      <c r="R163" s="56" t="s">
        <v>7</v>
      </c>
      <c r="S163" s="56">
        <v>9.6491228070175433E-2</v>
      </c>
    </row>
    <row r="164" spans="13:19" x14ac:dyDescent="0.25">
      <c r="M164" s="56">
        <v>0.29213483146067415</v>
      </c>
      <c r="N164" s="56">
        <v>-2.4390243902439025E-2</v>
      </c>
      <c r="O164" s="56">
        <v>8.4337349397590355E-2</v>
      </c>
      <c r="Q164" s="56">
        <v>-2.1739130434782608E-2</v>
      </c>
      <c r="R164" s="56">
        <v>-2.4390243902439025E-2</v>
      </c>
      <c r="S164" s="56">
        <v>-3.614457831325301E-2</v>
      </c>
    </row>
    <row r="165" spans="13:19" x14ac:dyDescent="0.25">
      <c r="M165" s="56">
        <v>2.0408163265306121E-2</v>
      </c>
      <c r="N165" s="56">
        <v>-0.23076923076923078</v>
      </c>
      <c r="O165" s="56">
        <v>-0.16666666666666666</v>
      </c>
      <c r="Q165" s="56">
        <v>-0.13793103448275862</v>
      </c>
      <c r="R165" s="56">
        <v>-0.23076923076923078</v>
      </c>
      <c r="S165" s="56">
        <v>-4.7619047619047616E-2</v>
      </c>
    </row>
    <row r="166" spans="13:19" x14ac:dyDescent="0.25">
      <c r="M166" s="56">
        <v>0.3888888888888889</v>
      </c>
      <c r="N166" s="56">
        <v>0.5</v>
      </c>
      <c r="O166" s="56">
        <v>0.18421052631578946</v>
      </c>
      <c r="Q166" s="56">
        <v>-0.7</v>
      </c>
      <c r="R166" s="56">
        <v>5.2631578947368418E-2</v>
      </c>
      <c r="S166" s="56">
        <v>9.7560975609756101E-2</v>
      </c>
    </row>
    <row r="167" spans="13:19" x14ac:dyDescent="0.25">
      <c r="M167" s="56">
        <v>0.1</v>
      </c>
      <c r="N167" s="56">
        <v>0.14583333333333334</v>
      </c>
      <c r="O167" s="56">
        <v>5.7692307692307696E-2</v>
      </c>
      <c r="Q167" s="56">
        <v>-0.71698113207547165</v>
      </c>
      <c r="R167" s="56">
        <v>0.17647058823529413</v>
      </c>
      <c r="S167" s="56">
        <v>7.1428571428571425E-2</v>
      </c>
    </row>
    <row r="168" spans="13:19" x14ac:dyDescent="0.25">
      <c r="M168" s="56">
        <v>9.7560975609756101E-2</v>
      </c>
      <c r="N168" s="56">
        <v>0.35897435897435898</v>
      </c>
      <c r="O168" s="56">
        <v>0.76470588235294112</v>
      </c>
      <c r="Q168" s="56">
        <v>-0.25</v>
      </c>
      <c r="R168" s="56">
        <v>0.28205128205128205</v>
      </c>
      <c r="S168" s="56">
        <v>0.21951219512195122</v>
      </c>
    </row>
    <row r="169" spans="13:19" x14ac:dyDescent="0.25">
      <c r="M169" s="56">
        <v>-0.1044776119402985</v>
      </c>
      <c r="N169" s="56">
        <v>0.21428571428571427</v>
      </c>
      <c r="O169" s="56">
        <v>0.30434782608695654</v>
      </c>
      <c r="Q169" s="56">
        <v>-0.11764705882352941</v>
      </c>
      <c r="R169" s="56">
        <v>7.6923076923076927E-2</v>
      </c>
      <c r="S169" s="56">
        <v>0.13636363636363635</v>
      </c>
    </row>
    <row r="170" spans="13:19" x14ac:dyDescent="0.25">
      <c r="M170" s="56">
        <v>-2.2988505747126436E-2</v>
      </c>
      <c r="N170" s="56">
        <v>0.13636363636363635</v>
      </c>
      <c r="O170" s="56">
        <v>4.6511627906976744E-2</v>
      </c>
      <c r="Q170" s="56">
        <v>-8.0459770114942528E-2</v>
      </c>
      <c r="R170" s="56">
        <v>0.1111111111111111</v>
      </c>
      <c r="S170" s="56">
        <v>4.6511627906976744E-2</v>
      </c>
    </row>
    <row r="171" spans="13:19" x14ac:dyDescent="0.25">
      <c r="M171" s="56">
        <v>0.45161290322580644</v>
      </c>
      <c r="N171" s="56">
        <v>0.92592592592592593</v>
      </c>
      <c r="O171" s="56">
        <v>0.73333333333333328</v>
      </c>
      <c r="Q171" s="56">
        <v>0.12903225806451613</v>
      </c>
      <c r="R171" s="56">
        <v>0.25</v>
      </c>
      <c r="S171" s="56">
        <v>6.0606060606060608E-2</v>
      </c>
    </row>
    <row r="172" spans="13:19" x14ac:dyDescent="0.25">
      <c r="M172" s="56">
        <v>0.17647058823529413</v>
      </c>
      <c r="N172" s="56">
        <v>0.38297872340425532</v>
      </c>
      <c r="O172" s="56">
        <v>0.27659574468085107</v>
      </c>
      <c r="Q172" s="56">
        <v>-0.15094339622641509</v>
      </c>
      <c r="R172" s="56">
        <v>-0.11764705882352941</v>
      </c>
      <c r="S172" s="56">
        <v>2.0408163265306121E-2</v>
      </c>
    </row>
    <row r="173" spans="13:19" x14ac:dyDescent="0.25">
      <c r="M173" s="56">
        <v>0.38297872340425532</v>
      </c>
      <c r="N173" s="56">
        <v>0.38297872340425532</v>
      </c>
      <c r="O173" s="56">
        <v>0.42857142857142855</v>
      </c>
      <c r="Q173" s="56">
        <v>-0.2391304347826087</v>
      </c>
      <c r="R173" s="56">
        <v>-3.8461538461538464E-2</v>
      </c>
      <c r="S173" s="56">
        <v>-0.1111111111111111</v>
      </c>
    </row>
    <row r="174" spans="13:19" x14ac:dyDescent="0.25">
      <c r="M174" s="56">
        <v>2.4096385542168676E-2</v>
      </c>
      <c r="N174" s="56">
        <v>0.11764705882352941</v>
      </c>
      <c r="O174" s="56">
        <v>0.10465116279069768</v>
      </c>
      <c r="Q174" s="56">
        <v>0.1111111111111111</v>
      </c>
      <c r="R174" s="56">
        <v>-4.7619047619047616E-2</v>
      </c>
      <c r="S174" s="56">
        <v>3.896103896103896E-2</v>
      </c>
    </row>
    <row r="175" spans="13:19" x14ac:dyDescent="0.25">
      <c r="M175" s="56">
        <v>0.13636363636363635</v>
      </c>
      <c r="N175" s="56">
        <v>0.22222222222222221</v>
      </c>
      <c r="O175" s="56">
        <v>0.22448979591836735</v>
      </c>
      <c r="Q175" s="56">
        <v>5.2631578947368418E-2</v>
      </c>
      <c r="R175" s="56">
        <v>-0.22222222222222221</v>
      </c>
      <c r="S175" s="56">
        <v>-9.0909090909090912E-2</v>
      </c>
    </row>
    <row r="176" spans="13:19" x14ac:dyDescent="0.25">
      <c r="M176" s="56">
        <v>0.11940298507462686</v>
      </c>
      <c r="N176" s="56">
        <v>0.35087719298245612</v>
      </c>
      <c r="O176" s="56">
        <v>7.6923076923076927E-2</v>
      </c>
      <c r="Q176" s="56">
        <v>4.4776119402985072E-2</v>
      </c>
      <c r="R176" s="56">
        <v>0.2711864406779661</v>
      </c>
      <c r="S176" s="56">
        <v>0.10294117647058823</v>
      </c>
    </row>
    <row r="177" spans="13:19" x14ac:dyDescent="0.25">
      <c r="M177" s="56">
        <v>8.1081081081081086E-2</v>
      </c>
      <c r="N177" s="56">
        <v>4.6511627906976744E-2</v>
      </c>
      <c r="O177" s="56">
        <v>3.5294117647058823E-2</v>
      </c>
      <c r="Q177" s="56">
        <v>0.13333333333333333</v>
      </c>
      <c r="R177" s="56">
        <v>-1.1627906976744186E-2</v>
      </c>
      <c r="S177" s="56">
        <v>9.7560975609756101E-2</v>
      </c>
    </row>
    <row r="178" spans="13:19" x14ac:dyDescent="0.25">
      <c r="M178" s="56">
        <v>0.2711864406779661</v>
      </c>
      <c r="N178" s="56">
        <v>0.38461538461538464</v>
      </c>
      <c r="O178" s="56">
        <v>0.3392857142857143</v>
      </c>
      <c r="Q178" s="56">
        <v>1.6949152542372881E-2</v>
      </c>
      <c r="R178" s="56">
        <v>-0.1</v>
      </c>
      <c r="S178" s="56">
        <v>-9.0909090909090912E-2</v>
      </c>
    </row>
    <row r="179" spans="13:19" x14ac:dyDescent="0.25">
      <c r="M179" s="56">
        <v>0.25</v>
      </c>
      <c r="N179" s="56">
        <v>7.8431372549019607E-2</v>
      </c>
      <c r="O179" s="56">
        <v>0.1702127659574468</v>
      </c>
      <c r="Q179" s="56">
        <v>0.27659574468085107</v>
      </c>
      <c r="R179" s="56">
        <v>3.0927835051546393E-2</v>
      </c>
      <c r="S179" s="56">
        <v>3.0927835051546393E-2</v>
      </c>
    </row>
    <row r="180" spans="13:19" x14ac:dyDescent="0.25">
      <c r="M180" s="56">
        <v>0.13821138211382114</v>
      </c>
      <c r="N180" s="56">
        <v>3.1746031746031744E-2</v>
      </c>
      <c r="O180" s="56">
        <v>2.6785714285714284E-2</v>
      </c>
      <c r="Q180" s="56">
        <v>0.04</v>
      </c>
      <c r="R180" s="56">
        <v>7.7519379844961239E-3</v>
      </c>
      <c r="S180" s="56">
        <v>-1.5748031496062992E-2</v>
      </c>
    </row>
    <row r="181" spans="13:19" x14ac:dyDescent="0.25">
      <c r="M181" s="56">
        <v>0.18421052631578946</v>
      </c>
      <c r="N181" s="56" t="s">
        <v>7</v>
      </c>
      <c r="O181" s="56">
        <v>-9.0090090090090089E-3</v>
      </c>
      <c r="Q181" s="56">
        <v>0.10619469026548672</v>
      </c>
      <c r="R181" s="56">
        <v>-1.7094017094017096E-2</v>
      </c>
      <c r="S181" s="56">
        <v>-5.1724137931034482E-2</v>
      </c>
    </row>
    <row r="182" spans="13:19" x14ac:dyDescent="0.25">
      <c r="M182" s="56">
        <v>0.35632183908045978</v>
      </c>
      <c r="N182" s="56">
        <v>9.1954022988505746E-2</v>
      </c>
      <c r="O182" s="56">
        <v>-5.8823529411764705E-2</v>
      </c>
      <c r="Q182" s="56">
        <v>3.4482758620689655E-2</v>
      </c>
      <c r="R182" s="56">
        <v>-0.13043478260869565</v>
      </c>
      <c r="S182" s="56">
        <v>1.1904761904761904E-2</v>
      </c>
    </row>
    <row r="183" spans="13:19" x14ac:dyDescent="0.25">
      <c r="M183" s="56">
        <v>0.36363636363636365</v>
      </c>
      <c r="N183" s="56">
        <v>0.20930232558139536</v>
      </c>
      <c r="O183" s="56">
        <v>0.48936170212765956</v>
      </c>
      <c r="Q183" s="56">
        <v>0.1111111111111111</v>
      </c>
      <c r="R183" s="56">
        <v>0.13636363636363635</v>
      </c>
      <c r="S183" s="56">
        <v>-0.1</v>
      </c>
    </row>
    <row r="184" spans="13:19" x14ac:dyDescent="0.25">
      <c r="M184" s="56">
        <v>0.14285714285714285</v>
      </c>
      <c r="N184" s="56">
        <v>0.28205128205128205</v>
      </c>
      <c r="O184" s="56">
        <v>0.25</v>
      </c>
      <c r="Q184" s="56">
        <v>-0.5714285714285714</v>
      </c>
      <c r="R184" s="56">
        <v>-5.4054054054054057E-2</v>
      </c>
      <c r="S184" s="56">
        <v>-0.16666666666666666</v>
      </c>
    </row>
    <row r="185" spans="13:19" x14ac:dyDescent="0.25">
      <c r="M185" s="56">
        <v>4.1666666666666664E-2</v>
      </c>
      <c r="N185" s="56">
        <v>0.14583333333333334</v>
      </c>
      <c r="O185" s="56">
        <v>2.0408163265306121E-2</v>
      </c>
      <c r="Q185" s="56">
        <v>-0.47916666666666669</v>
      </c>
      <c r="R185" s="56">
        <v>0.1</v>
      </c>
      <c r="S185" s="56">
        <v>6.3829787234042548E-2</v>
      </c>
    </row>
    <row r="186" spans="13:19" x14ac:dyDescent="0.25">
      <c r="M186" s="56">
        <v>0.1111111111111111</v>
      </c>
      <c r="N186" s="56">
        <v>0.52777777777777779</v>
      </c>
      <c r="O186" s="56">
        <v>0.5714285714285714</v>
      </c>
      <c r="Q186" s="56">
        <v>-2.7777777777777776E-2</v>
      </c>
      <c r="R186" s="56">
        <v>0.53846153846153844</v>
      </c>
      <c r="S186" s="56">
        <v>0.42857142857142855</v>
      </c>
    </row>
    <row r="187" spans="13:19" x14ac:dyDescent="0.25">
      <c r="M187" s="56">
        <v>2.7397260273972601E-2</v>
      </c>
      <c r="N187" s="56">
        <v>0.2857142857142857</v>
      </c>
      <c r="O187" s="56">
        <v>4.4776119402985072E-2</v>
      </c>
      <c r="Q187" s="56">
        <v>-0.17808219178082191</v>
      </c>
      <c r="R187" s="56">
        <v>0.26760563380281688</v>
      </c>
      <c r="S187" s="56">
        <v>0.171875</v>
      </c>
    </row>
    <row r="188" spans="13:19" x14ac:dyDescent="0.25">
      <c r="M188" s="56">
        <v>7.3170731707317069E-2</v>
      </c>
      <c r="N188" s="56">
        <v>0.19318181818181818</v>
      </c>
      <c r="O188" s="56">
        <v>9.7560975609756101E-2</v>
      </c>
      <c r="Q188" s="56">
        <v>3.6585365853658534E-2</v>
      </c>
      <c r="R188" s="56">
        <v>0.1111111111111111</v>
      </c>
      <c r="S188" s="56">
        <v>0.25</v>
      </c>
    </row>
    <row r="189" spans="13:19" x14ac:dyDescent="0.25">
      <c r="M189" s="56">
        <v>0.37931034482758619</v>
      </c>
      <c r="N189" s="56">
        <v>0.66666666666666663</v>
      </c>
      <c r="O189" s="56">
        <v>0.65517241379310343</v>
      </c>
      <c r="Q189" s="56">
        <v>3.4482758620689655E-2</v>
      </c>
      <c r="R189" s="56">
        <v>0.33333333333333331</v>
      </c>
      <c r="S189" s="56">
        <v>0.16666666666666666</v>
      </c>
    </row>
    <row r="190" spans="13:19" x14ac:dyDescent="0.25">
      <c r="M190" s="56">
        <v>6.3829787234042548E-2</v>
      </c>
      <c r="N190" s="56">
        <v>0.30769230769230771</v>
      </c>
      <c r="O190" s="56">
        <v>0.2</v>
      </c>
      <c r="Q190" s="56">
        <v>-4.2553191489361701E-2</v>
      </c>
      <c r="R190" s="56">
        <v>2.0408163265306121E-2</v>
      </c>
      <c r="S190" s="56">
        <v>-0.13461538461538461</v>
      </c>
    </row>
    <row r="191" spans="13:19" x14ac:dyDescent="0.25">
      <c r="M191" s="56">
        <v>0</v>
      </c>
      <c r="N191" s="56">
        <v>0.3</v>
      </c>
      <c r="O191" s="56">
        <v>0.27659574468085107</v>
      </c>
      <c r="Q191" s="56">
        <v>0</v>
      </c>
      <c r="R191" s="56">
        <v>-0.2</v>
      </c>
      <c r="S191" s="56">
        <v>-0.25925925925925924</v>
      </c>
    </row>
    <row r="192" spans="13:19" x14ac:dyDescent="0.25">
      <c r="M192" s="56">
        <v>-0.2073170731707317</v>
      </c>
      <c r="N192" s="56">
        <v>0.19230769230769232</v>
      </c>
      <c r="O192" s="56">
        <v>9.1954022988505746E-2</v>
      </c>
      <c r="Q192" s="56">
        <v>9.7560975609756101E-2</v>
      </c>
      <c r="R192" s="56">
        <v>1.1904761904761904E-2</v>
      </c>
      <c r="S192" s="56">
        <v>6.25E-2</v>
      </c>
    </row>
    <row r="193" spans="13:19" x14ac:dyDescent="0.25">
      <c r="M193" s="56">
        <v>0.90476190476190477</v>
      </c>
      <c r="N193" s="56">
        <v>0.37777777777777777</v>
      </c>
      <c r="O193" s="56">
        <v>0.20833333333333334</v>
      </c>
      <c r="Q193" s="56">
        <v>-4.7619047619047616E-2</v>
      </c>
      <c r="R193" s="56">
        <v>-0.22222222222222221</v>
      </c>
      <c r="S193" s="56">
        <v>-6.9767441860465115E-2</v>
      </c>
    </row>
    <row r="194" spans="13:19" x14ac:dyDescent="0.25">
      <c r="M194" s="56">
        <v>1.6949152542372881E-2</v>
      </c>
      <c r="N194" s="56">
        <v>0.12903225806451613</v>
      </c>
      <c r="O194" s="56">
        <v>1.4925373134328358E-2</v>
      </c>
      <c r="Q194" s="56">
        <v>0.10169491525423729</v>
      </c>
      <c r="R194" s="56">
        <v>0.15942028985507245</v>
      </c>
      <c r="S194" s="56">
        <v>0.40350877192982454</v>
      </c>
    </row>
    <row r="195" spans="13:19" x14ac:dyDescent="0.25">
      <c r="M195" s="56">
        <v>4.9382716049382713E-2</v>
      </c>
      <c r="N195" s="56">
        <v>0.21212121212121213</v>
      </c>
      <c r="O195" s="56">
        <v>1.1904761904761904E-2</v>
      </c>
      <c r="Q195" s="56">
        <v>0.1111111111111111</v>
      </c>
      <c r="R195" s="56">
        <v>0.13095238095238096</v>
      </c>
      <c r="S195" s="56">
        <v>5.8823529411764705E-2</v>
      </c>
    </row>
    <row r="196" spans="13:19" x14ac:dyDescent="0.25">
      <c r="M196" s="56">
        <v>0.22807017543859648</v>
      </c>
      <c r="N196" s="56">
        <v>0.32075471698113206</v>
      </c>
      <c r="O196" s="56">
        <v>0.31578947368421051</v>
      </c>
      <c r="Q196" s="56">
        <v>0.22807017543859648</v>
      </c>
      <c r="R196" s="56" t="s">
        <v>7</v>
      </c>
      <c r="S196" s="56">
        <v>-0.16666666666666666</v>
      </c>
    </row>
    <row r="197" spans="13:19" x14ac:dyDescent="0.25">
      <c r="M197" s="56">
        <v>4.7619047619047616E-2</v>
      </c>
      <c r="N197" s="56">
        <v>0.1</v>
      </c>
      <c r="O197" s="56">
        <v>0.1111111111111111</v>
      </c>
      <c r="Q197" s="56">
        <v>0.14285714285714285</v>
      </c>
      <c r="R197" s="56">
        <v>2.0408163265306121E-2</v>
      </c>
      <c r="S197" s="56">
        <v>0.1111111111111111</v>
      </c>
    </row>
    <row r="198" spans="13:19" x14ac:dyDescent="0.25">
      <c r="M198" s="56">
        <v>4.8387096774193547E-2</v>
      </c>
      <c r="N198" s="56">
        <v>7.7519379844961239E-3</v>
      </c>
      <c r="O198" s="56">
        <v>3.1746031746031744E-2</v>
      </c>
      <c r="Q198" s="56">
        <v>4.8387096774193547E-2</v>
      </c>
      <c r="R198" s="56">
        <v>-2.4390243902439025E-2</v>
      </c>
      <c r="S198" s="56">
        <v>8.0645161290322578E-3</v>
      </c>
    </row>
    <row r="199" spans="13:19" x14ac:dyDescent="0.25">
      <c r="M199" s="56" t="s">
        <v>7</v>
      </c>
      <c r="N199" s="56" t="s">
        <v>7</v>
      </c>
      <c r="O199" s="56">
        <v>0.1111111111111111</v>
      </c>
      <c r="Q199" s="56" t="s">
        <v>7</v>
      </c>
      <c r="R199" s="56">
        <v>0.18181818181818182</v>
      </c>
      <c r="S199" s="56">
        <v>9.2436974789915971E-2</v>
      </c>
    </row>
    <row r="200" spans="13:19" x14ac:dyDescent="0.25">
      <c r="M200" s="56">
        <v>4.6511627906976744E-2</v>
      </c>
      <c r="N200" s="56">
        <v>-9.0909090909090912E-2</v>
      </c>
      <c r="O200" s="56">
        <v>-1.098901098901099E-2</v>
      </c>
      <c r="Q200" s="56">
        <v>4.6511627906976744E-2</v>
      </c>
      <c r="R200" s="56">
        <v>-0.12790697674418605</v>
      </c>
      <c r="S200" s="56">
        <v>-0.18478260869565216</v>
      </c>
    </row>
    <row r="201" spans="13:19" x14ac:dyDescent="0.25">
      <c r="M201" s="56">
        <v>0.1111111111111111</v>
      </c>
      <c r="N201" s="56">
        <v>0.19565217391304349</v>
      </c>
      <c r="O201" s="56">
        <v>0.20930232558139536</v>
      </c>
      <c r="Q201" s="56">
        <v>0.55555555555555558</v>
      </c>
      <c r="R201" s="56">
        <v>5.2631578947368418E-2</v>
      </c>
      <c r="S201" s="56">
        <v>-0.20454545454545456</v>
      </c>
    </row>
    <row r="202" spans="13:19" x14ac:dyDescent="0.25">
      <c r="M202" s="56">
        <v>-4.7619047619047616E-2</v>
      </c>
      <c r="N202" s="56">
        <v>8.1081081081081086E-2</v>
      </c>
      <c r="O202" s="56">
        <v>0.21621621621621623</v>
      </c>
      <c r="Q202" s="56">
        <v>-0.52380952380952384</v>
      </c>
      <c r="R202" s="56">
        <v>0.1111111111111111</v>
      </c>
      <c r="S202" s="56">
        <v>-0.13043478260869565</v>
      </c>
    </row>
    <row r="203" spans="13:19" x14ac:dyDescent="0.25">
      <c r="M203" s="56">
        <v>-9.4339622641509441E-2</v>
      </c>
      <c r="N203" s="56">
        <v>0</v>
      </c>
      <c r="O203" s="56">
        <v>-8.1632653061224483E-2</v>
      </c>
      <c r="Q203" s="56">
        <v>-0.33962264150943394</v>
      </c>
      <c r="R203" s="56">
        <v>-3.8461538461538464E-2</v>
      </c>
      <c r="S203" s="56">
        <v>0</v>
      </c>
    </row>
    <row r="204" spans="13:19" x14ac:dyDescent="0.25">
      <c r="M204" s="56">
        <v>0.2857142857142857</v>
      </c>
      <c r="N204" s="56">
        <v>0.21621621621621623</v>
      </c>
      <c r="O204" s="56">
        <v>0.48648648648648651</v>
      </c>
      <c r="Q204" s="56">
        <v>0.42857142857142855</v>
      </c>
      <c r="R204" s="56">
        <v>0.33333333333333331</v>
      </c>
      <c r="S204" s="56">
        <v>-0.13043478260869565</v>
      </c>
    </row>
    <row r="205" spans="13:19" x14ac:dyDescent="0.25">
      <c r="M205" s="56">
        <v>-0.2537313432835821</v>
      </c>
      <c r="N205" s="56">
        <v>2.9411764705882353E-2</v>
      </c>
      <c r="O205" s="56">
        <v>6.0606060606060608E-2</v>
      </c>
      <c r="Q205" s="56">
        <v>0.19402985074626866</v>
      </c>
      <c r="R205" s="56">
        <v>0.30434782608695654</v>
      </c>
      <c r="S205" s="56">
        <v>0.36363636363636365</v>
      </c>
    </row>
    <row r="206" spans="13:19" x14ac:dyDescent="0.25">
      <c r="M206" s="56">
        <v>-0.17647058823529413</v>
      </c>
      <c r="N206" s="56">
        <v>0</v>
      </c>
      <c r="O206" s="56">
        <v>4.6511627906976744E-2</v>
      </c>
      <c r="Q206" s="56">
        <v>5.8823529411764705E-2</v>
      </c>
      <c r="R206" s="56">
        <v>8.6956521739130432E-2</v>
      </c>
      <c r="S206" s="56">
        <v>0.13636363636363635</v>
      </c>
    </row>
    <row r="207" spans="13:19" x14ac:dyDescent="0.25">
      <c r="M207" s="56">
        <v>0.21212121212121213</v>
      </c>
      <c r="N207" s="56">
        <v>0.5</v>
      </c>
      <c r="O207" s="56">
        <v>3.2258064516129031E-2</v>
      </c>
      <c r="Q207" s="56">
        <v>-9.0909090909090912E-2</v>
      </c>
      <c r="R207" s="56">
        <v>0.5625</v>
      </c>
      <c r="S207" s="56">
        <v>0.16666666666666666</v>
      </c>
    </row>
    <row r="208" spans="13:19" x14ac:dyDescent="0.25">
      <c r="M208" s="56">
        <v>0.1111111111111111</v>
      </c>
      <c r="N208" s="56">
        <v>8.3333333333333329E-2</v>
      </c>
      <c r="O208" s="56">
        <v>-0.15254237288135594</v>
      </c>
      <c r="Q208" s="56">
        <v>-0.1111111111111111</v>
      </c>
      <c r="R208" s="56">
        <v>-0.23076923076923078</v>
      </c>
      <c r="S208" s="56">
        <v>-9.0909090909090912E-2</v>
      </c>
    </row>
    <row r="209" spans="13:19" x14ac:dyDescent="0.25">
      <c r="M209" s="56">
        <v>0.11538461538461539</v>
      </c>
      <c r="N209" s="56">
        <v>0.04</v>
      </c>
      <c r="O209" s="56">
        <v>0.2</v>
      </c>
      <c r="Q209" s="56">
        <v>-3.8461538461538464E-2</v>
      </c>
      <c r="R209" s="56">
        <v>0.17647058823529413</v>
      </c>
      <c r="S209" s="56">
        <v>-0.11764705882352941</v>
      </c>
    </row>
    <row r="210" spans="13:19" x14ac:dyDescent="0.25">
      <c r="M210" s="56">
        <v>-0.15730337078651685</v>
      </c>
      <c r="N210" s="56">
        <v>-8.6021505376344093E-2</v>
      </c>
      <c r="O210" s="56">
        <v>-6.9767441860465115E-2</v>
      </c>
      <c r="Q210" s="56">
        <v>1.1235955056179775E-2</v>
      </c>
      <c r="R210" s="56">
        <v>-6.9767441860465115E-2</v>
      </c>
      <c r="S210" s="56">
        <v>5.8823529411764705E-2</v>
      </c>
    </row>
    <row r="211" spans="13:19" x14ac:dyDescent="0.25">
      <c r="M211" s="56">
        <v>0.21951219512195122</v>
      </c>
      <c r="N211" s="56">
        <v>0.27906976744186046</v>
      </c>
      <c r="O211" s="56">
        <v>0.5714285714285714</v>
      </c>
      <c r="Q211" s="56">
        <v>9.7560975609756101E-2</v>
      </c>
      <c r="R211" s="56">
        <v>0.51515151515151514</v>
      </c>
      <c r="S211" s="56">
        <v>0.53846153846153844</v>
      </c>
    </row>
    <row r="212" spans="13:19" x14ac:dyDescent="0.25">
      <c r="M212" s="56">
        <v>3.1746031746031744E-2</v>
      </c>
      <c r="N212" s="56">
        <v>7.1428571428571425E-2</v>
      </c>
      <c r="O212" s="56">
        <v>1.4492753623188406E-2</v>
      </c>
      <c r="Q212" s="56">
        <v>0.19047619047619047</v>
      </c>
      <c r="R212" s="56">
        <v>0.56862745098039214</v>
      </c>
      <c r="S212" s="56">
        <v>0.5</v>
      </c>
    </row>
    <row r="213" spans="13:19" x14ac:dyDescent="0.25">
      <c r="M213" s="56">
        <v>-1.3157894736842105E-2</v>
      </c>
      <c r="N213" s="56">
        <v>3.7974683544303799E-2</v>
      </c>
      <c r="O213" s="56">
        <v>0.10294117647058823</v>
      </c>
      <c r="Q213" s="56">
        <v>0.18421052631578946</v>
      </c>
      <c r="R213" s="56">
        <v>-0.14634146341463414</v>
      </c>
      <c r="S213" s="56">
        <v>-0.18604651162790697</v>
      </c>
    </row>
    <row r="214" spans="13:19" x14ac:dyDescent="0.25">
      <c r="M214" s="56">
        <v>9.0909090909090912E-2</v>
      </c>
      <c r="N214" s="56">
        <v>1.5625E-2</v>
      </c>
      <c r="O214" s="56">
        <v>0.14754098360655737</v>
      </c>
      <c r="Q214" s="56">
        <v>0.27272727272727271</v>
      </c>
      <c r="R214" s="56">
        <v>-9.0909090909090912E-2</v>
      </c>
      <c r="S214" s="56">
        <v>0.1111111111111111</v>
      </c>
    </row>
    <row r="215" spans="13:19" x14ac:dyDescent="0.25">
      <c r="M215" s="56">
        <v>2.8037383177570093E-2</v>
      </c>
      <c r="N215" s="56">
        <v>-5.6603773584905662E-2</v>
      </c>
      <c r="O215" s="56">
        <v>-1.9607843137254902E-2</v>
      </c>
      <c r="Q215" s="56">
        <v>0.12149532710280374</v>
      </c>
      <c r="R215" s="56">
        <v>2.9411764705882353E-2</v>
      </c>
      <c r="S215" s="56">
        <v>0.14583333333333334</v>
      </c>
    </row>
    <row r="216" spans="13:19" x14ac:dyDescent="0.25">
      <c r="M216" s="56">
        <v>1.6949152542372881E-2</v>
      </c>
      <c r="N216" s="56">
        <v>-6.25E-2</v>
      </c>
      <c r="O216" s="56">
        <v>5.6910569105691054E-2</v>
      </c>
      <c r="Q216" s="56">
        <v>0.10169491525423729</v>
      </c>
      <c r="R216" s="56">
        <v>6.5573770491803282E-2</v>
      </c>
      <c r="S216" s="56">
        <v>1.5625E-2</v>
      </c>
    </row>
    <row r="217" spans="13:19" x14ac:dyDescent="0.25">
      <c r="M217" s="56">
        <v>0.12244897959183673</v>
      </c>
      <c r="N217" s="56" t="s">
        <v>7</v>
      </c>
      <c r="O217" s="56">
        <v>0.14035087719298245</v>
      </c>
      <c r="Q217" s="56">
        <v>0.27551020408163263</v>
      </c>
      <c r="R217" s="56">
        <v>2.6785714285714284E-2</v>
      </c>
      <c r="S217" s="56">
        <v>-2.4390243902439025E-2</v>
      </c>
    </row>
    <row r="218" spans="13:19" x14ac:dyDescent="0.25">
      <c r="M218" s="56">
        <v>1.1235955056179775E-2</v>
      </c>
      <c r="N218" s="56">
        <v>-2.4390243902439025E-2</v>
      </c>
      <c r="O218" s="56">
        <v>0.3253012048192771</v>
      </c>
      <c r="Q218" s="56">
        <v>-4.49438202247191E-2</v>
      </c>
      <c r="R218" s="56">
        <v>-0.21052631578947367</v>
      </c>
      <c r="S218" s="56">
        <v>-9.5744680851063829E-2</v>
      </c>
    </row>
    <row r="219" spans="13:19" x14ac:dyDescent="0.25">
      <c r="M219" s="56">
        <v>4.1666666666666664E-2</v>
      </c>
      <c r="N219" s="56">
        <v>1.9230769230769232E-2</v>
      </c>
      <c r="O219" s="56">
        <v>0.35714285714285715</v>
      </c>
      <c r="Q219" s="56">
        <v>0.5625</v>
      </c>
      <c r="R219" s="56">
        <v>-0.24528301886792453</v>
      </c>
      <c r="S219" s="56">
        <v>-0.1</v>
      </c>
    </row>
    <row r="220" spans="13:19" x14ac:dyDescent="0.25">
      <c r="M220" s="56">
        <v>5.2631578947368418E-2</v>
      </c>
      <c r="N220" s="56">
        <v>0.43333333333333335</v>
      </c>
      <c r="O220" s="56">
        <v>0.31578947368421051</v>
      </c>
      <c r="Q220" s="56">
        <v>-7.8947368421052627E-2</v>
      </c>
      <c r="R220" s="56">
        <v>0.31578947368421051</v>
      </c>
      <c r="S220" s="56">
        <v>0.21951219512195122</v>
      </c>
    </row>
    <row r="221" spans="13:19" x14ac:dyDescent="0.25">
      <c r="M221" s="56">
        <v>6.3829787234042548E-2</v>
      </c>
      <c r="N221" s="56">
        <v>6.25E-2</v>
      </c>
      <c r="O221" s="56">
        <v>1.9230769230769232E-2</v>
      </c>
      <c r="Q221" s="56">
        <v>-4.2553191489361701E-2</v>
      </c>
      <c r="R221" s="56">
        <v>-1.9607843137254902E-2</v>
      </c>
      <c r="S221" s="56">
        <v>-1.7857142857142856E-2</v>
      </c>
    </row>
    <row r="222" spans="13:19" x14ac:dyDescent="0.25">
      <c r="M222" s="56">
        <v>-5.4054054054054057E-2</v>
      </c>
      <c r="N222" s="56">
        <v>0.15384615384615385</v>
      </c>
      <c r="O222" s="56">
        <v>0.17647058823529413</v>
      </c>
      <c r="Q222" s="56">
        <v>-0.1891891891891892</v>
      </c>
      <c r="R222" s="56">
        <v>0.23076923076923078</v>
      </c>
      <c r="S222" s="56">
        <v>0.46341463414634149</v>
      </c>
    </row>
    <row r="223" spans="13:19" x14ac:dyDescent="0.25">
      <c r="M223" s="56">
        <v>-5.4054054054054057E-2</v>
      </c>
      <c r="N223" s="56">
        <v>2.8571428571428571E-2</v>
      </c>
      <c r="O223" s="56">
        <v>0.18840579710144928</v>
      </c>
      <c r="Q223" s="56">
        <v>-5.4054054054054057E-2</v>
      </c>
      <c r="R223" s="56">
        <v>7.6923076923076927E-2</v>
      </c>
      <c r="S223" s="56">
        <v>0.2878787878787879</v>
      </c>
    </row>
    <row r="224" spans="13:19" x14ac:dyDescent="0.25">
      <c r="M224" s="56">
        <v>-3.4090909090909088E-2</v>
      </c>
      <c r="N224" s="56">
        <v>0</v>
      </c>
      <c r="O224" s="56">
        <v>2.3255813953488372E-2</v>
      </c>
      <c r="Q224" s="56">
        <v>-9.0909090909090912E-2</v>
      </c>
      <c r="R224" s="56">
        <v>2.2222222222222223E-2</v>
      </c>
      <c r="S224" s="56">
        <v>6.9767441860465115E-2</v>
      </c>
    </row>
    <row r="225" spans="13:19" x14ac:dyDescent="0.25">
      <c r="M225" s="56">
        <v>0.16666666666666666</v>
      </c>
      <c r="N225" s="56">
        <v>0.22222222222222221</v>
      </c>
      <c r="O225" s="56">
        <v>0.33333333333333331</v>
      </c>
      <c r="Q225" s="56">
        <v>0.16666666666666666</v>
      </c>
      <c r="R225" s="56">
        <v>0.42857142857142855</v>
      </c>
      <c r="S225" s="56">
        <v>0.51515151515151514</v>
      </c>
    </row>
    <row r="226" spans="13:19" x14ac:dyDescent="0.25">
      <c r="M226" s="56">
        <v>-3.8461538461538464E-2</v>
      </c>
      <c r="N226" s="56">
        <v>0.10638297872340426</v>
      </c>
      <c r="O226" s="56">
        <v>-4.2553191489361701E-2</v>
      </c>
      <c r="Q226" s="56">
        <v>-3.8461538461538464E-2</v>
      </c>
      <c r="R226" s="56">
        <v>7.8431372549019607E-2</v>
      </c>
      <c r="S226" s="56">
        <v>0.22448979591836735</v>
      </c>
    </row>
    <row r="227" spans="13:19" x14ac:dyDescent="0.25">
      <c r="M227" s="56">
        <v>-0.1</v>
      </c>
      <c r="N227" s="56">
        <v>0.23404255319148937</v>
      </c>
      <c r="O227" s="56">
        <v>0.12244897959183673</v>
      </c>
      <c r="Q227" s="56">
        <v>0</v>
      </c>
      <c r="R227" s="56">
        <v>0.15384615384615385</v>
      </c>
      <c r="S227" s="56">
        <v>0.55555555555555558</v>
      </c>
    </row>
    <row r="228" spans="13:19" x14ac:dyDescent="0.25">
      <c r="M228" s="56">
        <v>-8.5365853658536592E-2</v>
      </c>
      <c r="N228" s="56">
        <v>-0.2</v>
      </c>
      <c r="O228" s="56">
        <v>-4.6511627906976744E-2</v>
      </c>
      <c r="Q228" s="56">
        <v>-0.14634146341463414</v>
      </c>
      <c r="R228" s="56">
        <v>-4.7619047619047616E-2</v>
      </c>
      <c r="S228" s="56">
        <v>0.1038961038961039</v>
      </c>
    </row>
    <row r="229" spans="13:19" x14ac:dyDescent="0.25">
      <c r="M229" s="56">
        <v>0</v>
      </c>
      <c r="N229" s="56">
        <v>6.6666666666666666E-2</v>
      </c>
      <c r="O229" s="56">
        <v>-4.0816326530612242E-2</v>
      </c>
      <c r="Q229" s="56">
        <v>0</v>
      </c>
      <c r="R229" s="56">
        <v>0.1111111111111111</v>
      </c>
      <c r="S229" s="56">
        <v>0.25</v>
      </c>
    </row>
    <row r="230" spans="13:19" x14ac:dyDescent="0.25">
      <c r="M230" s="56">
        <v>3.7735849056603772E-2</v>
      </c>
      <c r="N230" s="56">
        <v>0.33333333333333331</v>
      </c>
      <c r="O230" s="56">
        <v>0.18461538461538463</v>
      </c>
      <c r="Q230" s="56">
        <v>3.7735849056603772E-2</v>
      </c>
      <c r="R230" s="56">
        <v>0.1864406779661017</v>
      </c>
      <c r="S230" s="56">
        <v>2.9411764705882353E-2</v>
      </c>
    </row>
    <row r="231" spans="13:19" x14ac:dyDescent="0.25">
      <c r="M231" s="56">
        <v>7.6923076923076927E-2</v>
      </c>
      <c r="N231" s="56">
        <v>4.6511627906976744E-2</v>
      </c>
      <c r="O231" s="56">
        <v>0</v>
      </c>
      <c r="Q231" s="56">
        <v>0.15384615384615385</v>
      </c>
      <c r="R231" s="56">
        <v>-6.9767441860465115E-2</v>
      </c>
      <c r="S231" s="56">
        <v>-4.878048780487805E-2</v>
      </c>
    </row>
    <row r="232" spans="13:19" x14ac:dyDescent="0.25">
      <c r="M232" s="56">
        <v>-3.8461538461538464E-2</v>
      </c>
      <c r="N232" s="56">
        <v>0.38461538461538464</v>
      </c>
      <c r="O232" s="56">
        <v>0.19642857142857142</v>
      </c>
      <c r="Q232" s="56">
        <v>5.7692307692307696E-2</v>
      </c>
      <c r="R232" s="56">
        <v>0.1</v>
      </c>
      <c r="S232" s="56">
        <v>5.4545454545454543E-2</v>
      </c>
    </row>
    <row r="233" spans="13:19" x14ac:dyDescent="0.25">
      <c r="M233" s="56">
        <v>0.18556701030927836</v>
      </c>
      <c r="N233" s="56">
        <v>0.12745098039215685</v>
      </c>
      <c r="O233" s="56">
        <v>7.4468085106382975E-2</v>
      </c>
      <c r="Q233" s="56">
        <v>0.28865979381443296</v>
      </c>
      <c r="R233" s="56">
        <v>0.23711340206185566</v>
      </c>
      <c r="S233" s="56">
        <v>0.23711340206185566</v>
      </c>
    </row>
    <row r="234" spans="13:19" x14ac:dyDescent="0.25">
      <c r="M234" s="56">
        <v>-3.8461538461538464E-2</v>
      </c>
      <c r="N234" s="56">
        <v>5.5555555555555552E-2</v>
      </c>
      <c r="O234" s="56">
        <v>8.9285714285714288E-2</v>
      </c>
      <c r="Q234" s="56">
        <v>0</v>
      </c>
      <c r="R234" s="56">
        <v>4.6511627906976744E-2</v>
      </c>
      <c r="S234" s="56">
        <v>2.3622047244094488E-2</v>
      </c>
    </row>
    <row r="235" spans="13:19" x14ac:dyDescent="0.25">
      <c r="M235" s="56" t="s">
        <v>7</v>
      </c>
      <c r="N235" s="56" t="s">
        <v>7</v>
      </c>
      <c r="O235" s="56">
        <v>0.17117117117117117</v>
      </c>
      <c r="Q235" s="56" t="s">
        <v>7</v>
      </c>
      <c r="R235" s="56">
        <v>0.1111111111111111</v>
      </c>
      <c r="S235" s="56">
        <v>3.4482758620689655E-2</v>
      </c>
    </row>
    <row r="236" spans="13:19" x14ac:dyDescent="0.25">
      <c r="M236" s="56">
        <v>3.4482758620689655E-2</v>
      </c>
      <c r="N236" s="56">
        <v>0.26436781609195403</v>
      </c>
      <c r="O236" s="56">
        <v>0.35294117647058826</v>
      </c>
      <c r="Q236" s="56">
        <v>-8.0459770114942528E-2</v>
      </c>
      <c r="R236" s="56">
        <v>-2.1739130434782608E-2</v>
      </c>
      <c r="S236" s="56">
        <v>-4.7619047619047616E-2</v>
      </c>
    </row>
    <row r="237" spans="13:19" x14ac:dyDescent="0.25">
      <c r="M237" s="56">
        <v>0</v>
      </c>
      <c r="N237" s="56">
        <v>0.16279069767441862</v>
      </c>
      <c r="O237" s="56">
        <v>0.10638297872340426</v>
      </c>
      <c r="Q237" s="56">
        <v>-0.22222222222222221</v>
      </c>
      <c r="R237" s="56">
        <v>0.25</v>
      </c>
      <c r="S237" s="56">
        <v>0.2</v>
      </c>
    </row>
    <row r="238" spans="13:19" x14ac:dyDescent="0.25">
      <c r="M238" s="56">
        <v>9.7560975609756101E-2</v>
      </c>
      <c r="N238" s="56">
        <v>0.23076923076923078</v>
      </c>
      <c r="O238" s="56">
        <v>0.17499999999999999</v>
      </c>
      <c r="Q238" s="56">
        <v>-2.4390243902439025E-2</v>
      </c>
      <c r="R238" s="56">
        <v>0.6216216216216216</v>
      </c>
      <c r="S238" s="56">
        <v>0.10416666666666667</v>
      </c>
    </row>
    <row r="239" spans="13:19" x14ac:dyDescent="0.25">
      <c r="M239" s="56">
        <v>0</v>
      </c>
      <c r="N239" s="56">
        <v>6.25E-2</v>
      </c>
      <c r="O239" s="56">
        <v>8.1632653061224483E-2</v>
      </c>
      <c r="Q239" s="56">
        <v>-0.1</v>
      </c>
      <c r="R239" s="56">
        <v>0.36</v>
      </c>
      <c r="S239" s="56">
        <v>0.19148936170212766</v>
      </c>
    </row>
    <row r="240" spans="13:19" x14ac:dyDescent="0.25">
      <c r="M240" s="56">
        <v>0.2857142857142857</v>
      </c>
      <c r="N240" s="56">
        <v>0.1111111111111111</v>
      </c>
      <c r="O240" s="56">
        <v>0</v>
      </c>
      <c r="Q240" s="56">
        <v>-0.14285714285714285</v>
      </c>
      <c r="R240" s="56">
        <v>2.564102564102564E-2</v>
      </c>
      <c r="S240" s="56">
        <v>0.54761904761904767</v>
      </c>
    </row>
    <row r="241" spans="13:19" x14ac:dyDescent="0.25">
      <c r="M241" s="56">
        <v>4.4776119402985072E-2</v>
      </c>
      <c r="N241" s="56">
        <v>0.11428571428571428</v>
      </c>
      <c r="O241" s="56">
        <v>0.16417910447761194</v>
      </c>
      <c r="Q241" s="56">
        <v>0.11940298507462686</v>
      </c>
      <c r="R241" s="56">
        <v>0.12676056338028169</v>
      </c>
      <c r="S241" s="56">
        <v>0.328125</v>
      </c>
    </row>
    <row r="242" spans="13:19" x14ac:dyDescent="0.25">
      <c r="M242" s="56">
        <v>1.1904761904761904E-2</v>
      </c>
      <c r="N242" s="56">
        <v>0.13636363636363635</v>
      </c>
      <c r="O242" s="56">
        <v>9.7560975609756101E-2</v>
      </c>
      <c r="Q242" s="56">
        <v>1.1904761904761904E-2</v>
      </c>
      <c r="R242" s="56">
        <v>8.8888888888888892E-2</v>
      </c>
      <c r="S242" s="56">
        <v>0.25</v>
      </c>
    </row>
    <row r="243" spans="13:19" x14ac:dyDescent="0.25">
      <c r="M243" s="56">
        <v>0.48148148148148145</v>
      </c>
      <c r="N243" s="56">
        <v>0.26666666666666666</v>
      </c>
      <c r="O243" s="56">
        <v>0.27586206896551724</v>
      </c>
      <c r="Q243" s="56">
        <v>0.48148148148148145</v>
      </c>
      <c r="R243" s="56">
        <v>0.33333333333333331</v>
      </c>
      <c r="S243" s="56">
        <v>0.6</v>
      </c>
    </row>
    <row r="244" spans="13:19" x14ac:dyDescent="0.25">
      <c r="M244" s="56">
        <v>2.0408163265306121E-2</v>
      </c>
      <c r="N244" s="56">
        <v>1.9230769230769232E-2</v>
      </c>
      <c r="O244" s="56">
        <v>0.06</v>
      </c>
      <c r="Q244" s="56">
        <v>2.0408163265306121E-2</v>
      </c>
      <c r="R244" s="56">
        <v>0.12244897959183673</v>
      </c>
      <c r="S244" s="56">
        <v>0.15384615384615385</v>
      </c>
    </row>
    <row r="245" spans="13:19" x14ac:dyDescent="0.25">
      <c r="M245" s="56">
        <v>0.14583333333333334</v>
      </c>
      <c r="N245" s="56">
        <v>0</v>
      </c>
      <c r="O245" s="56">
        <v>6.3829787234042548E-2</v>
      </c>
      <c r="Q245" s="56">
        <v>4.1666666666666664E-2</v>
      </c>
      <c r="R245" s="56">
        <v>0.2</v>
      </c>
      <c r="S245" s="56">
        <v>0.29629629629629628</v>
      </c>
    </row>
    <row r="246" spans="13:19" x14ac:dyDescent="0.25">
      <c r="M246" s="56">
        <v>-0.10112359550561797</v>
      </c>
      <c r="N246" s="56">
        <v>5.128205128205128E-2</v>
      </c>
      <c r="O246" s="56">
        <v>5.7471264367816091E-2</v>
      </c>
      <c r="Q246" s="56">
        <v>1.1235955056179775E-2</v>
      </c>
      <c r="R246" s="56">
        <v>7.1428571428571425E-2</v>
      </c>
      <c r="S246" s="56">
        <v>0.125</v>
      </c>
    </row>
    <row r="247" spans="13:19" x14ac:dyDescent="0.25">
      <c r="M247" s="56">
        <v>-2.1739130434782608E-2</v>
      </c>
      <c r="N247" s="56">
        <v>0</v>
      </c>
      <c r="O247" s="56">
        <v>4.1666666666666664E-2</v>
      </c>
      <c r="Q247" s="56">
        <v>8.6956521739130432E-2</v>
      </c>
      <c r="R247" s="56">
        <v>0.1111111111111111</v>
      </c>
      <c r="S247" s="56">
        <v>0.27906976744186046</v>
      </c>
    </row>
    <row r="248" spans="13:19" x14ac:dyDescent="0.25">
      <c r="M248" s="56">
        <v>0.1111111111111111</v>
      </c>
      <c r="N248" s="56">
        <v>0.22580645161290322</v>
      </c>
      <c r="O248" s="56">
        <v>0.19402985074626866</v>
      </c>
      <c r="Q248" s="56">
        <v>0.1111111111111111</v>
      </c>
      <c r="R248" s="56">
        <v>8.6956521739130432E-2</v>
      </c>
      <c r="S248" s="56">
        <v>0.22807017543859648</v>
      </c>
    </row>
    <row r="249" spans="13:19" x14ac:dyDescent="0.25">
      <c r="M249" s="56">
        <v>-1.1627906976744186E-2</v>
      </c>
      <c r="N249" s="56">
        <v>0.21212121212121213</v>
      </c>
      <c r="O249" s="56">
        <v>4.7619047619047616E-2</v>
      </c>
      <c r="Q249" s="56">
        <v>4.6511627906976744E-2</v>
      </c>
      <c r="R249" s="56">
        <v>-4.7619047619047616E-2</v>
      </c>
      <c r="S249" s="56">
        <v>-5.8823529411764705E-2</v>
      </c>
    </row>
    <row r="250" spans="13:19" x14ac:dyDescent="0.25">
      <c r="M250" s="56">
        <v>0.1111111111111111</v>
      </c>
      <c r="N250" s="56">
        <v>0.16981132075471697</v>
      </c>
      <c r="O250" s="56">
        <v>0.14035087719298245</v>
      </c>
      <c r="Q250" s="56">
        <v>-0.16666666666666666</v>
      </c>
      <c r="R250" s="56" t="s">
        <v>7</v>
      </c>
      <c r="S250" s="56">
        <v>0.20370370370370369</v>
      </c>
    </row>
    <row r="251" spans="13:19" x14ac:dyDescent="0.25">
      <c r="M251" s="56">
        <v>0.25</v>
      </c>
      <c r="N251" s="56">
        <v>0.15</v>
      </c>
      <c r="O251" s="56">
        <v>0.18181818181818182</v>
      </c>
      <c r="Q251" s="56">
        <v>0.35</v>
      </c>
      <c r="R251" s="56">
        <v>0.27551020408163263</v>
      </c>
      <c r="S251" s="56">
        <v>0.39393939393939392</v>
      </c>
    </row>
    <row r="252" spans="13:19" x14ac:dyDescent="0.25">
      <c r="M252" s="56">
        <v>2.3622047244094488E-2</v>
      </c>
      <c r="N252" s="56">
        <v>3.1007751937984496E-2</v>
      </c>
      <c r="O252" s="56">
        <v>7.1428571428571425E-2</v>
      </c>
      <c r="Q252" s="56">
        <v>2.3622047244094488E-2</v>
      </c>
      <c r="R252" s="56">
        <v>9.7560975609756101E-2</v>
      </c>
      <c r="S252" s="56">
        <v>4.8387096774193547E-2</v>
      </c>
    </row>
    <row r="253" spans="13:19" x14ac:dyDescent="0.25">
      <c r="M253" s="56">
        <v>4.3478260869565216E-2</v>
      </c>
      <c r="N253" s="56" t="s">
        <v>7</v>
      </c>
      <c r="O253" s="56">
        <v>0.1623931623931624</v>
      </c>
      <c r="Q253" s="56">
        <v>0</v>
      </c>
      <c r="R253" s="56">
        <v>0.22727272727272727</v>
      </c>
      <c r="S253" s="56">
        <v>9.2436974789915971E-2</v>
      </c>
    </row>
    <row r="254" spans="13:19" x14ac:dyDescent="0.25">
      <c r="M254" s="56">
        <v>-2.1739130434782608E-2</v>
      </c>
      <c r="N254" s="56">
        <v>0.25</v>
      </c>
      <c r="O254" s="56">
        <v>0.2857142857142857</v>
      </c>
      <c r="Q254" s="56">
        <v>-2.1739130434782608E-2</v>
      </c>
      <c r="R254" s="56">
        <v>-1.1627906976744186E-2</v>
      </c>
      <c r="S254" s="56">
        <v>-0.13043478260869565</v>
      </c>
    </row>
    <row r="255" spans="13:19" x14ac:dyDescent="0.25">
      <c r="M255" s="56">
        <v>-9.0909090909090912E-2</v>
      </c>
      <c r="N255" s="56">
        <v>4.3478260869565216E-2</v>
      </c>
      <c r="O255" s="56">
        <v>0.11627906976744186</v>
      </c>
      <c r="Q255" s="56">
        <v>-0.43181818181818182</v>
      </c>
      <c r="R255" s="56">
        <v>0.31578947368421051</v>
      </c>
      <c r="S255" s="56">
        <v>0.36363636363636365</v>
      </c>
    </row>
    <row r="256" spans="13:19" x14ac:dyDescent="0.25">
      <c r="M256" s="56">
        <v>0.1111111111111111</v>
      </c>
      <c r="N256" s="56">
        <v>0.24324324324324326</v>
      </c>
      <c r="O256" s="56">
        <v>0.16216216216216217</v>
      </c>
      <c r="Q256" s="56">
        <v>-2.7777777777777776E-2</v>
      </c>
      <c r="R256" s="56">
        <v>0.25</v>
      </c>
      <c r="S256" s="56">
        <v>0.19565217391304349</v>
      </c>
    </row>
    <row r="257" spans="13:19" x14ac:dyDescent="0.25">
      <c r="M257" s="56">
        <v>0.14583333333333334</v>
      </c>
      <c r="N257" s="56">
        <v>0</v>
      </c>
      <c r="O257" s="56">
        <v>2.0408163265306121E-2</v>
      </c>
      <c r="Q257" s="56">
        <v>-6.25E-2</v>
      </c>
      <c r="R257" s="56">
        <v>-3.8461538461538464E-2</v>
      </c>
      <c r="S257" s="56">
        <v>-9.0909090909090912E-2</v>
      </c>
    </row>
    <row r="258" spans="13:19" x14ac:dyDescent="0.25">
      <c r="M258" s="56">
        <v>-0.125</v>
      </c>
      <c r="N258" s="56">
        <v>-0.13513513513513514</v>
      </c>
      <c r="O258" s="56">
        <v>-0.10810810810810811</v>
      </c>
      <c r="Q258" s="56">
        <v>-0.25</v>
      </c>
      <c r="R258" s="56">
        <v>0.22222222222222221</v>
      </c>
      <c r="S258" s="56">
        <v>0.21739130434782608</v>
      </c>
    </row>
    <row r="259" spans="13:19" x14ac:dyDescent="0.25">
      <c r="M259" s="56">
        <v>6.0606060606060608E-2</v>
      </c>
      <c r="N259" s="56">
        <v>-0.33823529411764708</v>
      </c>
      <c r="O259" s="56">
        <v>-1.5151515151515152E-2</v>
      </c>
      <c r="Q259" s="56">
        <v>6.0606060606060608E-2</v>
      </c>
      <c r="R259" s="56">
        <v>1.4492753623188406E-2</v>
      </c>
      <c r="S259" s="56">
        <v>6.0606060606060608E-2</v>
      </c>
    </row>
    <row r="260" spans="13:19" x14ac:dyDescent="0.25">
      <c r="M260" s="56">
        <v>9.1954022988505746E-2</v>
      </c>
      <c r="N260" s="56">
        <v>-0.13333333333333333</v>
      </c>
      <c r="O260" s="56">
        <v>3.4883720930232558E-2</v>
      </c>
      <c r="Q260" s="56">
        <v>3.4482758620689655E-2</v>
      </c>
      <c r="R260" s="56">
        <v>-2.1739130434782608E-2</v>
      </c>
      <c r="S260" s="56">
        <v>2.2727272727272728E-2</v>
      </c>
    </row>
    <row r="261" spans="13:19" x14ac:dyDescent="0.25">
      <c r="M261" s="56">
        <v>0.20689655172413793</v>
      </c>
      <c r="N261" s="56">
        <v>-0.16666666666666666</v>
      </c>
      <c r="O261" s="56">
        <v>-3.2258064516129031E-2</v>
      </c>
      <c r="Q261" s="56">
        <v>0.20689655172413793</v>
      </c>
      <c r="R261" s="56">
        <v>0.71875</v>
      </c>
      <c r="S261" s="56">
        <v>0.66666666666666663</v>
      </c>
    </row>
    <row r="262" spans="13:19" x14ac:dyDescent="0.25">
      <c r="M262" s="56">
        <v>6.3829787234042548E-2</v>
      </c>
      <c r="N262" s="56">
        <v>2.0833333333333332E-2</v>
      </c>
      <c r="O262" s="56">
        <v>-0.11864406779661017</v>
      </c>
      <c r="Q262" s="56">
        <v>6.3829787234042548E-2</v>
      </c>
      <c r="R262" s="56">
        <v>5.7692307692307696E-2</v>
      </c>
      <c r="S262" s="56">
        <v>9.0909090909090912E-2</v>
      </c>
    </row>
    <row r="263" spans="13:19" x14ac:dyDescent="0.25">
      <c r="M263" s="56">
        <v>0.14583333333333334</v>
      </c>
      <c r="N263" s="56">
        <v>0</v>
      </c>
      <c r="O263" s="56">
        <v>0.02</v>
      </c>
      <c r="Q263" s="56">
        <v>-6.25E-2</v>
      </c>
      <c r="R263" s="56">
        <v>0.17647058823529413</v>
      </c>
      <c r="S263" s="56">
        <v>0.27450980392156865</v>
      </c>
    </row>
    <row r="264" spans="13:19" x14ac:dyDescent="0.25">
      <c r="M264" s="56">
        <v>-3.614457831325301E-2</v>
      </c>
      <c r="N264" s="56">
        <v>-0.35483870967741937</v>
      </c>
      <c r="O264" s="56">
        <v>-6.9767441860465115E-2</v>
      </c>
      <c r="Q264" s="56">
        <v>-3.614457831325301E-2</v>
      </c>
      <c r="R264" s="56">
        <v>-6.9767441860465115E-2</v>
      </c>
      <c r="S264" s="56">
        <v>0</v>
      </c>
    </row>
    <row r="265" spans="13:19" x14ac:dyDescent="0.25">
      <c r="M265" s="56">
        <v>4.6511627906976744E-2</v>
      </c>
      <c r="N265" s="56">
        <v>-0.11627906976744186</v>
      </c>
      <c r="O265" s="56">
        <v>-5.7142857142857141E-2</v>
      </c>
      <c r="Q265" s="56">
        <v>4.6511627906976744E-2</v>
      </c>
      <c r="R265" s="56">
        <v>0.51515151515151514</v>
      </c>
      <c r="S265" s="56">
        <v>0.28205128205128205</v>
      </c>
    </row>
    <row r="266" spans="13:19" x14ac:dyDescent="0.25">
      <c r="M266" s="56">
        <v>0.12903225806451613</v>
      </c>
      <c r="N266" s="56">
        <v>4.2857142857142858E-2</v>
      </c>
      <c r="O266" s="56">
        <v>8.6956521739130432E-2</v>
      </c>
      <c r="Q266" s="56">
        <v>0.12903225806451613</v>
      </c>
      <c r="R266" s="56">
        <v>0.27450980392156865</v>
      </c>
      <c r="S266" s="56">
        <v>0</v>
      </c>
    </row>
    <row r="267" spans="13:19" x14ac:dyDescent="0.25">
      <c r="M267" s="56">
        <v>4.9382716049382713E-2</v>
      </c>
      <c r="N267" s="56">
        <v>3.7974683544303799E-2</v>
      </c>
      <c r="O267" s="56">
        <v>0.17647058823529413</v>
      </c>
      <c r="Q267" s="56">
        <v>4.9382716049382713E-2</v>
      </c>
      <c r="R267" s="56">
        <v>-4.878048780487805E-2</v>
      </c>
      <c r="S267" s="56">
        <v>-0.12790697674418605</v>
      </c>
    </row>
    <row r="268" spans="13:19" x14ac:dyDescent="0.25">
      <c r="M268" s="56">
        <v>0.1206896551724138</v>
      </c>
      <c r="N268" s="56">
        <v>3.125E-2</v>
      </c>
      <c r="O268" s="56">
        <v>0.16393442622950818</v>
      </c>
      <c r="Q268" s="56">
        <v>3.4482758620689655E-2</v>
      </c>
      <c r="R268" s="56">
        <v>9.0909090909090912E-2</v>
      </c>
      <c r="S268" s="56">
        <v>0.1111111111111111</v>
      </c>
    </row>
    <row r="269" spans="13:19" x14ac:dyDescent="0.25">
      <c r="M269" s="56">
        <v>0.18556701030927836</v>
      </c>
      <c r="N269" s="56">
        <v>-5.6603773584905662E-2</v>
      </c>
      <c r="O269" s="56">
        <v>-1.9607843137254902E-2</v>
      </c>
      <c r="Q269" s="56">
        <v>0.23711340206185566</v>
      </c>
      <c r="R269" s="56">
        <v>0.12745098039215685</v>
      </c>
      <c r="S269" s="56">
        <v>0.14583333333333334</v>
      </c>
    </row>
    <row r="270" spans="13:19" x14ac:dyDescent="0.25">
      <c r="M270" s="56">
        <v>0.04</v>
      </c>
      <c r="N270" s="56">
        <v>-4.6875E-2</v>
      </c>
      <c r="O270" s="56">
        <v>8.1300813008130079E-2</v>
      </c>
      <c r="Q270" s="56">
        <v>-0.04</v>
      </c>
      <c r="R270" s="56">
        <v>6.5573770491803282E-2</v>
      </c>
      <c r="S270" s="56">
        <v>1.5625E-2</v>
      </c>
    </row>
    <row r="271" spans="13:19" x14ac:dyDescent="0.25">
      <c r="M271" s="56" t="s">
        <v>7</v>
      </c>
      <c r="N271" s="56" t="s">
        <v>7</v>
      </c>
      <c r="O271" s="56">
        <v>7.8947368421052627E-2</v>
      </c>
      <c r="Q271" s="56" t="s">
        <v>7</v>
      </c>
      <c r="R271" s="56">
        <v>0.16071428571428573</v>
      </c>
      <c r="S271" s="56">
        <v>5.6910569105691054E-2</v>
      </c>
    </row>
    <row r="272" spans="13:19" x14ac:dyDescent="0.25">
      <c r="M272" s="56">
        <v>0.14942528735632185</v>
      </c>
      <c r="N272" s="56">
        <v>0.13414634146341464</v>
      </c>
      <c r="O272" s="56">
        <v>0.38554216867469882</v>
      </c>
      <c r="Q272" s="56">
        <v>9.1954022988505746E-2</v>
      </c>
      <c r="R272" s="56">
        <v>-0.10526315789473684</v>
      </c>
      <c r="S272" s="56">
        <v>-0.20212765957446807</v>
      </c>
    </row>
    <row r="273" spans="13:19" x14ac:dyDescent="0.25">
      <c r="M273" s="56">
        <v>-4.7619047619047616E-2</v>
      </c>
      <c r="N273" s="56">
        <v>-9.6153846153846159E-2</v>
      </c>
      <c r="O273" s="56">
        <v>-4.7619047619047616E-2</v>
      </c>
      <c r="Q273" s="56">
        <v>-0.2857142857142857</v>
      </c>
      <c r="R273" s="56">
        <v>-0.13207547169811321</v>
      </c>
      <c r="S273" s="56">
        <v>0.12</v>
      </c>
    </row>
    <row r="274" spans="13:19" x14ac:dyDescent="0.25">
      <c r="M274" s="56">
        <v>2.564102564102564E-2</v>
      </c>
      <c r="N274" s="56">
        <v>0.35135135135135137</v>
      </c>
      <c r="O274" s="56">
        <v>0.28205128205128205</v>
      </c>
      <c r="Q274" s="56">
        <v>0.15384615384615385</v>
      </c>
      <c r="R274" s="56">
        <v>-5.4054054054054057E-2</v>
      </c>
      <c r="S274" s="56">
        <v>-0.10256410256410256</v>
      </c>
    </row>
    <row r="275" spans="13:19" x14ac:dyDescent="0.25">
      <c r="M275" s="56">
        <v>5.7692307692307696E-2</v>
      </c>
      <c r="N275" s="56">
        <v>0.32653061224489793</v>
      </c>
      <c r="O275" s="56">
        <v>0.2</v>
      </c>
      <c r="Q275" s="56">
        <v>-3.8461538461538464E-2</v>
      </c>
      <c r="R275" s="56">
        <v>-0.18367346938775511</v>
      </c>
      <c r="S275" s="56">
        <v>0</v>
      </c>
    </row>
    <row r="276" spans="13:19" x14ac:dyDescent="0.25">
      <c r="M276" s="56">
        <v>2.9411764705882353E-2</v>
      </c>
      <c r="N276" s="56">
        <v>0.18421052631578946</v>
      </c>
      <c r="O276" s="56">
        <v>0.21951219512195122</v>
      </c>
      <c r="Q276" s="56">
        <v>-0.11764705882352941</v>
      </c>
      <c r="R276" s="56">
        <v>-0.21052631578947367</v>
      </c>
      <c r="S276" s="56">
        <v>-2.4390243902439025E-2</v>
      </c>
    </row>
    <row r="277" spans="13:19" x14ac:dyDescent="0.25">
      <c r="M277" s="56">
        <v>0.23076923076923078</v>
      </c>
      <c r="N277" s="56">
        <v>0.1111111111111111</v>
      </c>
      <c r="O277" s="56">
        <v>0.11940298507462686</v>
      </c>
      <c r="Q277" s="56">
        <v>7.6923076923076927E-2</v>
      </c>
      <c r="R277" s="56">
        <v>-9.7222222222222224E-2</v>
      </c>
      <c r="S277" s="56">
        <v>0.11940298507462686</v>
      </c>
    </row>
    <row r="278" spans="13:19" x14ac:dyDescent="0.25">
      <c r="M278" s="56">
        <v>4.6511627906976744E-2</v>
      </c>
      <c r="N278" s="56">
        <v>5.5555555555555552E-2</v>
      </c>
      <c r="O278" s="56">
        <v>-4.49438202247191E-2</v>
      </c>
      <c r="Q278" s="56">
        <v>-1.1627906976744186E-2</v>
      </c>
      <c r="R278" s="56">
        <v>-0.16666666666666666</v>
      </c>
      <c r="S278" s="56">
        <v>1.1235955056179775E-2</v>
      </c>
    </row>
    <row r="279" spans="13:19" x14ac:dyDescent="0.25">
      <c r="M279" s="56">
        <v>0.25</v>
      </c>
      <c r="N279" s="56">
        <v>0.40625</v>
      </c>
      <c r="O279" s="56">
        <v>0.33333333333333331</v>
      </c>
      <c r="Q279" s="56">
        <v>0.25</v>
      </c>
      <c r="R279" s="56">
        <v>-0.21875</v>
      </c>
      <c r="S279" s="56">
        <v>0</v>
      </c>
    </row>
    <row r="280" spans="13:19" x14ac:dyDescent="0.25">
      <c r="M280" s="56">
        <v>6.3829787234042548E-2</v>
      </c>
      <c r="N280" s="56">
        <v>0</v>
      </c>
      <c r="O280" s="56">
        <v>0.12244897959183673</v>
      </c>
      <c r="Q280" s="56">
        <v>-0.14893617021276595</v>
      </c>
      <c r="R280" s="56">
        <v>-0.3</v>
      </c>
      <c r="S280" s="56">
        <v>2.0408163265306121E-2</v>
      </c>
    </row>
    <row r="281" spans="13:19" x14ac:dyDescent="0.25">
      <c r="M281" s="56">
        <v>2.0408163265306121E-2</v>
      </c>
      <c r="N281" s="56">
        <v>0.1</v>
      </c>
      <c r="O281" s="56">
        <v>0.2</v>
      </c>
      <c r="Q281" s="56">
        <v>2.0408163265306121E-2</v>
      </c>
      <c r="R281" s="56">
        <v>-0.1</v>
      </c>
      <c r="S281" s="56">
        <v>0</v>
      </c>
    </row>
    <row r="282" spans="13:19" x14ac:dyDescent="0.25">
      <c r="M282" s="56">
        <v>5.8823529411764705E-2</v>
      </c>
      <c r="N282" s="56">
        <v>-9.0909090909090912E-2</v>
      </c>
      <c r="O282" s="56">
        <v>1.1904761904761904E-2</v>
      </c>
      <c r="Q282" s="56">
        <v>-5.8823529411764705E-2</v>
      </c>
      <c r="R282" s="56">
        <v>-9.0909090909090912E-2</v>
      </c>
      <c r="S282" s="56">
        <v>-4.7619047619047616E-2</v>
      </c>
    </row>
    <row r="283" spans="13:19" x14ac:dyDescent="0.25">
      <c r="M283" s="56">
        <v>6.3829787234042548E-2</v>
      </c>
      <c r="N283" s="56">
        <v>8.6956521739130432E-2</v>
      </c>
      <c r="O283" s="56">
        <v>6.3829787234042548E-2</v>
      </c>
      <c r="Q283" s="56">
        <v>6.3829787234042548E-2</v>
      </c>
      <c r="R283" s="56">
        <v>-0.13043478260869565</v>
      </c>
      <c r="S283" s="56">
        <v>-4.2553191489361701E-2</v>
      </c>
    </row>
    <row r="284" spans="13:19" x14ac:dyDescent="0.25">
      <c r="M284" s="56">
        <v>9.375E-2</v>
      </c>
      <c r="N284" s="56">
        <v>7.6923076923076927E-2</v>
      </c>
      <c r="O284" s="56">
        <v>0.20967741935483872</v>
      </c>
      <c r="Q284" s="56">
        <v>0.25</v>
      </c>
      <c r="R284" s="56">
        <v>7.6923076923076927E-2</v>
      </c>
      <c r="S284" s="56">
        <v>0.12903225806451613</v>
      </c>
    </row>
    <row r="285" spans="13:19" x14ac:dyDescent="0.25">
      <c r="M285" s="56">
        <v>7.5949367088607597E-2</v>
      </c>
      <c r="N285" s="56">
        <v>-0.10714285714285714</v>
      </c>
      <c r="O285" s="56">
        <v>3.6585365853658534E-2</v>
      </c>
      <c r="Q285" s="56">
        <v>0.13924050632911392</v>
      </c>
      <c r="R285" s="56">
        <v>1.1904761904761904E-2</v>
      </c>
      <c r="S285" s="56">
        <v>3.6585365853658534E-2</v>
      </c>
    </row>
    <row r="286" spans="13:19" x14ac:dyDescent="0.25">
      <c r="M286" s="56">
        <v>3.4482758620689655E-2</v>
      </c>
      <c r="N286" s="56" t="s">
        <v>7</v>
      </c>
      <c r="O286" s="56">
        <v>-1.6393442622950821E-2</v>
      </c>
      <c r="Q286" s="56">
        <v>-0.13793103448275862</v>
      </c>
      <c r="R286" s="56" t="s">
        <v>7</v>
      </c>
      <c r="S286" s="56">
        <v>-0.26229508196721313</v>
      </c>
    </row>
    <row r="287" spans="13:19" x14ac:dyDescent="0.25">
      <c r="M287" s="56">
        <v>0.25</v>
      </c>
      <c r="N287" s="56">
        <v>8.9108910891089105E-2</v>
      </c>
      <c r="O287" s="56">
        <v>0.14285714285714285</v>
      </c>
      <c r="Q287" s="56">
        <v>0.25</v>
      </c>
      <c r="R287" s="56">
        <v>-0.10891089108910891</v>
      </c>
      <c r="S287" s="56">
        <v>0</v>
      </c>
    </row>
    <row r="288" spans="13:19" x14ac:dyDescent="0.25">
      <c r="M288" s="56">
        <v>0.15044247787610621</v>
      </c>
      <c r="N288" s="56">
        <v>0.04</v>
      </c>
      <c r="O288" s="56">
        <v>4.8387096774193547E-2</v>
      </c>
      <c r="Q288" s="56">
        <v>-2.6548672566371681E-2</v>
      </c>
      <c r="R288" s="56">
        <v>0</v>
      </c>
      <c r="S288" s="56">
        <v>8.0645161290322578E-3</v>
      </c>
    </row>
    <row r="289" spans="13:19" x14ac:dyDescent="0.25">
      <c r="M289" s="56">
        <v>0.17647058823529413</v>
      </c>
      <c r="N289" s="56">
        <v>0.18181818181818182</v>
      </c>
      <c r="O289" s="56">
        <v>9.6491228070175433E-2</v>
      </c>
      <c r="Q289" s="56">
        <v>9.2436974789915971E-2</v>
      </c>
      <c r="R289" s="56">
        <v>4.5454545454545456E-2</v>
      </c>
      <c r="S289" s="56">
        <v>5.2631578947368418E-2</v>
      </c>
    </row>
    <row r="290" spans="13:19" x14ac:dyDescent="0.25">
      <c r="M290" s="56">
        <v>0.27777777777777779</v>
      </c>
      <c r="N290" s="56">
        <v>0.17647058823529413</v>
      </c>
      <c r="O290" s="56">
        <v>0.26436781609195403</v>
      </c>
      <c r="Q290" s="56">
        <v>0</v>
      </c>
      <c r="R290" s="56">
        <v>-0.11764705882352941</v>
      </c>
      <c r="S290" s="56">
        <v>-8.0459770114942528E-2</v>
      </c>
    </row>
    <row r="291" spans="13:19" x14ac:dyDescent="0.25">
      <c r="M291" s="56">
        <v>-0.13043478260869565</v>
      </c>
      <c r="N291" s="56">
        <v>-0.1111111111111111</v>
      </c>
      <c r="O291" s="56">
        <v>2.2727272727272728E-2</v>
      </c>
      <c r="Q291" s="56">
        <v>-0.2391304347826087</v>
      </c>
      <c r="R291" s="56">
        <v>-0.33333333333333331</v>
      </c>
      <c r="S291" s="56">
        <v>-0.31818181818181818</v>
      </c>
    </row>
    <row r="292" spans="13:19" x14ac:dyDescent="0.25">
      <c r="M292" s="56">
        <v>8.1081081081081086E-2</v>
      </c>
      <c r="N292" s="56">
        <v>0.31578947368421051</v>
      </c>
      <c r="O292" s="56">
        <v>0.19047619047619047</v>
      </c>
      <c r="Q292" s="56">
        <v>8.1081081081081086E-2</v>
      </c>
      <c r="R292" s="56">
        <v>-0.21052631578947367</v>
      </c>
      <c r="S292" s="56">
        <v>-4.7619047619047616E-2</v>
      </c>
    </row>
    <row r="293" spans="13:19" x14ac:dyDescent="0.25">
      <c r="M293" s="56">
        <v>0.1</v>
      </c>
      <c r="N293" s="56">
        <v>0.15384615384615385</v>
      </c>
      <c r="O293" s="56">
        <v>0.1206896551724138</v>
      </c>
      <c r="Q293" s="56">
        <v>-0.1</v>
      </c>
      <c r="R293" s="56">
        <v>-0.23076923076923078</v>
      </c>
      <c r="S293" s="56">
        <v>-0.13793103448275862</v>
      </c>
    </row>
    <row r="294" spans="13:19" x14ac:dyDescent="0.25">
      <c r="M294" s="56">
        <v>-0.1891891891891892</v>
      </c>
      <c r="N294" s="56">
        <v>0.25</v>
      </c>
      <c r="O294" s="56">
        <v>0.16279069767441862</v>
      </c>
      <c r="Q294" s="56">
        <v>-0.1891891891891892</v>
      </c>
      <c r="R294" s="56">
        <v>-0.25</v>
      </c>
      <c r="S294" s="56">
        <v>-0.18604651162790697</v>
      </c>
    </row>
    <row r="295" spans="13:19" x14ac:dyDescent="0.25">
      <c r="M295" s="56">
        <v>2.9411764705882353E-2</v>
      </c>
      <c r="N295" s="56">
        <v>4.4776119402985072E-2</v>
      </c>
      <c r="O295" s="56">
        <v>0.11940298507462686</v>
      </c>
      <c r="Q295" s="56">
        <v>2.9411764705882353E-2</v>
      </c>
      <c r="R295" s="56">
        <v>4.4776119402985072E-2</v>
      </c>
      <c r="S295" s="56">
        <v>0.11940298507462686</v>
      </c>
    </row>
    <row r="296" spans="13:19" x14ac:dyDescent="0.25">
      <c r="M296" s="56">
        <v>5.5555555555555552E-2</v>
      </c>
      <c r="N296" s="56">
        <v>-9.0909090909090912E-2</v>
      </c>
      <c r="O296" s="56">
        <v>-0.10112359550561797</v>
      </c>
      <c r="Q296" s="56">
        <v>-0.1111111111111111</v>
      </c>
      <c r="R296" s="56">
        <v>2.2727272727272728E-2</v>
      </c>
      <c r="S296" s="56">
        <v>1.1235955056179775E-2</v>
      </c>
    </row>
    <row r="297" spans="13:19" x14ac:dyDescent="0.25">
      <c r="M297" s="56">
        <v>-0.16666666666666666</v>
      </c>
      <c r="N297" s="56">
        <v>0.21212121212121213</v>
      </c>
      <c r="O297" s="56">
        <v>0.17647058823529413</v>
      </c>
      <c r="Q297" s="56">
        <v>0.16666666666666666</v>
      </c>
      <c r="R297" s="56">
        <v>-9.0909090909090912E-2</v>
      </c>
      <c r="S297" s="56">
        <v>-0.11764705882352941</v>
      </c>
    </row>
    <row r="298" spans="13:19" x14ac:dyDescent="0.25">
      <c r="M298" s="56">
        <v>4.1666666666666664E-2</v>
      </c>
      <c r="N298" s="56">
        <v>5.7692307692307696E-2</v>
      </c>
      <c r="O298" s="56">
        <v>2.0408163265306121E-2</v>
      </c>
      <c r="Q298" s="56">
        <v>4.1666666666666664E-2</v>
      </c>
      <c r="R298" s="56">
        <v>-3.8461538461538464E-2</v>
      </c>
      <c r="S298" s="56">
        <v>-8.1632653061224483E-2</v>
      </c>
    </row>
    <row r="299" spans="13:19" x14ac:dyDescent="0.25">
      <c r="M299" s="56">
        <v>-0.1</v>
      </c>
      <c r="N299" s="56">
        <v>-3.8461538461538464E-2</v>
      </c>
      <c r="O299" s="56">
        <v>6.3829787234042548E-2</v>
      </c>
      <c r="Q299" s="56">
        <v>0</v>
      </c>
      <c r="R299" s="56">
        <v>-0.13461538461538461</v>
      </c>
      <c r="S299" s="56">
        <v>-0.14893617021276595</v>
      </c>
    </row>
    <row r="300" spans="13:19" x14ac:dyDescent="0.25">
      <c r="M300" s="56">
        <v>-0.13978494623655913</v>
      </c>
      <c r="N300" s="56">
        <v>4.9382716049382713E-2</v>
      </c>
      <c r="O300" s="56">
        <v>-7.8947368421052627E-2</v>
      </c>
      <c r="Q300" s="56">
        <v>-0.13978494623655913</v>
      </c>
      <c r="R300" s="56">
        <v>-1.2345679012345678E-2</v>
      </c>
      <c r="S300" s="56">
        <v>5.2631578947368418E-2</v>
      </c>
    </row>
    <row r="301" spans="13:19" x14ac:dyDescent="0.25">
      <c r="M301" s="56">
        <v>-6.9767441860465115E-2</v>
      </c>
      <c r="N301" s="56">
        <v>8.6956521739130432E-2</v>
      </c>
      <c r="O301" s="56">
        <v>7.1428571428571425E-2</v>
      </c>
      <c r="Q301" s="56">
        <v>4.6511627906976744E-2</v>
      </c>
      <c r="R301" s="56">
        <v>-0.13043478260869565</v>
      </c>
      <c r="S301" s="56">
        <v>-4.7619047619047616E-2</v>
      </c>
    </row>
    <row r="302" spans="13:19" x14ac:dyDescent="0.25">
      <c r="M302" s="56">
        <v>0</v>
      </c>
      <c r="N302" s="56">
        <v>7.6923076923076927E-2</v>
      </c>
      <c r="O302" s="56">
        <v>1.5625E-2</v>
      </c>
      <c r="Q302" s="56">
        <v>0</v>
      </c>
      <c r="R302" s="56">
        <v>-7.6923076923076927E-2</v>
      </c>
      <c r="S302" s="56">
        <v>9.375E-2</v>
      </c>
    </row>
    <row r="303" spans="13:19" x14ac:dyDescent="0.25">
      <c r="M303" s="56">
        <v>7.5949367088607597E-2</v>
      </c>
      <c r="N303" s="56">
        <v>0</v>
      </c>
      <c r="O303" s="56">
        <v>-0.14634146341463414</v>
      </c>
      <c r="Q303" s="56">
        <v>1.2658227848101266E-2</v>
      </c>
      <c r="R303" s="56">
        <v>0</v>
      </c>
      <c r="S303" s="56">
        <v>3.6585365853658534E-2</v>
      </c>
    </row>
    <row r="304" spans="13:19" x14ac:dyDescent="0.25">
      <c r="M304" s="56">
        <v>-6.25E-2</v>
      </c>
      <c r="N304" s="56">
        <v>0.1111111111111111</v>
      </c>
      <c r="O304" s="56">
        <v>7.1428571428571425E-2</v>
      </c>
      <c r="Q304" s="56">
        <v>-0.21875</v>
      </c>
      <c r="R304" s="56">
        <v>-0.25925925925925924</v>
      </c>
      <c r="S304" s="56">
        <v>-1.7857142857142856E-2</v>
      </c>
    </row>
    <row r="305" spans="13:19" x14ac:dyDescent="0.25">
      <c r="M305" s="56">
        <v>-9.433962264150943E-3</v>
      </c>
      <c r="N305" s="56">
        <v>0.12244897959183673</v>
      </c>
      <c r="O305" s="56">
        <v>0.18811881188118812</v>
      </c>
      <c r="Q305" s="56">
        <v>3.7735849056603772E-2</v>
      </c>
      <c r="R305" s="56">
        <v>-8.1632653061224483E-2</v>
      </c>
      <c r="S305" s="56">
        <v>8.9108910891089105E-2</v>
      </c>
    </row>
    <row r="306" spans="13:19" x14ac:dyDescent="0.25">
      <c r="M306" s="56" t="s">
        <v>7</v>
      </c>
      <c r="N306" s="56">
        <v>1.5625E-2</v>
      </c>
      <c r="O306" s="56">
        <v>3.1746031746031744E-2</v>
      </c>
      <c r="Q306" s="56">
        <v>-6.25E-2</v>
      </c>
      <c r="R306" s="56">
        <v>-6.25E-2</v>
      </c>
      <c r="S306" s="56">
        <v>-7.9365079365079361E-3</v>
      </c>
    </row>
    <row r="307" spans="13:19" x14ac:dyDescent="0.25">
      <c r="M307" s="56" t="s">
        <v>7</v>
      </c>
      <c r="N307" s="56">
        <v>6.8376068376068383E-2</v>
      </c>
      <c r="O307" s="56">
        <v>0.14035087719298245</v>
      </c>
      <c r="Q307" s="56" t="s">
        <v>7</v>
      </c>
      <c r="R307" s="56">
        <v>-5.9829059829059832E-2</v>
      </c>
      <c r="S307" s="56">
        <v>5.2631578947368418E-2</v>
      </c>
    </row>
    <row r="308" spans="13:19" x14ac:dyDescent="0.25">
      <c r="M308" s="56">
        <v>-2.4390243902439025E-2</v>
      </c>
      <c r="N308" s="56">
        <v>0.14130434782608695</v>
      </c>
      <c r="O308" s="56">
        <v>0.3253012048192771</v>
      </c>
      <c r="Q308" s="56">
        <v>-2.4390243902439025E-2</v>
      </c>
      <c r="R308" s="56">
        <v>-7.6086956521739135E-2</v>
      </c>
      <c r="S308" s="56">
        <v>-3.614457831325301E-2</v>
      </c>
    </row>
    <row r="309" spans="13:19" x14ac:dyDescent="0.25">
      <c r="M309" s="56">
        <v>-0.23076923076923078</v>
      </c>
      <c r="N309" s="56">
        <v>-4.2553191489361701E-2</v>
      </c>
      <c r="O309" s="56">
        <v>-0.1</v>
      </c>
      <c r="Q309" s="56">
        <v>-0.23076923076923078</v>
      </c>
      <c r="R309" s="56">
        <v>-0.36170212765957449</v>
      </c>
      <c r="S309" s="56">
        <v>-0.1</v>
      </c>
    </row>
    <row r="310" spans="13:19" x14ac:dyDescent="0.25">
      <c r="M310" s="56">
        <v>-5.4054054054054057E-2</v>
      </c>
      <c r="N310" s="56">
        <v>0.3888888888888889</v>
      </c>
      <c r="O310" s="56">
        <v>0.19565217391304349</v>
      </c>
      <c r="Q310" s="56">
        <v>8.1081081081081086E-2</v>
      </c>
      <c r="R310" s="56">
        <v>-0.16666666666666666</v>
      </c>
      <c r="S310" s="56">
        <v>-0.13043478260869565</v>
      </c>
    </row>
    <row r="311" spans="13:19" x14ac:dyDescent="0.25">
      <c r="M311" s="56">
        <v>0.12244897959183673</v>
      </c>
      <c r="N311" s="56">
        <v>0.25</v>
      </c>
      <c r="O311" s="56">
        <v>0.18181818181818182</v>
      </c>
      <c r="Q311" s="56">
        <v>2.0408163265306121E-2</v>
      </c>
      <c r="R311" s="56">
        <v>-0.13461538461538461</v>
      </c>
      <c r="S311" s="56">
        <v>-9.0909090909090912E-2</v>
      </c>
    </row>
    <row r="312" spans="13:19" x14ac:dyDescent="0.25">
      <c r="M312" s="56">
        <v>-5.4054054054054057E-2</v>
      </c>
      <c r="N312" s="56">
        <v>0.1111111111111111</v>
      </c>
      <c r="O312" s="56">
        <v>8.6956521739130432E-2</v>
      </c>
      <c r="Q312" s="56">
        <v>-0.1891891891891892</v>
      </c>
      <c r="R312" s="56">
        <v>-0.1111111111111111</v>
      </c>
      <c r="S312" s="56">
        <v>-0.13043478260869565</v>
      </c>
    </row>
    <row r="313" spans="13:19" x14ac:dyDescent="0.25">
      <c r="M313" s="56">
        <v>0.13636363636363635</v>
      </c>
      <c r="N313" s="56">
        <v>1.4492753623188406E-2</v>
      </c>
      <c r="O313" s="56">
        <v>6.0606060606060608E-2</v>
      </c>
      <c r="Q313" s="56">
        <v>-9.0909090909090912E-2</v>
      </c>
      <c r="R313" s="56">
        <v>1.4492753623188406E-2</v>
      </c>
      <c r="S313" s="56">
        <v>0.13636363636363635</v>
      </c>
    </row>
    <row r="314" spans="13:19" x14ac:dyDescent="0.25">
      <c r="M314" s="56">
        <v>0.10465116279069768</v>
      </c>
      <c r="N314" s="56">
        <v>-0.13043478260869565</v>
      </c>
      <c r="O314" s="56">
        <v>-9.0909090909090912E-2</v>
      </c>
      <c r="Q314" s="56">
        <v>0.10465116279069768</v>
      </c>
      <c r="R314" s="56">
        <v>-2.1739130434782608E-2</v>
      </c>
      <c r="S314" s="56">
        <v>-3.4090909090909088E-2</v>
      </c>
    </row>
    <row r="315" spans="13:19" x14ac:dyDescent="0.25">
      <c r="M315" s="56">
        <v>-3.2258064516129031E-2</v>
      </c>
      <c r="N315" s="56">
        <v>0.25</v>
      </c>
      <c r="O315" s="56">
        <v>0.33333333333333331</v>
      </c>
      <c r="Q315" s="56">
        <v>0.29032258064516131</v>
      </c>
      <c r="R315" s="56">
        <v>9.375E-2</v>
      </c>
      <c r="S315" s="56">
        <v>0.33333333333333331</v>
      </c>
    </row>
    <row r="316" spans="13:19" x14ac:dyDescent="0.25">
      <c r="M316" s="56">
        <v>-0.15254237288135594</v>
      </c>
      <c r="N316" s="56">
        <v>5.7692307692307696E-2</v>
      </c>
      <c r="O316" s="56">
        <v>-9.0909090909090912E-2</v>
      </c>
      <c r="Q316" s="56">
        <v>-6.7796610169491525E-2</v>
      </c>
      <c r="R316" s="56">
        <v>-3.8461538461538464E-2</v>
      </c>
      <c r="S316" s="56">
        <v>-9.0909090909090912E-2</v>
      </c>
    </row>
    <row r="317" spans="13:19" x14ac:dyDescent="0.25">
      <c r="M317" s="56">
        <v>0.2</v>
      </c>
      <c r="N317" s="56">
        <v>-1.9607843137254902E-2</v>
      </c>
      <c r="O317" s="56">
        <v>7.8431372549019607E-2</v>
      </c>
      <c r="Q317" s="56">
        <v>0</v>
      </c>
      <c r="R317" s="56">
        <v>-0.11764705882352941</v>
      </c>
      <c r="S317" s="56">
        <v>-1.9607843137254902E-2</v>
      </c>
    </row>
    <row r="318" spans="13:19" x14ac:dyDescent="0.25">
      <c r="M318" s="56">
        <v>-1.1627906976744186E-2</v>
      </c>
      <c r="N318" s="56">
        <v>-6.9767441860465115E-2</v>
      </c>
      <c r="O318" s="56">
        <v>-5.8823529411764705E-2</v>
      </c>
      <c r="Q318" s="56">
        <v>-6.9767441860465115E-2</v>
      </c>
      <c r="R318" s="56">
        <v>-6.9767441860465115E-2</v>
      </c>
      <c r="S318" s="56">
        <v>-5.8823529411764705E-2</v>
      </c>
    </row>
    <row r="319" spans="13:19" x14ac:dyDescent="0.25">
      <c r="M319" s="56">
        <v>0.2857142857142857</v>
      </c>
      <c r="N319" s="56">
        <v>0.51515151515151514</v>
      </c>
      <c r="O319" s="56">
        <v>0.28205128205128205</v>
      </c>
      <c r="Q319" s="56">
        <v>0.14285714285714285</v>
      </c>
      <c r="R319" s="56">
        <v>0.36363636363636365</v>
      </c>
      <c r="S319" s="56">
        <v>0.15384615384615385</v>
      </c>
    </row>
    <row r="320" spans="13:19" x14ac:dyDescent="0.25">
      <c r="M320" s="56">
        <v>1.4492753623188406E-2</v>
      </c>
      <c r="N320" s="56">
        <v>0.17647058823529413</v>
      </c>
      <c r="O320" s="56">
        <v>8.3333333333333329E-2</v>
      </c>
      <c r="Q320" s="56">
        <v>0.2318840579710145</v>
      </c>
      <c r="R320" s="56">
        <v>0.47058823529411764</v>
      </c>
      <c r="S320" s="56">
        <v>0.16666666666666666</v>
      </c>
    </row>
    <row r="321" spans="13:19" x14ac:dyDescent="0.25">
      <c r="M321" s="56">
        <v>2.9411764705882353E-2</v>
      </c>
      <c r="N321" s="56">
        <v>-8.5365853658536592E-2</v>
      </c>
      <c r="O321" s="56">
        <v>-0.12790697674418605</v>
      </c>
      <c r="Q321" s="56">
        <v>0.25</v>
      </c>
      <c r="R321" s="56">
        <v>9.7560975609756101E-2</v>
      </c>
      <c r="S321" s="56">
        <v>-1.1627906976744186E-2</v>
      </c>
    </row>
    <row r="322" spans="13:19" x14ac:dyDescent="0.25">
      <c r="M322" s="56">
        <v>-9.8360655737704916E-2</v>
      </c>
      <c r="N322" s="56">
        <v>9.0909090909090912E-2</v>
      </c>
      <c r="O322" s="56">
        <v>0.1111111111111111</v>
      </c>
      <c r="Q322" s="56">
        <v>-0.18032786885245902</v>
      </c>
      <c r="R322" s="56">
        <v>-0.18181818181818182</v>
      </c>
      <c r="S322" s="56">
        <v>1.8518518518518517E-2</v>
      </c>
    </row>
    <row r="323" spans="13:19" x14ac:dyDescent="0.25">
      <c r="M323" s="56">
        <v>7.8431372549019607E-2</v>
      </c>
      <c r="N323" s="56">
        <v>7.8431372549019607E-2</v>
      </c>
      <c r="O323" s="56">
        <v>0.14583333333333334</v>
      </c>
      <c r="Q323" s="56">
        <v>0.27450980392156865</v>
      </c>
      <c r="R323" s="56">
        <v>-1.9607843137254902E-2</v>
      </c>
      <c r="S323" s="56">
        <v>0.14583333333333334</v>
      </c>
    </row>
    <row r="324" spans="13:19" x14ac:dyDescent="0.25">
      <c r="M324" s="56">
        <v>1.6260162601626018E-2</v>
      </c>
      <c r="N324" s="56">
        <v>6.5573770491803282E-2</v>
      </c>
      <c r="O324" s="56">
        <v>5.46875E-2</v>
      </c>
      <c r="Q324" s="56">
        <v>5.6910569105691054E-2</v>
      </c>
      <c r="R324" s="56">
        <v>2.4590163934426229E-2</v>
      </c>
      <c r="S324" s="56">
        <v>-2.34375E-2</v>
      </c>
    </row>
    <row r="325" spans="13:19" x14ac:dyDescent="0.25">
      <c r="M325" s="56">
        <v>0.14035087719298245</v>
      </c>
      <c r="N325" s="56">
        <v>0.16071428571428573</v>
      </c>
      <c r="O325" s="56">
        <v>5.6910569105691054E-2</v>
      </c>
      <c r="Q325" s="56">
        <v>9.6491228070175433E-2</v>
      </c>
      <c r="R325" s="56">
        <v>7.1428571428571425E-2</v>
      </c>
      <c r="S325" s="56">
        <v>9.7560975609756101E-2</v>
      </c>
    </row>
    <row r="326" spans="13:19" x14ac:dyDescent="0.25">
      <c r="M326" s="56">
        <v>8.4337349397590355E-2</v>
      </c>
      <c r="N326" s="56">
        <v>0.15789473684210525</v>
      </c>
      <c r="O326" s="56">
        <v>0.1702127659574468</v>
      </c>
      <c r="Q326" s="56">
        <v>-3.614457831325301E-2</v>
      </c>
      <c r="R326" s="56">
        <v>-5.2631578947368418E-2</v>
      </c>
      <c r="S326" s="56">
        <v>6.3829787234042548E-2</v>
      </c>
    </row>
    <row r="327" spans="13:19" x14ac:dyDescent="0.25">
      <c r="M327" s="56">
        <v>-0.16666666666666666</v>
      </c>
      <c r="N327" s="56">
        <v>-0.24528301886792453</v>
      </c>
      <c r="O327" s="56">
        <v>-0.2</v>
      </c>
      <c r="Q327" s="56">
        <v>-4.7619047619047616E-2</v>
      </c>
      <c r="R327" s="56">
        <v>-0.24528301886792453</v>
      </c>
      <c r="S327" s="56">
        <v>0</v>
      </c>
    </row>
    <row r="328" spans="13:19" x14ac:dyDescent="0.25">
      <c r="M328" s="56">
        <v>0.5</v>
      </c>
      <c r="N328" s="56">
        <v>8.1081081081081086E-2</v>
      </c>
      <c r="O328" s="56">
        <v>0.15384615384615385</v>
      </c>
      <c r="Q328" s="56">
        <v>5.2631578947368418E-2</v>
      </c>
      <c r="R328" s="56" t="s">
        <v>7</v>
      </c>
      <c r="S328" s="56">
        <v>0.1111111111111111</v>
      </c>
    </row>
    <row r="329" spans="13:19" x14ac:dyDescent="0.25">
      <c r="M329" s="56">
        <v>0.14583333333333334</v>
      </c>
      <c r="N329" s="56">
        <v>0.22448979591836735</v>
      </c>
      <c r="O329" s="56">
        <v>0.3</v>
      </c>
      <c r="Q329" s="56">
        <v>0.17647058823529413</v>
      </c>
      <c r="R329" s="56" t="s">
        <v>7</v>
      </c>
      <c r="S329" s="56">
        <v>-9.0909090909090912E-2</v>
      </c>
    </row>
    <row r="330" spans="13:19" x14ac:dyDescent="0.25">
      <c r="M330" s="56">
        <v>0.35897435897435898</v>
      </c>
      <c r="N330" s="56">
        <v>5.2631578947368418E-2</v>
      </c>
      <c r="O330" s="56">
        <v>0.34146341463414637</v>
      </c>
      <c r="Q330" s="56">
        <v>0.28205128205128205</v>
      </c>
      <c r="R330" s="56" t="s">
        <v>7</v>
      </c>
      <c r="S330" s="56">
        <v>6.3829787234042548E-2</v>
      </c>
    </row>
    <row r="331" spans="13:19" x14ac:dyDescent="0.25">
      <c r="M331" s="56">
        <v>0.21428571428571427</v>
      </c>
      <c r="N331" s="56">
        <v>0.1111111111111111</v>
      </c>
      <c r="O331" s="56">
        <v>0.19402985074626866</v>
      </c>
      <c r="Q331" s="56">
        <v>7.6923076923076927E-2</v>
      </c>
      <c r="R331" s="56" t="s">
        <v>7</v>
      </c>
      <c r="S331" s="56">
        <v>-8.4507042253521125E-2</v>
      </c>
    </row>
    <row r="332" spans="13:19" x14ac:dyDescent="0.25">
      <c r="M332" s="56">
        <v>0.13636363636363635</v>
      </c>
      <c r="N332" s="56">
        <v>0</v>
      </c>
      <c r="O332" s="56">
        <v>0.12359550561797752</v>
      </c>
      <c r="Q332" s="56">
        <v>0.1111111111111111</v>
      </c>
      <c r="R332" s="56" t="s">
        <v>7</v>
      </c>
      <c r="S332" s="56">
        <v>4.6511627906976744E-2</v>
      </c>
    </row>
    <row r="333" spans="13:19" x14ac:dyDescent="0.25">
      <c r="M333" s="56">
        <v>0.92592592592592593</v>
      </c>
      <c r="N333" s="56">
        <v>0.25</v>
      </c>
      <c r="O333" s="56">
        <v>0.66666666666666663</v>
      </c>
      <c r="Q333" s="56">
        <v>0.25</v>
      </c>
      <c r="R333" s="56" t="s">
        <v>7</v>
      </c>
      <c r="S333" s="56">
        <v>0.37931034482758619</v>
      </c>
    </row>
    <row r="334" spans="13:19" x14ac:dyDescent="0.25">
      <c r="M334" s="56">
        <v>0.38297872340425532</v>
      </c>
      <c r="N334" s="56">
        <v>0</v>
      </c>
      <c r="O334" s="56">
        <v>0.32653061224489793</v>
      </c>
      <c r="Q334" s="56">
        <v>-0.11764705882352941</v>
      </c>
      <c r="R334" s="56" t="s">
        <v>7</v>
      </c>
      <c r="S334" s="56">
        <v>0.2</v>
      </c>
    </row>
    <row r="335" spans="13:19" x14ac:dyDescent="0.25">
      <c r="M335" s="56">
        <v>0.38297872340425532</v>
      </c>
      <c r="N335" s="56">
        <v>0</v>
      </c>
      <c r="O335" s="56">
        <v>0.1</v>
      </c>
      <c r="Q335" s="56">
        <v>-3.8461538461538464E-2</v>
      </c>
      <c r="R335" s="56" t="s">
        <v>7</v>
      </c>
      <c r="S335" s="56">
        <v>0.2</v>
      </c>
    </row>
    <row r="336" spans="13:19" x14ac:dyDescent="0.25">
      <c r="M336" s="56">
        <v>0.11764705882352941</v>
      </c>
      <c r="N336" s="56">
        <v>-9.0909090909090912E-2</v>
      </c>
      <c r="O336" s="56">
        <v>0.13095238095238096</v>
      </c>
      <c r="Q336" s="56">
        <v>-4.7619047619047616E-2</v>
      </c>
      <c r="R336" s="56" t="s">
        <v>7</v>
      </c>
      <c r="S336" s="56">
        <v>9.7560975609756101E-2</v>
      </c>
    </row>
    <row r="337" spans="13:19" x14ac:dyDescent="0.25">
      <c r="M337" s="56">
        <v>0.22222222222222221</v>
      </c>
      <c r="N337" s="56">
        <v>8.6956521739130432E-2</v>
      </c>
      <c r="O337" s="56">
        <v>1.1276595744680851</v>
      </c>
      <c r="Q337" s="56">
        <v>-0.22222222222222221</v>
      </c>
      <c r="R337" s="56" t="s">
        <v>7</v>
      </c>
      <c r="S337" s="56">
        <v>0.5</v>
      </c>
    </row>
    <row r="338" spans="13:19" x14ac:dyDescent="0.25">
      <c r="M338" s="56">
        <v>0.35087719298245612</v>
      </c>
      <c r="N338" s="56">
        <v>0.15384615384615385</v>
      </c>
      <c r="O338" s="56">
        <v>0.20967741935483872</v>
      </c>
      <c r="Q338" s="56">
        <v>0.2711864406779661</v>
      </c>
      <c r="R338" s="56" t="s">
        <v>7</v>
      </c>
      <c r="S338" s="56">
        <v>0.12903225806451613</v>
      </c>
    </row>
    <row r="339" spans="13:19" x14ac:dyDescent="0.25">
      <c r="M339" s="56">
        <v>4.6511627906976744E-2</v>
      </c>
      <c r="N339" s="56">
        <v>-4.7619047619047616E-2</v>
      </c>
      <c r="O339" s="56">
        <v>9.7560975609756101E-2</v>
      </c>
      <c r="Q339" s="56">
        <v>-1.1627906976744186E-2</v>
      </c>
      <c r="R339" s="56" t="s">
        <v>7</v>
      </c>
      <c r="S339" s="56">
        <v>-0.1111111111111111</v>
      </c>
    </row>
    <row r="340" spans="13:19" x14ac:dyDescent="0.25">
      <c r="M340" s="56">
        <v>0.38461538461538464</v>
      </c>
      <c r="N340" s="56" t="s">
        <v>7</v>
      </c>
      <c r="O340" s="56">
        <v>0.22950819672131148</v>
      </c>
      <c r="Q340" s="56">
        <v>-0.1</v>
      </c>
      <c r="R340" s="56" t="s">
        <v>7</v>
      </c>
      <c r="S340" s="56">
        <v>9.0909090909090912E-2</v>
      </c>
    </row>
    <row r="341" spans="13:19" x14ac:dyDescent="0.25">
      <c r="M341" s="56">
        <v>7.8431372549019607E-2</v>
      </c>
      <c r="N341" s="56">
        <v>8.9108910891089105E-2</v>
      </c>
      <c r="O341" s="56">
        <v>-4.7619047619047616E-2</v>
      </c>
      <c r="Q341" s="56">
        <v>3.0927835051546393E-2</v>
      </c>
      <c r="R341" s="56" t="s">
        <v>7</v>
      </c>
      <c r="S341" s="56">
        <v>0.14583333333333334</v>
      </c>
    </row>
    <row r="342" spans="13:19" x14ac:dyDescent="0.25">
      <c r="M342" s="56">
        <v>3.1746031746031744E-2</v>
      </c>
      <c r="N342" s="56">
        <v>0.08</v>
      </c>
      <c r="O342" s="56">
        <v>0.12903225806451613</v>
      </c>
      <c r="Q342" s="56">
        <v>7.7519379844961239E-3</v>
      </c>
      <c r="R342" s="56" t="s">
        <v>7</v>
      </c>
      <c r="S342" s="56">
        <v>0.04</v>
      </c>
    </row>
    <row r="343" spans="13:19" x14ac:dyDescent="0.25">
      <c r="M343" s="56" t="s">
        <v>7</v>
      </c>
      <c r="N343" s="56">
        <v>0.18181818181818182</v>
      </c>
      <c r="O343" s="56">
        <v>0.18421052631578946</v>
      </c>
      <c r="Q343" s="56">
        <v>-1.7094017094017096E-2</v>
      </c>
      <c r="R343" s="56" t="s">
        <v>7</v>
      </c>
      <c r="S343" s="56">
        <v>0.16666666666666666</v>
      </c>
    </row>
    <row r="344" spans="13:19" x14ac:dyDescent="0.25">
      <c r="M344" s="56">
        <v>9.1954022988505746E-2</v>
      </c>
      <c r="N344" s="56">
        <v>0.23529411764705882</v>
      </c>
      <c r="O344" s="56">
        <v>3.4482758620689655E-2</v>
      </c>
      <c r="Q344" s="56">
        <v>-0.13043478260869565</v>
      </c>
      <c r="R344" s="56">
        <v>0.1111111111111111</v>
      </c>
      <c r="S344" s="56">
        <v>4.1666666666666664E-2</v>
      </c>
    </row>
    <row r="345" spans="13:19" x14ac:dyDescent="0.25">
      <c r="M345" s="56">
        <v>0.20930232558139536</v>
      </c>
      <c r="N345" s="56">
        <v>0</v>
      </c>
      <c r="O345" s="56">
        <v>0.25</v>
      </c>
      <c r="Q345" s="56">
        <v>0.13636363636363635</v>
      </c>
      <c r="R345" s="56">
        <v>0.25</v>
      </c>
      <c r="S345" s="56">
        <v>6.3829787234042548E-2</v>
      </c>
    </row>
    <row r="346" spans="13:19" x14ac:dyDescent="0.25">
      <c r="M346" s="56">
        <v>0.18421052631578946</v>
      </c>
      <c r="N346" s="56">
        <v>5.2631578947368418E-2</v>
      </c>
      <c r="O346" s="56">
        <v>0.30952380952380953</v>
      </c>
      <c r="Q346" s="56">
        <v>9.7560975609756101E-2</v>
      </c>
      <c r="R346" s="56">
        <v>0.28205128205128205</v>
      </c>
      <c r="S346" s="56">
        <v>0.31578947368421051</v>
      </c>
    </row>
    <row r="347" spans="13:19" x14ac:dyDescent="0.25">
      <c r="M347" s="56">
        <v>5.7692307692307696E-2</v>
      </c>
      <c r="N347" s="56">
        <v>-3.8461538461538464E-2</v>
      </c>
      <c r="O347" s="56">
        <v>0.1206896551724138</v>
      </c>
      <c r="Q347" s="56">
        <v>7.1428571428571425E-2</v>
      </c>
      <c r="R347" s="56">
        <v>5.2631578947368418E-2</v>
      </c>
      <c r="S347" s="56">
        <v>0.22448979591836735</v>
      </c>
    </row>
    <row r="348" spans="13:19" x14ac:dyDescent="0.25">
      <c r="M348" s="56">
        <v>0.76470588235294112</v>
      </c>
      <c r="N348" s="56">
        <v>0.375</v>
      </c>
      <c r="O348" s="56">
        <v>0.39534883720930231</v>
      </c>
      <c r="Q348" s="56">
        <v>0.21951219512195122</v>
      </c>
      <c r="R348" s="56">
        <v>-9.0909090909090912E-2</v>
      </c>
      <c r="S348" s="56">
        <v>5.2631578947368418E-2</v>
      </c>
    </row>
    <row r="349" spans="13:19" x14ac:dyDescent="0.25">
      <c r="M349" s="56">
        <v>0.30434782608695654</v>
      </c>
      <c r="N349" s="56">
        <v>0.26865671641791045</v>
      </c>
      <c r="O349" s="56">
        <v>0.11940298507462686</v>
      </c>
      <c r="Q349" s="56">
        <v>0.13636363636363635</v>
      </c>
      <c r="R349" s="56">
        <v>-0.15584415584415584</v>
      </c>
      <c r="S349" s="56">
        <v>6.0606060606060608E-2</v>
      </c>
    </row>
    <row r="350" spans="13:19" x14ac:dyDescent="0.25">
      <c r="M350" s="56">
        <v>4.6511627906976744E-2</v>
      </c>
      <c r="N350" s="56">
        <v>2.2727272727272728E-2</v>
      </c>
      <c r="O350" s="56">
        <v>-4.49438202247191E-2</v>
      </c>
      <c r="Q350" s="56">
        <v>4.6511627906976744E-2</v>
      </c>
      <c r="R350" s="56">
        <v>-1.098901098901099E-2</v>
      </c>
      <c r="S350" s="56">
        <v>-9.0909090909090912E-2</v>
      </c>
    </row>
    <row r="351" spans="13:19" x14ac:dyDescent="0.25">
      <c r="M351" s="56">
        <v>0.73333333333333328</v>
      </c>
      <c r="N351" s="56">
        <v>0.36363636363636365</v>
      </c>
      <c r="O351" s="56">
        <v>0.47058823529411764</v>
      </c>
      <c r="Q351" s="56">
        <v>6.0606060606060608E-2</v>
      </c>
      <c r="R351" s="56">
        <v>5.2631578947368418E-2</v>
      </c>
      <c r="S351" s="56">
        <v>0.33333333333333331</v>
      </c>
    </row>
    <row r="352" spans="13:19" x14ac:dyDescent="0.25">
      <c r="M352" s="56">
        <v>0.27659574468085107</v>
      </c>
      <c r="N352" s="56">
        <v>0.34615384615384615</v>
      </c>
      <c r="O352" s="56">
        <v>0.32653061224489793</v>
      </c>
      <c r="Q352" s="56">
        <v>2.0408163265306121E-2</v>
      </c>
      <c r="R352" s="56">
        <v>0.1111111111111111</v>
      </c>
      <c r="S352" s="56">
        <v>0.4</v>
      </c>
    </row>
    <row r="353" spans="13:19" x14ac:dyDescent="0.25">
      <c r="M353" s="56">
        <v>0.42857142857142855</v>
      </c>
      <c r="N353" s="56">
        <v>0.25</v>
      </c>
      <c r="O353" s="56">
        <v>6.3829787234042548E-2</v>
      </c>
      <c r="Q353" s="56">
        <v>-0.1111111111111111</v>
      </c>
      <c r="R353" s="56">
        <v>-1.9607843137254902E-2</v>
      </c>
      <c r="S353" s="56">
        <v>2.0408163265306121E-2</v>
      </c>
    </row>
    <row r="354" spans="13:19" x14ac:dyDescent="0.25">
      <c r="M354" s="56">
        <v>0.10465116279069768</v>
      </c>
      <c r="N354" s="56">
        <v>4.9382716049382713E-2</v>
      </c>
      <c r="O354" s="56">
        <v>5.2631578947368418E-2</v>
      </c>
      <c r="Q354" s="56">
        <v>3.896103896103896E-2</v>
      </c>
      <c r="R354" s="56">
        <v>0</v>
      </c>
      <c r="S354" s="56">
        <v>8.4337349397590355E-2</v>
      </c>
    </row>
    <row r="355" spans="13:19" x14ac:dyDescent="0.25">
      <c r="M355" s="56">
        <v>0.22448979591836735</v>
      </c>
      <c r="N355" s="56">
        <v>0.19565217391304349</v>
      </c>
      <c r="O355" s="56">
        <v>0.30952380952380953</v>
      </c>
      <c r="Q355" s="56">
        <v>-9.0909090909090912E-2</v>
      </c>
      <c r="R355" s="56">
        <v>4.6511627906976744E-2</v>
      </c>
      <c r="S355" s="56">
        <v>-0.14634146341463414</v>
      </c>
    </row>
    <row r="356" spans="13:19" x14ac:dyDescent="0.25">
      <c r="M356" s="56">
        <v>7.6923076923076927E-2</v>
      </c>
      <c r="N356" s="56">
        <v>7.6923076923076927E-2</v>
      </c>
      <c r="O356" s="56">
        <v>0.25</v>
      </c>
      <c r="Q356" s="56">
        <v>0.10294117647058823</v>
      </c>
      <c r="R356" s="56">
        <v>1.4492753623188406E-2</v>
      </c>
      <c r="S356" s="56">
        <v>-4.7619047619047616E-2</v>
      </c>
    </row>
    <row r="357" spans="13:19" x14ac:dyDescent="0.25">
      <c r="M357" s="56">
        <v>3.5294117647058823E-2</v>
      </c>
      <c r="N357" s="56">
        <v>0</v>
      </c>
      <c r="O357" s="56">
        <v>9.7560975609756101E-2</v>
      </c>
      <c r="Q357" s="56">
        <v>9.7560975609756101E-2</v>
      </c>
      <c r="R357" s="56">
        <v>0.13924050632911392</v>
      </c>
      <c r="S357" s="56">
        <v>-4.7619047619047616E-2</v>
      </c>
    </row>
    <row r="358" spans="13:19" x14ac:dyDescent="0.25">
      <c r="M358" s="56">
        <v>0.3392857142857143</v>
      </c>
      <c r="N358" s="56">
        <v>0.29629629629629628</v>
      </c>
      <c r="O358" s="56">
        <v>0.3392857142857143</v>
      </c>
      <c r="Q358" s="56">
        <v>-9.0909090909090912E-2</v>
      </c>
      <c r="R358" s="56">
        <v>-0.13793103448275862</v>
      </c>
      <c r="S358" s="56">
        <v>-0.13793103448275862</v>
      </c>
    </row>
    <row r="359" spans="13:19" x14ac:dyDescent="0.25">
      <c r="M359" s="56">
        <v>0.1702127659574468</v>
      </c>
      <c r="N359" s="56">
        <v>0.22448979591836735</v>
      </c>
      <c r="O359" s="56">
        <v>0.18811881188118812</v>
      </c>
      <c r="Q359" s="56">
        <v>3.0927835051546393E-2</v>
      </c>
      <c r="R359" s="56">
        <v>3.7735849056603772E-2</v>
      </c>
      <c r="S359" s="56">
        <v>2.8037383177570093E-2</v>
      </c>
    </row>
    <row r="360" spans="13:19" x14ac:dyDescent="0.25">
      <c r="M360" s="56">
        <v>2.6785714285714284E-2</v>
      </c>
      <c r="N360" s="56">
        <v>1.5625E-2</v>
      </c>
      <c r="O360" s="56">
        <v>0.15079365079365079</v>
      </c>
      <c r="Q360" s="56">
        <v>-1.5748031496062992E-2</v>
      </c>
      <c r="R360" s="56">
        <v>-6.25E-2</v>
      </c>
      <c r="S360" s="56">
        <v>5.6910569105691054E-2</v>
      </c>
    </row>
    <row r="361" spans="13:19" x14ac:dyDescent="0.25">
      <c r="M361" s="56">
        <v>-9.0090090090090089E-3</v>
      </c>
      <c r="N361" s="56">
        <v>0.15384615384615385</v>
      </c>
      <c r="O361" s="56">
        <v>0.22807017543859648</v>
      </c>
      <c r="Q361" s="56">
        <v>-5.1724137931034482E-2</v>
      </c>
      <c r="R361" s="56">
        <v>-5.9829059829059832E-2</v>
      </c>
      <c r="S361" s="56">
        <v>0.31578947368421051</v>
      </c>
    </row>
    <row r="362" spans="13:19" x14ac:dyDescent="0.25">
      <c r="M362" s="56">
        <v>-5.8823529411764705E-2</v>
      </c>
      <c r="N362" s="56">
        <v>3.2608695652173912E-2</v>
      </c>
      <c r="O362" s="56">
        <v>2.4096385542168676E-2</v>
      </c>
      <c r="Q362" s="56">
        <v>1.1904761904761904E-2</v>
      </c>
      <c r="R362" s="56">
        <v>-3.2258064516129031E-2</v>
      </c>
      <c r="S362" s="56">
        <v>8.6956521739130432E-2</v>
      </c>
    </row>
    <row r="363" spans="13:19" x14ac:dyDescent="0.25">
      <c r="M363" s="56">
        <v>0.48936170212765956</v>
      </c>
      <c r="N363" s="56">
        <v>6.3829787234042548E-2</v>
      </c>
      <c r="O363" s="56">
        <v>-0.1</v>
      </c>
      <c r="Q363" s="56">
        <v>-0.1</v>
      </c>
      <c r="R363" s="56" t="s">
        <v>7</v>
      </c>
      <c r="S363" s="56">
        <v>4.1666666666666664E-2</v>
      </c>
    </row>
    <row r="364" spans="13:19" x14ac:dyDescent="0.25">
      <c r="M364" s="56">
        <v>0.28205128205128205</v>
      </c>
      <c r="N364" s="56">
        <v>0.66666666666666663</v>
      </c>
      <c r="O364" s="56">
        <v>0.30434782608695654</v>
      </c>
      <c r="Q364" s="56">
        <v>-5.4054054054054057E-2</v>
      </c>
      <c r="R364" s="56">
        <v>0.31578947368421051</v>
      </c>
      <c r="S364" s="56">
        <v>0.19047619047619047</v>
      </c>
    </row>
    <row r="365" spans="13:19" x14ac:dyDescent="0.25">
      <c r="M365" s="56">
        <v>0.14583333333333334</v>
      </c>
      <c r="N365" s="56">
        <v>0.25</v>
      </c>
      <c r="O365" s="56">
        <v>0</v>
      </c>
      <c r="Q365" s="56">
        <v>0.1</v>
      </c>
      <c r="R365" s="56">
        <v>0.25</v>
      </c>
      <c r="S365" s="56">
        <v>5.2631578947368418E-2</v>
      </c>
    </row>
    <row r="366" spans="13:19" x14ac:dyDescent="0.25">
      <c r="M366" s="56">
        <v>0.52777777777777779</v>
      </c>
      <c r="N366" s="56">
        <v>0.44444444444444442</v>
      </c>
      <c r="O366" s="56">
        <v>0.30434782608695654</v>
      </c>
      <c r="Q366" s="56">
        <v>0.53846153846153844</v>
      </c>
      <c r="R366" s="56">
        <v>0.125</v>
      </c>
      <c r="S366" s="56">
        <v>0.19047619047619047</v>
      </c>
    </row>
    <row r="367" spans="13:19" x14ac:dyDescent="0.25">
      <c r="M367" s="56">
        <v>0.2857142857142857</v>
      </c>
      <c r="N367" s="56">
        <v>0.15942028985507245</v>
      </c>
      <c r="O367" s="56">
        <v>0.13636363636363635</v>
      </c>
      <c r="Q367" s="56">
        <v>0.26760563380281688</v>
      </c>
      <c r="R367" s="56">
        <v>-9.0909090909090912E-2</v>
      </c>
      <c r="S367" s="56">
        <v>-2.9850746268656716E-2</v>
      </c>
    </row>
    <row r="368" spans="13:19" x14ac:dyDescent="0.25">
      <c r="M368" s="56">
        <v>0.19318181818181818</v>
      </c>
      <c r="N368" s="56">
        <v>-7.6086956521739135E-2</v>
      </c>
      <c r="O368" s="56">
        <v>-3.4090909090909088E-2</v>
      </c>
      <c r="Q368" s="56">
        <v>0.1111111111111111</v>
      </c>
      <c r="R368" s="56">
        <v>1.1235955056179775E-2</v>
      </c>
      <c r="S368" s="56">
        <v>-9.0909090909090912E-2</v>
      </c>
    </row>
    <row r="369" spans="13:19" x14ac:dyDescent="0.25">
      <c r="M369" s="56">
        <v>0.66666666666666663</v>
      </c>
      <c r="N369" s="56">
        <v>0.5625</v>
      </c>
      <c r="O369" s="56">
        <v>0.66666666666666663</v>
      </c>
      <c r="Q369" s="56">
        <v>0.33333333333333331</v>
      </c>
      <c r="R369" s="56">
        <v>0.45161290322580644</v>
      </c>
      <c r="S369" s="56">
        <v>2.9411764705882353E-2</v>
      </c>
    </row>
    <row r="370" spans="13:19" x14ac:dyDescent="0.25">
      <c r="M370" s="56">
        <v>0.30769230769230771</v>
      </c>
      <c r="N370" s="56">
        <v>0.25</v>
      </c>
      <c r="O370" s="56">
        <v>0.27272727272727271</v>
      </c>
      <c r="Q370" s="56">
        <v>2.0408163265306121E-2</v>
      </c>
      <c r="R370" s="56">
        <v>5.7692307692307696E-2</v>
      </c>
      <c r="S370" s="56">
        <v>0.22448979591836735</v>
      </c>
    </row>
    <row r="371" spans="13:19" x14ac:dyDescent="0.25">
      <c r="M371" s="56">
        <v>0.3</v>
      </c>
      <c r="N371" s="56">
        <v>0.17647058823529413</v>
      </c>
      <c r="O371" s="56">
        <v>0.17647058823529413</v>
      </c>
      <c r="Q371" s="56">
        <v>-0.2</v>
      </c>
      <c r="R371" s="56">
        <v>0.25</v>
      </c>
      <c r="S371" s="56">
        <v>8.6956521739130432E-2</v>
      </c>
    </row>
    <row r="372" spans="13:19" x14ac:dyDescent="0.25">
      <c r="M372" s="56">
        <v>0.19230769230769232</v>
      </c>
      <c r="N372" s="56">
        <v>-0.12790697674418605</v>
      </c>
      <c r="O372" s="56">
        <v>-5.8823529411764705E-2</v>
      </c>
      <c r="Q372" s="56">
        <v>1.1904761904761904E-2</v>
      </c>
      <c r="R372" s="56">
        <v>2.4096385542168676E-2</v>
      </c>
      <c r="S372" s="56">
        <v>-7.8947368421052627E-2</v>
      </c>
    </row>
    <row r="373" spans="13:19" x14ac:dyDescent="0.25">
      <c r="M373" s="56">
        <v>0.37777777777777777</v>
      </c>
      <c r="N373" s="56">
        <v>0.66666666666666663</v>
      </c>
      <c r="O373" s="56">
        <v>0.53846153846153844</v>
      </c>
      <c r="Q373" s="56">
        <v>-0.22222222222222221</v>
      </c>
      <c r="R373" s="56">
        <v>8.6956521739130432E-2</v>
      </c>
      <c r="S373" s="56">
        <v>4.6511627906976744E-2</v>
      </c>
    </row>
    <row r="374" spans="13:19" x14ac:dyDescent="0.25">
      <c r="M374" s="56">
        <v>0.12903225806451613</v>
      </c>
      <c r="N374" s="56">
        <v>0.27450980392156865</v>
      </c>
      <c r="O374" s="56">
        <v>0.25</v>
      </c>
      <c r="Q374" s="56">
        <v>0.15942028985507245</v>
      </c>
      <c r="R374" s="56">
        <v>-3.2258064516129031E-2</v>
      </c>
      <c r="S374" s="56">
        <v>-1.5151515151515152E-2</v>
      </c>
    </row>
    <row r="375" spans="13:19" x14ac:dyDescent="0.25">
      <c r="M375" s="56">
        <v>0.21212121212121213</v>
      </c>
      <c r="N375" s="56">
        <v>-2.4390243902439025E-2</v>
      </c>
      <c r="O375" s="56">
        <v>-1.1627906976744186E-2</v>
      </c>
      <c r="Q375" s="56">
        <v>0.13095238095238096</v>
      </c>
      <c r="R375" s="56">
        <v>4.6511627906976744E-2</v>
      </c>
      <c r="S375" s="56">
        <v>-2.4390243902439025E-2</v>
      </c>
    </row>
    <row r="376" spans="13:19" x14ac:dyDescent="0.25">
      <c r="M376" s="56">
        <v>0.32075471698113206</v>
      </c>
      <c r="N376" s="56">
        <v>0.27272727272727271</v>
      </c>
      <c r="O376" s="56">
        <v>0.29629629629629628</v>
      </c>
      <c r="Q376" s="56" t="s">
        <v>7</v>
      </c>
      <c r="R376" s="56">
        <v>0.25</v>
      </c>
      <c r="S376" s="56">
        <v>7.1428571428571425E-2</v>
      </c>
    </row>
    <row r="377" spans="13:19" x14ac:dyDescent="0.25">
      <c r="M377" s="56">
        <v>0.1</v>
      </c>
      <c r="N377" s="56">
        <v>7.8431372549019607E-2</v>
      </c>
      <c r="O377" s="56">
        <v>0.19791666666666666</v>
      </c>
      <c r="Q377" s="56">
        <v>2.0408163265306121E-2</v>
      </c>
      <c r="R377" s="56">
        <v>0.32653061224489793</v>
      </c>
      <c r="S377" s="56">
        <v>0.1111111111111111</v>
      </c>
    </row>
    <row r="378" spans="13:19" x14ac:dyDescent="0.25">
      <c r="M378" s="56">
        <v>7.7519379844961239E-3</v>
      </c>
      <c r="N378" s="56">
        <v>6.5573770491803282E-2</v>
      </c>
      <c r="O378" s="56">
        <v>1.5625E-2</v>
      </c>
      <c r="Q378" s="56">
        <v>-2.4390243902439025E-2</v>
      </c>
      <c r="R378" s="56">
        <v>-3.1007751937984496E-2</v>
      </c>
      <c r="S378" s="56">
        <v>3.1746031746031744E-2</v>
      </c>
    </row>
    <row r="379" spans="13:19" x14ac:dyDescent="0.25">
      <c r="M379" s="56" t="s">
        <v>7</v>
      </c>
      <c r="N379" s="56">
        <v>0.25</v>
      </c>
      <c r="O379" s="56">
        <v>0.13821138211382114</v>
      </c>
      <c r="Q379" s="56">
        <v>0.18181818181818182</v>
      </c>
      <c r="R379" s="56">
        <v>0.15384615384615385</v>
      </c>
      <c r="S379" s="56">
        <v>2.564102564102564E-2</v>
      </c>
    </row>
    <row r="380" spans="13:19" x14ac:dyDescent="0.25">
      <c r="M380" s="56">
        <v>-9.0909090909090912E-2</v>
      </c>
      <c r="N380" s="56">
        <v>0.26315789473684209</v>
      </c>
      <c r="O380" s="56">
        <v>0.32978723404255317</v>
      </c>
      <c r="Q380" s="56">
        <v>-0.12790697674418605</v>
      </c>
      <c r="R380" s="56">
        <v>8.6956521739130432E-2</v>
      </c>
      <c r="S380" s="56">
        <v>0.21951219512195122</v>
      </c>
    </row>
    <row r="381" spans="13:19" x14ac:dyDescent="0.25">
      <c r="M381" s="56">
        <v>0.19565217391304349</v>
      </c>
      <c r="N381" s="56">
        <v>0.13207547169811321</v>
      </c>
      <c r="O381" s="56">
        <v>0.2</v>
      </c>
      <c r="Q381" s="56">
        <v>5.2631578947368418E-2</v>
      </c>
      <c r="R381" s="56">
        <v>8.6956521739130432E-2</v>
      </c>
      <c r="S381" s="56">
        <v>-5.6603773584905662E-2</v>
      </c>
    </row>
    <row r="382" spans="13:19" x14ac:dyDescent="0.25">
      <c r="M382" s="56">
        <v>0.25</v>
      </c>
      <c r="N382" s="56">
        <v>0.6470588235294118</v>
      </c>
      <c r="O382" s="56">
        <v>0.26829268292682928</v>
      </c>
      <c r="Q382" s="56">
        <v>-0.16666666666666666</v>
      </c>
      <c r="R382" s="56" t="s">
        <v>7</v>
      </c>
      <c r="S382" s="56">
        <v>-0.1111111111111111</v>
      </c>
    </row>
    <row r="383" spans="13:19" x14ac:dyDescent="0.25">
      <c r="M383" s="56">
        <v>2.0408163265306121E-2</v>
      </c>
      <c r="N383" s="56">
        <v>0.2857142857142857</v>
      </c>
      <c r="O383" s="56">
        <v>0.17307692307692307</v>
      </c>
      <c r="Q383" s="56">
        <v>6.3829787234042548E-2</v>
      </c>
      <c r="R383" s="56" t="s">
        <v>7</v>
      </c>
      <c r="S383" s="56">
        <v>-9.0909090909090912E-2</v>
      </c>
    </row>
    <row r="384" spans="13:19" x14ac:dyDescent="0.25">
      <c r="M384" s="56">
        <v>0.5714285714285714</v>
      </c>
      <c r="N384" s="56">
        <v>0.35135135135135137</v>
      </c>
      <c r="O384" s="56">
        <v>0.46511627906976744</v>
      </c>
      <c r="Q384" s="56">
        <v>0.42857142857142855</v>
      </c>
      <c r="R384" s="56" t="s">
        <v>7</v>
      </c>
      <c r="S384" s="56">
        <v>0.1702127659574468</v>
      </c>
    </row>
    <row r="385" spans="13:19" x14ac:dyDescent="0.25">
      <c r="M385" s="56">
        <v>4.4776119402985072E-2</v>
      </c>
      <c r="N385" s="56">
        <v>0.25757575757575757</v>
      </c>
      <c r="O385" s="56">
        <v>0.20895522388059701</v>
      </c>
      <c r="Q385" s="56">
        <v>0.171875</v>
      </c>
      <c r="R385" s="56" t="s">
        <v>7</v>
      </c>
      <c r="S385" s="56">
        <v>-1.4084507042253521E-2</v>
      </c>
    </row>
    <row r="386" spans="13:19" x14ac:dyDescent="0.25">
      <c r="M386" s="56">
        <v>9.7560975609756101E-2</v>
      </c>
      <c r="N386" s="56">
        <v>0.15909090909090909</v>
      </c>
      <c r="O386" s="56">
        <v>0.30337078651685395</v>
      </c>
      <c r="Q386" s="56">
        <v>0.25</v>
      </c>
      <c r="R386" s="56" t="s">
        <v>7</v>
      </c>
      <c r="S386" s="56">
        <v>4.6511627906976744E-2</v>
      </c>
    </row>
    <row r="387" spans="13:19" x14ac:dyDescent="0.25">
      <c r="M387" s="56">
        <v>0.65517241379310343</v>
      </c>
      <c r="N387" s="56">
        <v>0.4</v>
      </c>
      <c r="O387" s="56">
        <v>0.44444444444444442</v>
      </c>
      <c r="Q387" s="56">
        <v>0.16666666666666666</v>
      </c>
      <c r="R387" s="56" t="s">
        <v>7</v>
      </c>
      <c r="S387" s="56">
        <v>0.37931034482758619</v>
      </c>
    </row>
    <row r="388" spans="13:19" x14ac:dyDescent="0.25">
      <c r="M388" s="56">
        <v>0.2</v>
      </c>
      <c r="N388" s="56">
        <v>0.6</v>
      </c>
      <c r="O388" s="56">
        <v>0.17307692307692307</v>
      </c>
      <c r="Q388" s="56">
        <v>-0.13461538461538461</v>
      </c>
      <c r="R388" s="56" t="s">
        <v>7</v>
      </c>
      <c r="S388" s="56">
        <v>0</v>
      </c>
    </row>
    <row r="389" spans="13:19" x14ac:dyDescent="0.25">
      <c r="M389" s="56">
        <v>0.27659574468085107</v>
      </c>
      <c r="N389" s="56">
        <v>0.23529411764705882</v>
      </c>
      <c r="O389" s="56">
        <v>0.10416666666666667</v>
      </c>
      <c r="Q389" s="56">
        <v>-0.25925925925925924</v>
      </c>
      <c r="R389" s="56" t="s">
        <v>7</v>
      </c>
      <c r="S389" s="56">
        <v>0.2</v>
      </c>
    </row>
    <row r="390" spans="13:19" x14ac:dyDescent="0.25">
      <c r="M390" s="56">
        <v>9.1954022988505746E-2</v>
      </c>
      <c r="N390" s="56">
        <v>0.15662650602409639</v>
      </c>
      <c r="O390" s="56">
        <v>0.18072289156626506</v>
      </c>
      <c r="Q390" s="56">
        <v>6.25E-2</v>
      </c>
      <c r="R390" s="56" t="s">
        <v>7</v>
      </c>
      <c r="S390" s="56">
        <v>9.7560975609756101E-2</v>
      </c>
    </row>
    <row r="391" spans="13:19" x14ac:dyDescent="0.25">
      <c r="M391" s="56">
        <v>0.20833333333333334</v>
      </c>
      <c r="N391" s="56">
        <v>0.17777777777777778</v>
      </c>
      <c r="O391" s="56">
        <v>0.10416666666666667</v>
      </c>
      <c r="Q391" s="56">
        <v>-6.9767441860465115E-2</v>
      </c>
      <c r="R391" s="56" t="s">
        <v>7</v>
      </c>
      <c r="S391" s="56">
        <v>0.25</v>
      </c>
    </row>
    <row r="392" spans="13:19" x14ac:dyDescent="0.25">
      <c r="M392" s="56">
        <v>1.4925373134328358E-2</v>
      </c>
      <c r="N392" s="56">
        <v>0.12698412698412698</v>
      </c>
      <c r="O392" s="56">
        <v>0.2711864406779661</v>
      </c>
      <c r="Q392" s="56">
        <v>0.40350877192982454</v>
      </c>
      <c r="R392" s="56" t="s">
        <v>7</v>
      </c>
      <c r="S392" s="56">
        <v>4.8387096774193547E-2</v>
      </c>
    </row>
    <row r="393" spans="13:19" x14ac:dyDescent="0.25">
      <c r="M393" s="56">
        <v>1.1904761904761904E-2</v>
      </c>
      <c r="N393" s="56">
        <v>4.49438202247191E-2</v>
      </c>
      <c r="O393" s="56">
        <v>-1.1904761904761904E-2</v>
      </c>
      <c r="Q393" s="56">
        <v>5.8823529411764705E-2</v>
      </c>
      <c r="R393" s="56" t="s">
        <v>7</v>
      </c>
      <c r="S393" s="56">
        <v>0</v>
      </c>
    </row>
    <row r="394" spans="13:19" x14ac:dyDescent="0.25">
      <c r="M394" s="56">
        <v>0.31578947368421051</v>
      </c>
      <c r="N394" s="56">
        <v>8.9285714285714288E-2</v>
      </c>
      <c r="O394" s="56">
        <v>7.1428571428571425E-2</v>
      </c>
      <c r="Q394" s="56">
        <v>-0.16666666666666666</v>
      </c>
      <c r="R394" s="56" t="s">
        <v>7</v>
      </c>
      <c r="S394" s="56">
        <v>9.0909090909090912E-2</v>
      </c>
    </row>
    <row r="395" spans="13:19" x14ac:dyDescent="0.25">
      <c r="M395" s="56">
        <v>0.1111111111111111</v>
      </c>
      <c r="N395" s="56">
        <v>0.28999999999999998</v>
      </c>
      <c r="O395" s="56">
        <v>0.37894736842105264</v>
      </c>
      <c r="Q395" s="56">
        <v>0.1111111111111111</v>
      </c>
      <c r="R395" s="56" t="s">
        <v>7</v>
      </c>
      <c r="S395" s="56">
        <v>-6.25E-2</v>
      </c>
    </row>
    <row r="396" spans="13:19" x14ac:dyDescent="0.25">
      <c r="M396" s="56">
        <v>3.1746031746031744E-2</v>
      </c>
      <c r="N396" s="56">
        <v>0.10569105691056911</v>
      </c>
      <c r="O396" s="56">
        <v>0.10569105691056911</v>
      </c>
      <c r="Q396" s="56">
        <v>8.0645161290322578E-3</v>
      </c>
      <c r="R396" s="56" t="s">
        <v>7</v>
      </c>
      <c r="S396" s="56">
        <v>0.04</v>
      </c>
    </row>
    <row r="397" spans="13:19" x14ac:dyDescent="0.25">
      <c r="M397" s="56">
        <v>0.1111111111111111</v>
      </c>
      <c r="N397" s="56">
        <v>0.14782608695652175</v>
      </c>
      <c r="O397" s="56">
        <v>0.1206896551724138</v>
      </c>
      <c r="Q397" s="56">
        <v>9.2436974789915971E-2</v>
      </c>
      <c r="R397" s="56" t="s">
        <v>7</v>
      </c>
      <c r="S397" s="56">
        <v>4.1666666666666664E-2</v>
      </c>
    </row>
    <row r="398" spans="13:19" x14ac:dyDescent="0.25">
      <c r="M398" s="56">
        <v>-1.098901098901099E-2</v>
      </c>
      <c r="N398" s="56">
        <v>0.17894736842105263</v>
      </c>
      <c r="O398" s="56">
        <v>0.21649484536082475</v>
      </c>
      <c r="Q398" s="56">
        <v>-0.18478260869565216</v>
      </c>
      <c r="R398" s="56">
        <v>5.5555555555555552E-2</v>
      </c>
      <c r="S398" s="56">
        <v>4.1666666666666664E-2</v>
      </c>
    </row>
    <row r="399" spans="13:19" x14ac:dyDescent="0.25">
      <c r="M399" s="56">
        <v>0.20930232558139536</v>
      </c>
      <c r="N399" s="56">
        <v>0.54347826086956519</v>
      </c>
      <c r="O399" s="56">
        <v>0.10909090909090909</v>
      </c>
      <c r="Q399" s="56">
        <v>-0.20454545454545456</v>
      </c>
      <c r="R399" s="56">
        <v>-0.27083333333333331</v>
      </c>
      <c r="S399" s="56">
        <v>-0.14893617021276595</v>
      </c>
    </row>
    <row r="400" spans="13:19" x14ac:dyDescent="0.25">
      <c r="M400" s="56">
        <v>8.1081081081081086E-2</v>
      </c>
      <c r="N400" s="56">
        <v>5.4545454545454543E-2</v>
      </c>
      <c r="O400" s="56">
        <v>0.13157894736842105</v>
      </c>
      <c r="Q400" s="56">
        <v>0.1111111111111111</v>
      </c>
      <c r="R400" s="56">
        <v>0.28205128205128205</v>
      </c>
      <c r="S400" s="56">
        <v>0.18421052631578946</v>
      </c>
    </row>
    <row r="401" spans="13:19" x14ac:dyDescent="0.25">
      <c r="M401" s="56">
        <v>0</v>
      </c>
      <c r="N401" s="56">
        <v>0.27272727272727271</v>
      </c>
      <c r="O401" s="56">
        <v>8.1632653061224483E-2</v>
      </c>
      <c r="Q401" s="56">
        <v>-3.8461538461538464E-2</v>
      </c>
      <c r="R401" s="56">
        <v>5.2631578947368418E-2</v>
      </c>
      <c r="S401" s="56">
        <v>2.0408163265306121E-2</v>
      </c>
    </row>
    <row r="402" spans="13:19" x14ac:dyDescent="0.25">
      <c r="M402" s="56">
        <v>0.21621621621621623</v>
      </c>
      <c r="N402" s="56">
        <v>0.30232558139534882</v>
      </c>
      <c r="O402" s="56">
        <v>4.3478260869565216E-2</v>
      </c>
      <c r="Q402" s="56">
        <v>0.33333333333333331</v>
      </c>
      <c r="R402" s="56">
        <v>2.2727272727272728E-2</v>
      </c>
      <c r="S402" s="56">
        <v>0.31578947368421051</v>
      </c>
    </row>
    <row r="403" spans="13:19" x14ac:dyDescent="0.25">
      <c r="M403" s="56">
        <v>2.9411764705882353E-2</v>
      </c>
      <c r="N403" s="56">
        <v>0.26315789473684209</v>
      </c>
      <c r="O403" s="56">
        <v>0.19444444444444445</v>
      </c>
      <c r="Q403" s="56">
        <v>0.30434782608695654</v>
      </c>
      <c r="R403" s="56">
        <v>3.896103896103896E-2</v>
      </c>
      <c r="S403" s="56">
        <v>0.21212121212121213</v>
      </c>
    </row>
    <row r="404" spans="13:19" x14ac:dyDescent="0.25">
      <c r="M404" s="56">
        <v>0</v>
      </c>
      <c r="N404" s="56">
        <v>5.2631578947368418E-2</v>
      </c>
      <c r="O404" s="56">
        <v>0.15217391304347827</v>
      </c>
      <c r="Q404" s="56">
        <v>8.6956521739130432E-2</v>
      </c>
      <c r="R404" s="56">
        <v>9.8901098901098897E-2</v>
      </c>
      <c r="S404" s="56">
        <v>2.2727272727272728E-2</v>
      </c>
    </row>
    <row r="405" spans="13:19" x14ac:dyDescent="0.25">
      <c r="M405" s="56">
        <v>0.5</v>
      </c>
      <c r="N405" s="56">
        <v>0.39285714285714285</v>
      </c>
      <c r="O405" s="56">
        <v>0.44827586206896552</v>
      </c>
      <c r="Q405" s="56">
        <v>0.5625</v>
      </c>
      <c r="R405" s="56">
        <v>0.31578947368421051</v>
      </c>
      <c r="S405" s="56">
        <v>0.16666666666666666</v>
      </c>
    </row>
    <row r="406" spans="13:19" x14ac:dyDescent="0.25">
      <c r="M406" s="56">
        <v>8.3333333333333329E-2</v>
      </c>
      <c r="N406" s="56">
        <v>0.10416666666666667</v>
      </c>
      <c r="O406" s="56">
        <v>0.13725490196078433</v>
      </c>
      <c r="Q406" s="56">
        <v>-0.23076923076923078</v>
      </c>
      <c r="R406" s="56">
        <v>1.8518518518518517E-2</v>
      </c>
      <c r="S406" s="56">
        <v>-0.1</v>
      </c>
    </row>
    <row r="407" spans="13:19" x14ac:dyDescent="0.25">
      <c r="M407" s="56">
        <v>0.04</v>
      </c>
      <c r="N407" s="56">
        <v>0.32608695652173914</v>
      </c>
      <c r="O407" s="56">
        <v>0.17391304347826086</v>
      </c>
      <c r="Q407" s="56">
        <v>0.17647058823529413</v>
      </c>
      <c r="R407" s="56">
        <v>-1.9607843137254902E-2</v>
      </c>
      <c r="S407" s="56">
        <v>2.0408163265306121E-2</v>
      </c>
    </row>
    <row r="408" spans="13:19" x14ac:dyDescent="0.25">
      <c r="M408" s="56">
        <v>-8.6021505376344093E-2</v>
      </c>
      <c r="N408" s="56">
        <v>0.41772151898734178</v>
      </c>
      <c r="O408" s="56">
        <v>0.1875</v>
      </c>
      <c r="Q408" s="56">
        <v>-6.9767441860465115E-2</v>
      </c>
      <c r="R408" s="56">
        <v>-0.125</v>
      </c>
      <c r="S408" s="56">
        <v>-3.614457831325301E-2</v>
      </c>
    </row>
    <row r="409" spans="13:19" x14ac:dyDescent="0.25">
      <c r="M409" s="56">
        <v>0.27906976744186046</v>
      </c>
      <c r="N409" s="56">
        <v>0.16279069767441862</v>
      </c>
      <c r="O409" s="56">
        <v>0.10869565217391304</v>
      </c>
      <c r="Q409" s="56">
        <v>0.51515151515151514</v>
      </c>
      <c r="R409" s="56">
        <v>0.16279069767441862</v>
      </c>
      <c r="S409" s="56">
        <v>0.34146341463414637</v>
      </c>
    </row>
    <row r="410" spans="13:19" x14ac:dyDescent="0.25">
      <c r="M410" s="56">
        <v>7.1428571428571425E-2</v>
      </c>
      <c r="N410" s="56">
        <v>5.2631578947368418E-2</v>
      </c>
      <c r="O410" s="56">
        <v>0.15873015873015872</v>
      </c>
      <c r="Q410" s="56">
        <v>0.56862745098039214</v>
      </c>
      <c r="R410" s="56">
        <v>0.15942028985507245</v>
      </c>
      <c r="S410" s="56">
        <v>0.1111111111111111</v>
      </c>
    </row>
    <row r="411" spans="13:19" x14ac:dyDescent="0.25">
      <c r="M411" s="56">
        <v>3.7974683544303799E-2</v>
      </c>
      <c r="N411" s="56">
        <v>0.19402985074626866</v>
      </c>
      <c r="O411" s="56">
        <v>3.7499999999999999E-2</v>
      </c>
      <c r="Q411" s="56">
        <v>-0.14634146341463414</v>
      </c>
      <c r="R411" s="56">
        <v>1.2658227848101266E-2</v>
      </c>
      <c r="S411" s="56">
        <v>7.1428571428571425E-2</v>
      </c>
    </row>
    <row r="412" spans="13:19" x14ac:dyDescent="0.25">
      <c r="M412" s="56">
        <v>1.5625E-2</v>
      </c>
      <c r="N412" s="56">
        <v>5.7971014492753624E-2</v>
      </c>
      <c r="O412" s="56">
        <v>6.3492063492063489E-2</v>
      </c>
      <c r="Q412" s="56">
        <v>-9.0909090909090912E-2</v>
      </c>
      <c r="R412" s="56">
        <v>-0.13793103448275862</v>
      </c>
      <c r="S412" s="56">
        <v>0.37931034482758619</v>
      </c>
    </row>
    <row r="413" spans="13:19" x14ac:dyDescent="0.25">
      <c r="M413" s="56">
        <v>-5.6603773584905662E-2</v>
      </c>
      <c r="N413" s="56">
        <v>0.24242424242424243</v>
      </c>
      <c r="O413" s="56">
        <v>0.15686274509803921</v>
      </c>
      <c r="Q413" s="56">
        <v>2.9411764705882353E-2</v>
      </c>
      <c r="R413" s="56">
        <v>0.22641509433962265</v>
      </c>
      <c r="S413" s="56">
        <v>-6.5420560747663545E-2</v>
      </c>
    </row>
    <row r="414" spans="13:19" x14ac:dyDescent="0.25">
      <c r="M414" s="56">
        <v>-6.25E-2</v>
      </c>
      <c r="N414" s="56">
        <v>0.112</v>
      </c>
      <c r="O414" s="56">
        <v>8.1300813008130079E-2</v>
      </c>
      <c r="Q414" s="56">
        <v>6.5573770491803282E-2</v>
      </c>
      <c r="R414" s="56">
        <v>-0.1015625</v>
      </c>
      <c r="S414" s="56">
        <v>-2.4390243902439025E-2</v>
      </c>
    </row>
    <row r="415" spans="13:19" x14ac:dyDescent="0.25">
      <c r="M415" s="56" t="s">
        <v>7</v>
      </c>
      <c r="N415" s="56">
        <v>0.16814159292035399</v>
      </c>
      <c r="O415" s="56">
        <v>0.16964285714285715</v>
      </c>
      <c r="Q415" s="56">
        <v>2.6785714285714284E-2</v>
      </c>
      <c r="R415" s="56">
        <v>2.564102564102564E-2</v>
      </c>
      <c r="S415" s="56">
        <v>8.771929824561403E-3</v>
      </c>
    </row>
    <row r="416" spans="13:19" x14ac:dyDescent="0.25">
      <c r="M416" s="56">
        <v>-2.4390243902439025E-2</v>
      </c>
      <c r="N416" s="56">
        <v>0.29761904761904762</v>
      </c>
      <c r="O416" s="56">
        <v>0.19101123595505617</v>
      </c>
      <c r="Q416" s="56">
        <v>-0.21052631578947367</v>
      </c>
      <c r="R416" s="56">
        <v>7.5268817204301078E-2</v>
      </c>
      <c r="S416" s="56">
        <v>8.6956521739130432E-2</v>
      </c>
    </row>
    <row r="417" spans="13:19" x14ac:dyDescent="0.25">
      <c r="M417" s="56">
        <v>1.9230769230769232E-2</v>
      </c>
      <c r="N417" s="56">
        <v>0.41176470588235292</v>
      </c>
      <c r="O417" s="56">
        <v>0.17777777777777778</v>
      </c>
      <c r="Q417" s="56">
        <v>-0.24528301886792453</v>
      </c>
      <c r="R417" s="56" t="s">
        <v>7</v>
      </c>
      <c r="S417" s="56">
        <v>0.25</v>
      </c>
    </row>
    <row r="418" spans="13:19" x14ac:dyDescent="0.25">
      <c r="M418" s="56">
        <v>0.21621621621621623</v>
      </c>
      <c r="N418" s="56">
        <v>0.36842105263157893</v>
      </c>
      <c r="O418" s="56">
        <v>0.15384615384615385</v>
      </c>
      <c r="Q418" s="56">
        <v>-0.13043478260869565</v>
      </c>
      <c r="R418" s="56">
        <v>-0.21052631578947367</v>
      </c>
      <c r="S418" s="56">
        <v>-0.16666666666666666</v>
      </c>
    </row>
    <row r="419" spans="13:19" x14ac:dyDescent="0.25">
      <c r="M419" s="56">
        <v>-8.1632653061224483E-2</v>
      </c>
      <c r="N419" s="56">
        <v>0.12962962962962962</v>
      </c>
      <c r="O419" s="56">
        <v>4.0816326530612242E-2</v>
      </c>
      <c r="Q419" s="56">
        <v>0</v>
      </c>
      <c r="R419" s="56">
        <v>-3.8461538461538464E-2</v>
      </c>
      <c r="S419" s="56">
        <v>-0.2982456140350877</v>
      </c>
    </row>
    <row r="420" spans="13:19" x14ac:dyDescent="0.25">
      <c r="M420" s="56">
        <v>0.48648648648648651</v>
      </c>
      <c r="N420" s="56">
        <v>2.3809523809523808E-2</v>
      </c>
      <c r="O420" s="56">
        <v>0.16279069767441862</v>
      </c>
      <c r="Q420" s="56">
        <v>-0.13043478260869565</v>
      </c>
      <c r="R420" s="56">
        <v>-0.25</v>
      </c>
      <c r="S420" s="56">
        <v>-0.2857142857142857</v>
      </c>
    </row>
    <row r="421" spans="13:19" x14ac:dyDescent="0.25">
      <c r="M421" s="56">
        <v>6.0606060606060608E-2</v>
      </c>
      <c r="N421" s="56">
        <v>0.17391304347826086</v>
      </c>
      <c r="O421" s="56">
        <v>9.2307692307692313E-2</v>
      </c>
      <c r="Q421" s="56">
        <v>0.36363636363636365</v>
      </c>
      <c r="R421" s="56">
        <v>-0.24242424242424243</v>
      </c>
      <c r="S421" s="56">
        <v>-0.1044776119402985</v>
      </c>
    </row>
    <row r="422" spans="13:19" x14ac:dyDescent="0.25">
      <c r="M422" s="56">
        <v>4.6511627906976744E-2</v>
      </c>
      <c r="N422" s="56">
        <v>0.18279569892473119</v>
      </c>
      <c r="O422" s="56">
        <v>0.12359550561797752</v>
      </c>
      <c r="Q422" s="56">
        <v>0.13636363636363635</v>
      </c>
      <c r="R422" s="56">
        <v>-0.21348314606741572</v>
      </c>
      <c r="S422" s="56">
        <v>-9.0909090909090912E-2</v>
      </c>
    </row>
    <row r="423" spans="13:19" x14ac:dyDescent="0.25">
      <c r="M423" s="56">
        <v>3.2258064516129031E-2</v>
      </c>
      <c r="N423" s="56">
        <v>0.4</v>
      </c>
      <c r="O423" s="56">
        <v>0.35483870967741937</v>
      </c>
      <c r="Q423" s="56">
        <v>0.16666666666666666</v>
      </c>
      <c r="R423" s="56">
        <v>0.29032258064516131</v>
      </c>
      <c r="S423" s="56">
        <v>-0.26470588235294118</v>
      </c>
    </row>
    <row r="424" spans="13:19" x14ac:dyDescent="0.25">
      <c r="M424" s="56">
        <v>-0.15254237288135594</v>
      </c>
      <c r="N424" s="56">
        <v>8.6206896551724144E-2</v>
      </c>
      <c r="O424" s="56">
        <v>0.19607843137254902</v>
      </c>
      <c r="Q424" s="56">
        <v>-9.0909090909090912E-2</v>
      </c>
      <c r="R424" s="56">
        <v>-3.8461538461538464E-2</v>
      </c>
      <c r="S424" s="56">
        <v>-0.18367346938775511</v>
      </c>
    </row>
    <row r="425" spans="13:19" x14ac:dyDescent="0.25">
      <c r="M425" s="56">
        <v>0.2</v>
      </c>
      <c r="N425" s="56">
        <v>8.3333333333333329E-2</v>
      </c>
      <c r="O425" s="56">
        <v>0.08</v>
      </c>
      <c r="Q425" s="56">
        <v>-0.11764705882352941</v>
      </c>
      <c r="R425" s="56">
        <v>-3.8461538461538464E-2</v>
      </c>
      <c r="S425" s="56">
        <v>-0.2391304347826087</v>
      </c>
    </row>
    <row r="426" spans="13:19" x14ac:dyDescent="0.25">
      <c r="M426" s="56">
        <v>-6.9767441860465115E-2</v>
      </c>
      <c r="N426" s="56">
        <v>3.6585365853658534E-2</v>
      </c>
      <c r="O426" s="56">
        <v>0.1951219512195122</v>
      </c>
      <c r="Q426" s="56">
        <v>5.8823529411764705E-2</v>
      </c>
      <c r="R426" s="56">
        <v>-0.27710843373493976</v>
      </c>
      <c r="S426" s="56">
        <v>-0.34210526315789475</v>
      </c>
    </row>
    <row r="427" spans="13:19" x14ac:dyDescent="0.25">
      <c r="M427" s="56">
        <v>0.5714285714285714</v>
      </c>
      <c r="N427" s="56">
        <v>0.47368421052631576</v>
      </c>
      <c r="O427" s="56">
        <v>9.0909090909090912E-2</v>
      </c>
      <c r="Q427" s="56">
        <v>0.53846153846153844</v>
      </c>
      <c r="R427" s="56">
        <v>8.6956521739130432E-2</v>
      </c>
      <c r="S427" s="56">
        <v>-0.18604651162790697</v>
      </c>
    </row>
    <row r="428" spans="13:19" x14ac:dyDescent="0.25">
      <c r="M428" s="56">
        <v>1.4492753623188406E-2</v>
      </c>
      <c r="N428" s="56">
        <v>9.6774193548387094E-2</v>
      </c>
      <c r="O428" s="56">
        <v>0</v>
      </c>
      <c r="Q428" s="56">
        <v>0.5</v>
      </c>
      <c r="R428" s="56">
        <v>-0.27419354838709675</v>
      </c>
      <c r="S428" s="56">
        <v>-0.39393939393939392</v>
      </c>
    </row>
    <row r="429" spans="13:19" x14ac:dyDescent="0.25">
      <c r="M429" s="56">
        <v>0.10294117647058823</v>
      </c>
      <c r="N429" s="56">
        <v>2.5000000000000001E-2</v>
      </c>
      <c r="O429" s="56">
        <v>4.5977011494252873E-2</v>
      </c>
      <c r="Q429" s="56">
        <v>-0.18604651162790697</v>
      </c>
      <c r="R429" s="56">
        <v>-6.9767441860465115E-2</v>
      </c>
      <c r="S429" s="56">
        <v>-0.26829268292682928</v>
      </c>
    </row>
    <row r="430" spans="13:19" x14ac:dyDescent="0.25">
      <c r="M430" s="56">
        <v>0.14754098360655737</v>
      </c>
      <c r="N430" s="56">
        <v>1.6666666666666666E-2</v>
      </c>
      <c r="O430" s="56">
        <v>0.14754098360655737</v>
      </c>
      <c r="Q430" s="56">
        <v>0.1111111111111111</v>
      </c>
      <c r="R430" s="56">
        <v>-0.61538461538461542</v>
      </c>
      <c r="S430" s="56">
        <v>-0.10714285714285714</v>
      </c>
    </row>
    <row r="431" spans="13:19" x14ac:dyDescent="0.25">
      <c r="M431" s="56">
        <v>-1.9607843137254902E-2</v>
      </c>
      <c r="N431" s="56">
        <v>0.18811881188118812</v>
      </c>
      <c r="O431" s="56">
        <v>0.13402061855670103</v>
      </c>
      <c r="Q431" s="56">
        <v>0.14583333333333334</v>
      </c>
      <c r="R431" s="56">
        <v>-0.1326530612244898</v>
      </c>
      <c r="S431" s="56">
        <v>-0.19191919191919191</v>
      </c>
    </row>
    <row r="432" spans="13:19" x14ac:dyDescent="0.25">
      <c r="M432" s="56">
        <v>5.6910569105691054E-2</v>
      </c>
      <c r="N432" s="56">
        <v>9.6774193548387094E-2</v>
      </c>
      <c r="O432" s="56">
        <v>3.1746031746031744E-2</v>
      </c>
      <c r="Q432" s="56">
        <v>1.5625E-2</v>
      </c>
      <c r="R432" s="56">
        <v>-6.9767441860465115E-2</v>
      </c>
      <c r="S432" s="56">
        <v>-0.12698412698412698</v>
      </c>
    </row>
    <row r="433" spans="13:19" x14ac:dyDescent="0.25">
      <c r="M433" s="56">
        <v>0.14035087719298245</v>
      </c>
      <c r="N433" s="56">
        <v>0.16071428571428573</v>
      </c>
      <c r="O433" s="56">
        <v>0.12280701754385964</v>
      </c>
      <c r="Q433" s="56">
        <v>-2.4390243902439025E-2</v>
      </c>
      <c r="R433" s="56">
        <v>-5.9829059829059832E-2</v>
      </c>
      <c r="S433" s="56">
        <v>-5.9829059829059832E-2</v>
      </c>
    </row>
    <row r="434" spans="13:19" x14ac:dyDescent="0.25">
      <c r="M434" s="56">
        <v>0.3253012048192771</v>
      </c>
      <c r="N434" s="56">
        <v>0.17894736842105263</v>
      </c>
      <c r="O434" s="56">
        <v>0</v>
      </c>
      <c r="Q434" s="56">
        <v>-9.5744680851063829E-2</v>
      </c>
      <c r="R434" s="56">
        <v>-7.6086956521739135E-2</v>
      </c>
      <c r="S434" s="56">
        <v>0.21951219512195122</v>
      </c>
    </row>
    <row r="435" spans="13:19" x14ac:dyDescent="0.25">
      <c r="M435" s="56">
        <v>0.35714285714285715</v>
      </c>
      <c r="N435" s="56">
        <v>0.70588235294117652</v>
      </c>
      <c r="O435" s="56">
        <v>0.46511627906976744</v>
      </c>
      <c r="Q435" s="56">
        <v>-0.1</v>
      </c>
      <c r="R435" s="56">
        <v>-0.34782608695652173</v>
      </c>
      <c r="S435" s="56">
        <v>-0.24528301886792453</v>
      </c>
    </row>
    <row r="436" spans="13:19" x14ac:dyDescent="0.25">
      <c r="M436" s="56">
        <v>0.43333333333333335</v>
      </c>
      <c r="N436" s="56">
        <v>0.11764705882352941</v>
      </c>
      <c r="O436" s="56">
        <v>-2.4390243902439025E-2</v>
      </c>
      <c r="Q436" s="56">
        <v>0.31578947368421051</v>
      </c>
      <c r="R436" s="56">
        <v>0.18421052631578946</v>
      </c>
      <c r="S436" s="56">
        <v>0.18421052631578946</v>
      </c>
    </row>
    <row r="437" spans="13:19" x14ac:dyDescent="0.25">
      <c r="M437" s="56">
        <v>6.25E-2</v>
      </c>
      <c r="N437" s="56">
        <v>-0.30612244897959184</v>
      </c>
      <c r="O437" s="56">
        <v>-3.8461538461538464E-2</v>
      </c>
      <c r="Q437" s="56">
        <v>-1.9607843137254902E-2</v>
      </c>
      <c r="R437" s="56">
        <v>-1.7857142857142856E-2</v>
      </c>
      <c r="S437" s="56">
        <v>2.0408163265306121E-2</v>
      </c>
    </row>
    <row r="438" spans="13:19" x14ac:dyDescent="0.25">
      <c r="M438" s="56">
        <v>0.15384615384615385</v>
      </c>
      <c r="N438" s="56">
        <v>-0.29729729729729731</v>
      </c>
      <c r="O438" s="56">
        <v>0.20930232558139536</v>
      </c>
      <c r="Q438" s="56">
        <v>0.23076923076923078</v>
      </c>
      <c r="R438" s="56">
        <v>0.36363636363636365</v>
      </c>
      <c r="S438" s="56">
        <v>0.34146341463414637</v>
      </c>
    </row>
    <row r="439" spans="13:19" x14ac:dyDescent="0.25">
      <c r="M439" s="56">
        <v>2.8571428571428571E-2</v>
      </c>
      <c r="N439" s="56">
        <v>-6.0606060606060608E-2</v>
      </c>
      <c r="O439" s="56">
        <v>0.19402985074626866</v>
      </c>
      <c r="Q439" s="56">
        <v>7.6923076923076927E-2</v>
      </c>
      <c r="R439" s="56">
        <v>4.1666666666666664E-2</v>
      </c>
      <c r="S439" s="56">
        <v>0.15384615384615385</v>
      </c>
    </row>
    <row r="440" spans="13:19" x14ac:dyDescent="0.25">
      <c r="M440" s="56">
        <v>0</v>
      </c>
      <c r="N440" s="56">
        <v>4.5454545454545456E-2</v>
      </c>
      <c r="O440" s="56">
        <v>3.3707865168539325E-2</v>
      </c>
      <c r="Q440" s="56">
        <v>2.2222222222222223E-2</v>
      </c>
      <c r="R440" s="56">
        <v>-1.098901098901099E-2</v>
      </c>
      <c r="S440" s="56">
        <v>-3.4090909090909088E-2</v>
      </c>
    </row>
    <row r="441" spans="13:19" x14ac:dyDescent="0.25">
      <c r="M441" s="56">
        <v>0.22222222222222221</v>
      </c>
      <c r="N441" s="56">
        <v>0.33333333333333331</v>
      </c>
      <c r="O441" s="56">
        <v>0.33333333333333331</v>
      </c>
      <c r="Q441" s="56">
        <v>0.42857142857142855</v>
      </c>
      <c r="R441" s="56">
        <v>0.875</v>
      </c>
      <c r="S441" s="56">
        <v>1.1428571428571428</v>
      </c>
    </row>
    <row r="442" spans="13:19" x14ac:dyDescent="0.25">
      <c r="M442" s="56">
        <v>0.10638297872340426</v>
      </c>
      <c r="N442" s="56">
        <v>0.31428571428571428</v>
      </c>
      <c r="O442" s="56">
        <v>-3.8461538461538464E-2</v>
      </c>
      <c r="Q442" s="56">
        <v>7.8431372549019607E-2</v>
      </c>
      <c r="R442" s="56">
        <v>0.41509433962264153</v>
      </c>
      <c r="S442" s="56">
        <v>0.5</v>
      </c>
    </row>
    <row r="443" spans="13:19" x14ac:dyDescent="0.25">
      <c r="M443" s="56">
        <v>0.23404255319148937</v>
      </c>
      <c r="N443" s="56">
        <v>7.8431372549019607E-2</v>
      </c>
      <c r="O443" s="56">
        <v>6.25E-2</v>
      </c>
      <c r="Q443" s="56">
        <v>0.15384615384615385</v>
      </c>
      <c r="R443" s="56">
        <v>0.32653061224489793</v>
      </c>
      <c r="S443" s="56">
        <v>0.42857142857142855</v>
      </c>
    </row>
    <row r="444" spans="13:19" x14ac:dyDescent="0.25">
      <c r="M444" s="56">
        <v>-0.2</v>
      </c>
      <c r="N444" s="56">
        <v>0.20481927710843373</v>
      </c>
      <c r="O444" s="56">
        <v>9.6385542168674704E-2</v>
      </c>
      <c r="Q444" s="56">
        <v>-4.7619047619047616E-2</v>
      </c>
      <c r="R444" s="56">
        <v>2.4096385542168676E-2</v>
      </c>
      <c r="S444" s="56">
        <v>2.4096385542168676E-2</v>
      </c>
    </row>
    <row r="445" spans="13:19" x14ac:dyDescent="0.25">
      <c r="M445" s="56">
        <v>6.6666666666666666E-2</v>
      </c>
      <c r="N445" s="56">
        <v>0.1111111111111111</v>
      </c>
      <c r="O445" s="56">
        <v>0</v>
      </c>
      <c r="Q445" s="56">
        <v>0.1111111111111111</v>
      </c>
      <c r="R445" s="56">
        <v>0.25</v>
      </c>
      <c r="S445" s="56">
        <v>0.7441860465116279</v>
      </c>
    </row>
    <row r="446" spans="13:19" x14ac:dyDescent="0.25">
      <c r="M446" s="56">
        <v>0.33333333333333331</v>
      </c>
      <c r="N446" s="56">
        <v>-1.5873015873015872E-2</v>
      </c>
      <c r="O446" s="56">
        <v>0.38983050847457629</v>
      </c>
      <c r="Q446" s="56">
        <v>0.1864406779661017</v>
      </c>
      <c r="R446" s="56">
        <v>0.21212121212121213</v>
      </c>
      <c r="S446" s="56">
        <v>0.39344262295081966</v>
      </c>
    </row>
    <row r="447" spans="13:19" x14ac:dyDescent="0.25">
      <c r="M447" s="56">
        <v>4.6511627906976744E-2</v>
      </c>
      <c r="N447" s="56">
        <v>1.1235955056179775E-2</v>
      </c>
      <c r="O447" s="56">
        <v>7.1428571428571425E-2</v>
      </c>
      <c r="Q447" s="56">
        <v>-6.9767441860465115E-2</v>
      </c>
      <c r="R447" s="56">
        <v>0.13924050632911392</v>
      </c>
      <c r="S447" s="56">
        <v>7.9545454545454544E-2</v>
      </c>
    </row>
    <row r="448" spans="13:19" x14ac:dyDescent="0.25">
      <c r="M448" s="56">
        <v>0.38461538461538464</v>
      </c>
      <c r="N448" s="56">
        <v>-0.23214285714285715</v>
      </c>
      <c r="O448" s="56">
        <v>-0.14285714285714285</v>
      </c>
      <c r="Q448" s="56">
        <v>0.1</v>
      </c>
      <c r="R448" s="56">
        <v>3.4482758620689655E-2</v>
      </c>
      <c r="S448" s="56">
        <v>0.22807017543859648</v>
      </c>
    </row>
    <row r="449" spans="13:19" x14ac:dyDescent="0.25">
      <c r="M449" s="56">
        <v>0.12745098039215685</v>
      </c>
      <c r="N449" s="56">
        <v>0.05</v>
      </c>
      <c r="O449" s="56">
        <v>0.14736842105263157</v>
      </c>
      <c r="Q449" s="56">
        <v>0.23711340206185566</v>
      </c>
      <c r="R449" s="56">
        <v>0.15</v>
      </c>
      <c r="S449" s="56">
        <v>0.21212121212121213</v>
      </c>
    </row>
    <row r="450" spans="13:19" x14ac:dyDescent="0.25">
      <c r="M450" s="56">
        <v>5.5555555555555552E-2</v>
      </c>
      <c r="N450" s="56">
        <v>8.943089430894309E-2</v>
      </c>
      <c r="O450" s="56">
        <v>5.6910569105691054E-2</v>
      </c>
      <c r="Q450" s="56">
        <v>4.6511627906976744E-2</v>
      </c>
      <c r="R450" s="56">
        <v>6.2992125984251968E-2</v>
      </c>
      <c r="S450" s="56">
        <v>0.15384615384615385</v>
      </c>
    </row>
    <row r="451" spans="13:19" x14ac:dyDescent="0.25">
      <c r="M451" s="56" t="s">
        <v>7</v>
      </c>
      <c r="N451" s="56">
        <v>4.3478260869565216E-2</v>
      </c>
      <c r="O451" s="56">
        <v>1.7241379310344827E-2</v>
      </c>
      <c r="Q451" s="56">
        <v>0.1111111111111111</v>
      </c>
      <c r="R451" s="56">
        <v>0.18421052631578946</v>
      </c>
      <c r="S451" s="56">
        <v>0.23893805309734514</v>
      </c>
    </row>
    <row r="452" spans="13:19" x14ac:dyDescent="0.25">
      <c r="M452" s="56">
        <v>0.26436781609195403</v>
      </c>
      <c r="N452" s="56">
        <v>5.2631578947368418E-2</v>
      </c>
      <c r="O452" s="56">
        <v>-7.2164948453608241E-2</v>
      </c>
      <c r="Q452" s="56">
        <v>-2.1739130434782608E-2</v>
      </c>
      <c r="R452" s="56">
        <v>1.0638297872340425E-2</v>
      </c>
      <c r="S452" s="56">
        <v>7.5268817204301078E-2</v>
      </c>
    </row>
    <row r="453" spans="13:19" x14ac:dyDescent="0.25">
      <c r="M453" s="56">
        <v>0.16279069767441862</v>
      </c>
      <c r="N453" s="56">
        <v>-0.13043478260869565</v>
      </c>
      <c r="O453" s="56">
        <v>-0.16363636363636364</v>
      </c>
      <c r="Q453" s="56">
        <v>0.25</v>
      </c>
      <c r="R453" s="56" t="s">
        <v>7</v>
      </c>
      <c r="S453" s="56">
        <v>0.25</v>
      </c>
    </row>
    <row r="454" spans="13:19" x14ac:dyDescent="0.25">
      <c r="M454" s="56">
        <v>0.31578947368421051</v>
      </c>
      <c r="N454" s="56">
        <v>-9.0909090909090912E-2</v>
      </c>
      <c r="O454" s="56">
        <v>0.10526315789473684</v>
      </c>
      <c r="Q454" s="56">
        <v>0.21951219512195122</v>
      </c>
      <c r="R454" s="56">
        <v>-5.4054054054054057E-2</v>
      </c>
      <c r="S454" s="56">
        <v>-2.1739130434782608E-2</v>
      </c>
    </row>
    <row r="455" spans="13:19" x14ac:dyDescent="0.25">
      <c r="M455" s="56">
        <v>1.9230769230769232E-2</v>
      </c>
      <c r="N455" s="56">
        <v>0.45454545454545453</v>
      </c>
      <c r="O455" s="56">
        <v>4.0816326530612242E-2</v>
      </c>
      <c r="Q455" s="56">
        <v>-1.7857142857142856E-2</v>
      </c>
      <c r="R455" s="56">
        <v>-0.24528301886792453</v>
      </c>
      <c r="S455" s="56">
        <v>0</v>
      </c>
    </row>
    <row r="456" spans="13:19" x14ac:dyDescent="0.25">
      <c r="M456" s="56">
        <v>0.17647058823529413</v>
      </c>
      <c r="N456" s="56">
        <v>4.6511627906976744E-2</v>
      </c>
      <c r="O456" s="56">
        <v>-0.13043478260869565</v>
      </c>
      <c r="Q456" s="56">
        <v>0.46341463414634149</v>
      </c>
      <c r="R456" s="56">
        <v>0.14583333333333334</v>
      </c>
      <c r="S456" s="56">
        <v>4.1666666666666664E-2</v>
      </c>
    </row>
    <row r="457" spans="13:19" x14ac:dyDescent="0.25">
      <c r="M457" s="56">
        <v>0.18840579710144928</v>
      </c>
      <c r="N457" s="56">
        <v>0.11842105263157894</v>
      </c>
      <c r="O457" s="56">
        <v>0.18055555555555555</v>
      </c>
      <c r="Q457" s="56">
        <v>0.2878787878787879</v>
      </c>
      <c r="R457" s="56">
        <v>4.1666666666666664E-2</v>
      </c>
      <c r="S457" s="56">
        <v>0.19718309859154928</v>
      </c>
    </row>
    <row r="458" spans="13:19" x14ac:dyDescent="0.25">
      <c r="M458" s="56">
        <v>2.3255813953488372E-2</v>
      </c>
      <c r="N458" s="56">
        <v>-6.3157894736842107E-2</v>
      </c>
      <c r="O458" s="56">
        <v>-2.1739130434782608E-2</v>
      </c>
      <c r="Q458" s="56">
        <v>6.9767441860465115E-2</v>
      </c>
      <c r="R458" s="56">
        <v>-5.5555555555555552E-2</v>
      </c>
      <c r="S458" s="56">
        <v>9.1954022988505746E-2</v>
      </c>
    </row>
    <row r="459" spans="13:19" x14ac:dyDescent="0.25">
      <c r="M459" s="56">
        <v>0.33333333333333331</v>
      </c>
      <c r="N459" s="56">
        <v>0.21428571428571427</v>
      </c>
      <c r="O459" s="56">
        <v>0.37931034482758619</v>
      </c>
      <c r="Q459" s="56">
        <v>0.51515151515151514</v>
      </c>
      <c r="R459" s="56">
        <v>0.93548387096774188</v>
      </c>
      <c r="S459" s="56">
        <v>0.57894736842105265</v>
      </c>
    </row>
    <row r="460" spans="13:19" x14ac:dyDescent="0.25">
      <c r="M460" s="56">
        <v>-4.2553191489361701E-2</v>
      </c>
      <c r="N460" s="56">
        <v>0.10416666666666667</v>
      </c>
      <c r="O460" s="56">
        <v>-5.8823529411764705E-2</v>
      </c>
      <c r="Q460" s="56">
        <v>0.22448979591836735</v>
      </c>
      <c r="R460" s="56">
        <v>0.3888888888888889</v>
      </c>
      <c r="S460" s="56">
        <v>0.44230769230769229</v>
      </c>
    </row>
    <row r="461" spans="13:19" x14ac:dyDescent="0.25">
      <c r="M461" s="56">
        <v>0.12244897959183673</v>
      </c>
      <c r="N461" s="56">
        <v>6.5217391304347824E-2</v>
      </c>
      <c r="O461" s="56">
        <v>0.13043478260869565</v>
      </c>
      <c r="Q461" s="56">
        <v>0.55555555555555558</v>
      </c>
      <c r="R461" s="56">
        <v>0.15384615384615385</v>
      </c>
      <c r="S461" s="56">
        <v>5.7692307692307696E-2</v>
      </c>
    </row>
    <row r="462" spans="13:19" x14ac:dyDescent="0.25">
      <c r="M462" s="56">
        <v>-4.6511627906976744E-2</v>
      </c>
      <c r="N462" s="56">
        <v>-0.24050632911392406</v>
      </c>
      <c r="O462" s="56">
        <v>0.125</v>
      </c>
      <c r="Q462" s="56">
        <v>0.1038961038961039</v>
      </c>
      <c r="R462" s="56">
        <v>4.9382716049382713E-2</v>
      </c>
      <c r="S462" s="56">
        <v>-1.2345679012345678E-2</v>
      </c>
    </row>
    <row r="463" spans="13:19" x14ac:dyDescent="0.25">
      <c r="M463" s="56">
        <v>-4.0816326530612242E-2</v>
      </c>
      <c r="N463" s="56">
        <v>4.6511627906976744E-2</v>
      </c>
      <c r="O463" s="56">
        <v>8.6956521739130432E-2</v>
      </c>
      <c r="Q463" s="56">
        <v>0.25</v>
      </c>
      <c r="R463" s="56">
        <v>0.30952380952380953</v>
      </c>
      <c r="S463" s="56">
        <v>0.34146341463414637</v>
      </c>
    </row>
    <row r="464" spans="13:19" x14ac:dyDescent="0.25">
      <c r="M464" s="56">
        <v>0.18461538461538463</v>
      </c>
      <c r="N464" s="56">
        <v>5.2631578947368418E-2</v>
      </c>
      <c r="O464" s="56">
        <v>0.33333333333333331</v>
      </c>
      <c r="Q464" s="56">
        <v>2.9411764705882353E-2</v>
      </c>
      <c r="R464" s="56">
        <v>0.26984126984126983</v>
      </c>
      <c r="S464" s="56">
        <v>6.0606060606060608E-2</v>
      </c>
    </row>
    <row r="465" spans="13:19" x14ac:dyDescent="0.25">
      <c r="M465" s="56">
        <v>0</v>
      </c>
      <c r="N465" s="56">
        <v>0.19402985074626866</v>
      </c>
      <c r="O465" s="56">
        <v>7.4999999999999997E-2</v>
      </c>
      <c r="Q465" s="56">
        <v>-4.878048780487805E-2</v>
      </c>
      <c r="R465" s="56">
        <v>-0.26829268292682928</v>
      </c>
      <c r="S465" s="56">
        <v>-8.0459770114942528E-2</v>
      </c>
    </row>
    <row r="466" spans="13:19" x14ac:dyDescent="0.25">
      <c r="M466" s="56">
        <v>0.19642857142857142</v>
      </c>
      <c r="N466" s="56">
        <v>-0.43478260869565216</v>
      </c>
      <c r="O466" s="56">
        <v>3.1746031746031744E-2</v>
      </c>
      <c r="Q466" s="56">
        <v>5.4545454545454543E-2</v>
      </c>
      <c r="R466" s="56">
        <v>1.8518518518518517E-2</v>
      </c>
      <c r="S466" s="56">
        <v>0.20370370370370369</v>
      </c>
    </row>
    <row r="467" spans="13:19" x14ac:dyDescent="0.25">
      <c r="M467" s="56">
        <v>7.4468085106382975E-2</v>
      </c>
      <c r="N467" s="56">
        <v>0.27272727272727271</v>
      </c>
      <c r="O467" s="56">
        <v>0.20588235294117646</v>
      </c>
      <c r="Q467" s="56">
        <v>0.23711340206185566</v>
      </c>
      <c r="R467" s="56">
        <v>0.10576923076923077</v>
      </c>
      <c r="S467" s="56">
        <v>0</v>
      </c>
    </row>
    <row r="468" spans="13:19" x14ac:dyDescent="0.25">
      <c r="M468" s="56">
        <v>8.9285714285714288E-2</v>
      </c>
      <c r="N468" s="56">
        <v>5.6000000000000001E-2</v>
      </c>
      <c r="O468" s="56">
        <v>7.3170731707317069E-2</v>
      </c>
      <c r="Q468" s="56">
        <v>2.3622047244094488E-2</v>
      </c>
      <c r="R468" s="56">
        <v>9.7560975609756101E-2</v>
      </c>
      <c r="S468" s="56">
        <v>9.7560975609756101E-2</v>
      </c>
    </row>
    <row r="469" spans="13:19" x14ac:dyDescent="0.25">
      <c r="M469" s="56">
        <v>0.17117117117117117</v>
      </c>
      <c r="N469" s="56">
        <v>0.15044247787610621</v>
      </c>
      <c r="O469" s="56">
        <v>0.21428571428571427</v>
      </c>
      <c r="Q469" s="56">
        <v>3.4482758620689655E-2</v>
      </c>
      <c r="R469" s="56">
        <v>0.23893805309734514</v>
      </c>
      <c r="S469" s="56">
        <v>5.9322033898305086E-2</v>
      </c>
    </row>
    <row r="470" spans="13:19" x14ac:dyDescent="0.25">
      <c r="M470" s="56">
        <v>0.35294117647058826</v>
      </c>
      <c r="N470" s="56">
        <v>1.1904761904761904E-2</v>
      </c>
      <c r="O470" s="56">
        <v>0.12359550561797752</v>
      </c>
      <c r="Q470" s="56">
        <v>-4.7619047619047616E-2</v>
      </c>
      <c r="R470" s="56">
        <v>-5.5555555555555552E-2</v>
      </c>
      <c r="S470" s="56">
        <v>-4.2553191489361701E-2</v>
      </c>
    </row>
    <row r="471" spans="13:19" x14ac:dyDescent="0.25">
      <c r="M471" s="56">
        <v>0.10638297872340426</v>
      </c>
      <c r="N471" s="56">
        <v>-0.15686274509803921</v>
      </c>
      <c r="O471" s="56">
        <v>2.2222222222222223E-2</v>
      </c>
      <c r="Q471" s="56">
        <v>0.2</v>
      </c>
      <c r="R471" s="56">
        <v>0.12244897959183673</v>
      </c>
      <c r="S471" s="56">
        <v>0.3</v>
      </c>
    </row>
    <row r="472" spans="13:19" x14ac:dyDescent="0.25">
      <c r="M472" s="56">
        <v>0.23076923076923078</v>
      </c>
      <c r="N472" s="56">
        <v>5.2631578947368418E-2</v>
      </c>
      <c r="O472" s="56">
        <v>2.564102564102564E-2</v>
      </c>
      <c r="Q472" s="56">
        <v>0.6216216216216216</v>
      </c>
      <c r="R472" s="56">
        <v>0.18421052631578946</v>
      </c>
      <c r="S472" s="56">
        <v>-0.2857142857142857</v>
      </c>
    </row>
    <row r="473" spans="13:19" x14ac:dyDescent="0.25">
      <c r="M473" s="56">
        <v>6.25E-2</v>
      </c>
      <c r="N473" s="56">
        <v>-0.27777777777777779</v>
      </c>
      <c r="O473" s="56">
        <v>2.0408163265306121E-2</v>
      </c>
      <c r="Q473" s="56">
        <v>0.36</v>
      </c>
      <c r="R473" s="56">
        <v>0.15384615384615385</v>
      </c>
      <c r="S473" s="56">
        <v>-0.12280701754385964</v>
      </c>
    </row>
    <row r="474" spans="13:19" x14ac:dyDescent="0.25">
      <c r="M474" s="56">
        <v>0.1111111111111111</v>
      </c>
      <c r="N474" s="56">
        <v>-0.23809523809523808</v>
      </c>
      <c r="O474" s="56">
        <v>-0.30232558139534882</v>
      </c>
      <c r="Q474" s="56">
        <v>2.564102564102564E-2</v>
      </c>
      <c r="R474" s="56">
        <v>0</v>
      </c>
      <c r="S474" s="56">
        <v>7.1428571428571425E-2</v>
      </c>
    </row>
    <row r="475" spans="13:19" x14ac:dyDescent="0.25">
      <c r="M475" s="56">
        <v>0.11428571428571428</v>
      </c>
      <c r="N475" s="56">
        <v>-0.18840579710144928</v>
      </c>
      <c r="O475" s="56">
        <v>-0.1076923076923077</v>
      </c>
      <c r="Q475" s="56">
        <v>0.12676056338028169</v>
      </c>
      <c r="R475" s="56">
        <v>6.0606060606060608E-2</v>
      </c>
      <c r="S475" s="56">
        <v>-2.9850746268656716E-2</v>
      </c>
    </row>
    <row r="476" spans="13:19" x14ac:dyDescent="0.25">
      <c r="M476" s="56">
        <v>0.13636363636363635</v>
      </c>
      <c r="N476" s="56">
        <v>-0.19354838709677419</v>
      </c>
      <c r="O476" s="56">
        <v>-6.741573033707865E-2</v>
      </c>
      <c r="Q476" s="56">
        <v>8.8888888888888892E-2</v>
      </c>
      <c r="R476" s="56">
        <v>1.1235955056179775E-2</v>
      </c>
      <c r="S476" s="56">
        <v>-9.0909090909090912E-2</v>
      </c>
    </row>
    <row r="477" spans="13:19" x14ac:dyDescent="0.25">
      <c r="M477" s="56">
        <v>0.26666666666666666</v>
      </c>
      <c r="N477" s="56">
        <v>0.26666666666666666</v>
      </c>
      <c r="O477" s="56">
        <v>0</v>
      </c>
      <c r="Q477" s="56">
        <v>0.33333333333333331</v>
      </c>
      <c r="R477" s="56">
        <v>0.45161290322580644</v>
      </c>
      <c r="S477" s="56">
        <v>0.17647058823529413</v>
      </c>
    </row>
    <row r="478" spans="13:19" x14ac:dyDescent="0.25">
      <c r="M478" s="56">
        <v>1.9230769230769232E-2</v>
      </c>
      <c r="N478" s="56">
        <v>-0.13793103448275862</v>
      </c>
      <c r="O478" s="56">
        <v>-3.9215686274509803E-2</v>
      </c>
      <c r="Q478" s="56">
        <v>0.12244897959183673</v>
      </c>
      <c r="R478" s="56">
        <v>0.15384615384615385</v>
      </c>
      <c r="S478" s="56">
        <v>0.12244897959183673</v>
      </c>
    </row>
    <row r="479" spans="13:19" x14ac:dyDescent="0.25">
      <c r="M479" s="56">
        <v>0</v>
      </c>
      <c r="N479" s="56">
        <v>-6.25E-2</v>
      </c>
      <c r="O479" s="56">
        <v>-0.2</v>
      </c>
      <c r="Q479" s="56">
        <v>0.2</v>
      </c>
      <c r="R479" s="56">
        <v>-3.8461538461538464E-2</v>
      </c>
      <c r="S479" s="56">
        <v>8.6956521739130432E-2</v>
      </c>
    </row>
    <row r="480" spans="13:19" x14ac:dyDescent="0.25">
      <c r="M480" s="56">
        <v>5.128205128205128E-2</v>
      </c>
      <c r="N480" s="56">
        <v>-0.14634146341463414</v>
      </c>
      <c r="O480" s="56">
        <v>-0.17073170731707318</v>
      </c>
      <c r="Q480" s="56">
        <v>7.1428571428571425E-2</v>
      </c>
      <c r="R480" s="56">
        <v>-9.6385542168674704E-2</v>
      </c>
      <c r="S480" s="56">
        <v>-1.3157894736842105E-2</v>
      </c>
    </row>
    <row r="481" spans="13:19" x14ac:dyDescent="0.25">
      <c r="M481" s="56">
        <v>0</v>
      </c>
      <c r="N481" s="56">
        <v>-0.10526315789473684</v>
      </c>
      <c r="O481" s="56">
        <v>-0.43181818181818182</v>
      </c>
      <c r="Q481" s="56">
        <v>0.1111111111111111</v>
      </c>
      <c r="R481" s="56">
        <v>-2.1739130434782608E-2</v>
      </c>
      <c r="S481" s="56">
        <v>4.6511627906976744E-2</v>
      </c>
    </row>
    <row r="482" spans="13:19" x14ac:dyDescent="0.25">
      <c r="M482" s="56">
        <v>0.22580645161290322</v>
      </c>
      <c r="N482" s="56">
        <v>-3.2258064516129031E-2</v>
      </c>
      <c r="O482" s="56">
        <v>-7.9365079365079361E-2</v>
      </c>
      <c r="Q482" s="56">
        <v>8.6956521739130432E-2</v>
      </c>
      <c r="R482" s="56">
        <v>-0.11290322580645161</v>
      </c>
      <c r="S482" s="56">
        <v>-1.5151515151515152E-2</v>
      </c>
    </row>
    <row r="483" spans="13:19" x14ac:dyDescent="0.25">
      <c r="M483" s="56">
        <v>0.21212121212121213</v>
      </c>
      <c r="N483" s="56">
        <v>0.125</v>
      </c>
      <c r="O483" s="56">
        <v>0</v>
      </c>
      <c r="Q483" s="56">
        <v>-4.7619047619047616E-2</v>
      </c>
      <c r="R483" s="56">
        <v>-6.9767441860465115E-2</v>
      </c>
      <c r="S483" s="56">
        <v>-2.4390243902439025E-2</v>
      </c>
    </row>
    <row r="484" spans="13:19" x14ac:dyDescent="0.25">
      <c r="M484" s="56">
        <v>0.16981132075471697</v>
      </c>
      <c r="N484" s="56">
        <v>-0.23333333333333334</v>
      </c>
      <c r="O484" s="56">
        <v>-0.50819672131147542</v>
      </c>
      <c r="Q484" s="56" t="s">
        <v>7</v>
      </c>
      <c r="R484" s="56">
        <v>-3.8461538461538464E-2</v>
      </c>
      <c r="S484" s="56">
        <v>0.16071428571428573</v>
      </c>
    </row>
    <row r="485" spans="13:19" x14ac:dyDescent="0.25">
      <c r="M485" s="56">
        <v>0.15</v>
      </c>
      <c r="N485" s="56">
        <v>0.12871287128712872</v>
      </c>
      <c r="O485" s="56">
        <v>3.0927835051546393E-2</v>
      </c>
      <c r="Q485" s="56">
        <v>0.27551020408163263</v>
      </c>
      <c r="R485" s="56">
        <v>2.0408163265306121E-2</v>
      </c>
      <c r="S485" s="56">
        <v>0.1111111111111111</v>
      </c>
    </row>
    <row r="486" spans="13:19" x14ac:dyDescent="0.25">
      <c r="M486" s="56">
        <v>3.1007751937984496E-2</v>
      </c>
      <c r="N486" s="56">
        <v>0.12903225806451613</v>
      </c>
      <c r="O486" s="56">
        <v>-0.12698412698412698</v>
      </c>
      <c r="Q486" s="56">
        <v>9.7560975609756101E-2</v>
      </c>
      <c r="R486" s="56">
        <v>-6.9767441860465115E-2</v>
      </c>
      <c r="S486" s="56">
        <v>7.1428571428571425E-2</v>
      </c>
    </row>
    <row r="487" spans="13:19" x14ac:dyDescent="0.25">
      <c r="M487" s="56" t="s">
        <v>7</v>
      </c>
      <c r="N487" s="56">
        <v>0.22321428571428573</v>
      </c>
      <c r="O487" s="56">
        <v>0.22807017543859648</v>
      </c>
      <c r="Q487" s="56">
        <v>0.22727272727272727</v>
      </c>
      <c r="R487" s="56">
        <v>-1.7094017094017096E-2</v>
      </c>
      <c r="S487" s="56">
        <v>0.19658119658119658</v>
      </c>
    </row>
    <row r="488" spans="13:19" x14ac:dyDescent="0.25">
      <c r="M488" s="56">
        <v>0.25</v>
      </c>
      <c r="N488" s="56">
        <v>0.26315789473684209</v>
      </c>
      <c r="O488" s="56">
        <v>0.30526315789473685</v>
      </c>
      <c r="Q488" s="56">
        <v>-1.1627906976744186E-2</v>
      </c>
      <c r="R488" s="56">
        <v>-7.6086956521739135E-2</v>
      </c>
      <c r="S488" s="56">
        <v>0.46341463414634149</v>
      </c>
    </row>
    <row r="489" spans="13:19" x14ac:dyDescent="0.25">
      <c r="M489" s="56">
        <v>4.3478260869565216E-2</v>
      </c>
      <c r="N489" s="56">
        <v>0.70588235294117652</v>
      </c>
      <c r="O489" s="56">
        <v>-0.2558139534883721</v>
      </c>
      <c r="Q489" s="56">
        <v>0.31578947368421051</v>
      </c>
      <c r="R489" s="56">
        <v>0.19565217391304349</v>
      </c>
      <c r="S489" s="56">
        <v>3.7735849056603772E-2</v>
      </c>
    </row>
    <row r="490" spans="13:19" x14ac:dyDescent="0.25">
      <c r="M490" s="56">
        <v>0.17499999999999999</v>
      </c>
      <c r="N490" s="56">
        <v>-0.35185185185185186</v>
      </c>
      <c r="O490" s="56">
        <v>-0.32432432432432434</v>
      </c>
      <c r="Q490" s="56">
        <v>0.10416666666666667</v>
      </c>
      <c r="R490" s="56">
        <v>0.18421052631578946</v>
      </c>
      <c r="S490" s="56">
        <v>5.2631578947368418E-2</v>
      </c>
    </row>
    <row r="491" spans="13:19" x14ac:dyDescent="0.25">
      <c r="M491" s="56">
        <v>8.1632653061224483E-2</v>
      </c>
      <c r="N491" s="56">
        <v>-0.375</v>
      </c>
      <c r="O491" s="56">
        <v>-0.2</v>
      </c>
      <c r="Q491" s="56">
        <v>0.19148936170212766</v>
      </c>
      <c r="R491" s="56">
        <v>-1.7857142857142856E-2</v>
      </c>
      <c r="S491" s="56">
        <v>0.12244897959183673</v>
      </c>
    </row>
    <row r="492" spans="13:19" x14ac:dyDescent="0.25">
      <c r="M492" s="56">
        <v>0</v>
      </c>
      <c r="N492" s="56">
        <v>-0.14634146341463414</v>
      </c>
      <c r="O492" s="56">
        <v>-0.1111111111111111</v>
      </c>
      <c r="Q492" s="56">
        <v>0.54761904761904767</v>
      </c>
      <c r="R492" s="56">
        <v>0.36363636363636365</v>
      </c>
      <c r="S492" s="56">
        <v>0.58536585365853655</v>
      </c>
    </row>
    <row r="493" spans="13:19" x14ac:dyDescent="0.25">
      <c r="M493" s="56">
        <v>0.16417910447761194</v>
      </c>
      <c r="N493" s="56">
        <v>-0.21052631578947367</v>
      </c>
      <c r="O493" s="56">
        <v>-9.7222222222222224E-2</v>
      </c>
      <c r="Q493" s="56">
        <v>0.328125</v>
      </c>
      <c r="R493" s="56">
        <v>0.1111111111111111</v>
      </c>
      <c r="S493" s="56">
        <v>7.6923076923076927E-2</v>
      </c>
    </row>
    <row r="494" spans="13:19" x14ac:dyDescent="0.25">
      <c r="M494" s="56">
        <v>9.7560975609756101E-2</v>
      </c>
      <c r="N494" s="56">
        <v>-6.25E-2</v>
      </c>
      <c r="O494" s="56">
        <v>-0.13043478260869565</v>
      </c>
      <c r="Q494" s="56">
        <v>0.25</v>
      </c>
      <c r="R494" s="56">
        <v>4.3956043956043959E-2</v>
      </c>
      <c r="S494" s="56">
        <v>7.9545454545454544E-2</v>
      </c>
    </row>
    <row r="495" spans="13:19" x14ac:dyDescent="0.25">
      <c r="M495" s="56">
        <v>0.27586206896551724</v>
      </c>
      <c r="N495" s="56">
        <v>0</v>
      </c>
      <c r="O495" s="56">
        <v>0.25</v>
      </c>
      <c r="Q495" s="56">
        <v>0.6</v>
      </c>
      <c r="R495" s="56">
        <v>0.40625</v>
      </c>
      <c r="S495" s="56">
        <v>0.42857142857142855</v>
      </c>
    </row>
    <row r="496" spans="13:19" x14ac:dyDescent="0.25">
      <c r="M496" s="56">
        <v>0.06</v>
      </c>
      <c r="N496" s="56">
        <v>-0.1</v>
      </c>
      <c r="O496" s="56">
        <v>0</v>
      </c>
      <c r="Q496" s="56">
        <v>0.15384615384615385</v>
      </c>
      <c r="R496" s="56">
        <v>0.13207547169811321</v>
      </c>
      <c r="S496" s="56">
        <v>0</v>
      </c>
    </row>
    <row r="497" spans="13:19" x14ac:dyDescent="0.25">
      <c r="M497" s="56">
        <v>6.3829787234042548E-2</v>
      </c>
      <c r="N497" s="56">
        <v>-0.14893617021276595</v>
      </c>
      <c r="O497" s="56">
        <v>2.2727272727272728E-2</v>
      </c>
      <c r="Q497" s="56">
        <v>0.29629629629629628</v>
      </c>
      <c r="R497" s="56">
        <v>2.0408163265306121E-2</v>
      </c>
      <c r="S497" s="56">
        <v>0.22448979591836735</v>
      </c>
    </row>
    <row r="498" spans="13:19" x14ac:dyDescent="0.25">
      <c r="M498" s="56">
        <v>5.7471264367816091E-2</v>
      </c>
      <c r="N498" s="56">
        <v>-6.6666666666666666E-2</v>
      </c>
      <c r="O498" s="56">
        <v>-0.15662650602409639</v>
      </c>
      <c r="Q498" s="56">
        <v>0.125</v>
      </c>
      <c r="R498" s="56">
        <v>8.4337349397590355E-2</v>
      </c>
      <c r="S498" s="56">
        <v>2.4096385542168676E-2</v>
      </c>
    </row>
    <row r="499" spans="13:19" x14ac:dyDescent="0.25">
      <c r="M499" s="56">
        <v>4.1666666666666664E-2</v>
      </c>
      <c r="N499" s="56">
        <v>-0.22222222222222221</v>
      </c>
      <c r="O499" s="56">
        <v>-0.16666666666666666</v>
      </c>
      <c r="Q499" s="56">
        <v>0.27906976744186046</v>
      </c>
      <c r="R499" s="56">
        <v>0.36363636363636365</v>
      </c>
      <c r="S499" s="56">
        <v>0.27906976744186046</v>
      </c>
    </row>
    <row r="500" spans="13:19" x14ac:dyDescent="0.25">
      <c r="M500" s="56">
        <v>0.19402985074626866</v>
      </c>
      <c r="N500" s="56">
        <v>-3.8461538461538464E-2</v>
      </c>
      <c r="O500" s="56">
        <v>-3.5087719298245612E-2</v>
      </c>
      <c r="Q500" s="56">
        <v>0.22807017543859648</v>
      </c>
      <c r="R500" s="56">
        <v>6.0606060606060608E-2</v>
      </c>
      <c r="S500" s="56">
        <v>0.14754098360655737</v>
      </c>
    </row>
    <row r="501" spans="13:19" x14ac:dyDescent="0.25">
      <c r="M501" s="56">
        <v>4.7619047619047616E-2</v>
      </c>
      <c r="N501" s="56">
        <v>-2.7777777777777776E-2</v>
      </c>
      <c r="O501" s="56">
        <v>-0.125</v>
      </c>
      <c r="Q501" s="56">
        <v>-5.8823529411764705E-2</v>
      </c>
      <c r="R501" s="56">
        <v>7.5949367088607597E-2</v>
      </c>
      <c r="S501" s="56">
        <v>7.9545454545454544E-2</v>
      </c>
    </row>
    <row r="502" spans="13:19" x14ac:dyDescent="0.25">
      <c r="M502" s="56">
        <v>0.14035087719298245</v>
      </c>
      <c r="N502" s="56">
        <v>-0.20289855072463769</v>
      </c>
      <c r="O502" s="56">
        <v>-0.16666666666666666</v>
      </c>
      <c r="Q502" s="56">
        <v>0.20370370370370369</v>
      </c>
      <c r="R502" s="56">
        <v>3.4482758620689655E-2</v>
      </c>
      <c r="S502" s="56">
        <v>5.2631578947368418E-2</v>
      </c>
    </row>
    <row r="503" spans="13:19" x14ac:dyDescent="0.25">
      <c r="M503" s="56">
        <v>0.18181818181818182</v>
      </c>
      <c r="N503" s="56">
        <v>-0.17525773195876287</v>
      </c>
      <c r="O503" s="56">
        <v>-8.1632653061224483E-2</v>
      </c>
      <c r="Q503" s="56">
        <v>0.39393939393939392</v>
      </c>
      <c r="R503" s="56">
        <v>0.1</v>
      </c>
      <c r="S503" s="56">
        <v>0.21212121212121213</v>
      </c>
    </row>
    <row r="504" spans="13:19" x14ac:dyDescent="0.25">
      <c r="M504" s="56">
        <v>7.1428571428571425E-2</v>
      </c>
      <c r="N504" s="56">
        <v>-0.04</v>
      </c>
      <c r="O504" s="56">
        <v>-0.04</v>
      </c>
      <c r="Q504" s="56">
        <v>4.8387096774193547E-2</v>
      </c>
      <c r="R504" s="56">
        <v>2.3622047244094488E-2</v>
      </c>
      <c r="S504" s="56">
        <v>6.8376068376068383E-2</v>
      </c>
    </row>
    <row r="505" spans="13:19" x14ac:dyDescent="0.25">
      <c r="M505" s="56">
        <v>0.1623931623931624</v>
      </c>
      <c r="N505" s="56">
        <v>-3.5087719298245612E-2</v>
      </c>
      <c r="O505" s="56">
        <v>0</v>
      </c>
      <c r="Q505" s="56">
        <v>9.2436974789915971E-2</v>
      </c>
      <c r="R505" s="56">
        <v>5.2631578947368418E-2</v>
      </c>
      <c r="S505" s="56">
        <v>0.2831858407079646</v>
      </c>
    </row>
    <row r="506" spans="13:19" x14ac:dyDescent="0.25">
      <c r="M506" s="56">
        <v>0.2857142857142857</v>
      </c>
      <c r="N506" s="56">
        <v>-0.10714285714285714</v>
      </c>
      <c r="O506" s="56">
        <v>-0.16666666666666666</v>
      </c>
      <c r="Q506" s="56">
        <v>-0.13043478260869565</v>
      </c>
      <c r="R506" s="56">
        <v>6.3829787234042548E-2</v>
      </c>
      <c r="S506" s="56">
        <v>2.1505376344086023E-2</v>
      </c>
    </row>
    <row r="507" spans="13:19" x14ac:dyDescent="0.25">
      <c r="M507" s="56">
        <v>0.11627906976744186</v>
      </c>
      <c r="N507" s="56">
        <v>-0.24528301886792453</v>
      </c>
      <c r="O507" s="56">
        <v>-0.33333333333333331</v>
      </c>
      <c r="Q507" s="56">
        <v>0.36363636363636365</v>
      </c>
      <c r="R507" s="56" t="s">
        <v>7</v>
      </c>
      <c r="S507" s="56">
        <v>-9.0909090909090912E-2</v>
      </c>
    </row>
    <row r="508" spans="13:19" x14ac:dyDescent="0.25">
      <c r="M508" s="56">
        <v>0.24324324324324326</v>
      </c>
      <c r="N508" s="56">
        <v>-0.2857142857142857</v>
      </c>
      <c r="O508" s="56">
        <v>-0.26829268292682928</v>
      </c>
      <c r="Q508" s="56">
        <v>0.25</v>
      </c>
      <c r="R508" s="56">
        <v>0.35135135135135137</v>
      </c>
      <c r="S508" s="56">
        <v>0.19565217391304349</v>
      </c>
    </row>
    <row r="509" spans="13:19" x14ac:dyDescent="0.25">
      <c r="M509" s="56">
        <v>0</v>
      </c>
      <c r="N509" s="56">
        <v>-0.21568627450980393</v>
      </c>
      <c r="O509" s="56">
        <v>-0.23076923076923078</v>
      </c>
      <c r="Q509" s="56">
        <v>-3.8461538461538464E-2</v>
      </c>
      <c r="R509" s="56">
        <v>0.13207547169811321</v>
      </c>
      <c r="S509" s="56">
        <v>9.0909090909090912E-2</v>
      </c>
    </row>
    <row r="510" spans="13:19" x14ac:dyDescent="0.25">
      <c r="M510" s="56">
        <v>-0.13513513513513514</v>
      </c>
      <c r="N510" s="56">
        <v>-0.2857142857142857</v>
      </c>
      <c r="O510" s="56">
        <v>-0.20454545454545456</v>
      </c>
      <c r="Q510" s="56">
        <v>0.22222222222222221</v>
      </c>
      <c r="R510" s="56">
        <v>0.35416666666666669</v>
      </c>
      <c r="S510" s="56">
        <v>0.45833333333333331</v>
      </c>
    </row>
    <row r="511" spans="13:19" x14ac:dyDescent="0.25">
      <c r="M511" s="56">
        <v>-0.33823529411764708</v>
      </c>
      <c r="N511" s="56">
        <v>-0.11764705882352941</v>
      </c>
      <c r="O511" s="56">
        <v>-0.21428571428571427</v>
      </c>
      <c r="Q511" s="56">
        <v>1.4492753623188406E-2</v>
      </c>
      <c r="R511" s="56">
        <v>0.31944444444444442</v>
      </c>
      <c r="S511" s="56">
        <v>0.26760563380281688</v>
      </c>
    </row>
    <row r="512" spans="13:19" x14ac:dyDescent="0.25">
      <c r="M512" s="56">
        <v>-0.13333333333333333</v>
      </c>
      <c r="N512" s="56">
        <v>2.2727272727272728E-2</v>
      </c>
      <c r="O512" s="56">
        <v>1.1235955056179775E-2</v>
      </c>
      <c r="Q512" s="56">
        <v>-2.1739130434782608E-2</v>
      </c>
      <c r="R512" s="56">
        <v>0.1111111111111111</v>
      </c>
      <c r="S512" s="56">
        <v>0.14942528735632185</v>
      </c>
    </row>
    <row r="513" spans="13:19" x14ac:dyDescent="0.25">
      <c r="M513" s="56">
        <v>-0.16666666666666666</v>
      </c>
      <c r="N513" s="56">
        <v>9.375E-2</v>
      </c>
      <c r="O513" s="56">
        <v>0</v>
      </c>
      <c r="Q513" s="56">
        <v>0.71875</v>
      </c>
      <c r="R513" s="56">
        <v>0.45161290322580644</v>
      </c>
      <c r="S513" s="56">
        <v>0.18421052631578946</v>
      </c>
    </row>
    <row r="514" spans="13:19" x14ac:dyDescent="0.25">
      <c r="M514" s="56">
        <v>2.0833333333333332E-2</v>
      </c>
      <c r="N514" s="56">
        <v>-6.25E-2</v>
      </c>
      <c r="O514" s="56">
        <v>-1.9607843137254902E-2</v>
      </c>
      <c r="Q514" s="56">
        <v>5.7692307692307696E-2</v>
      </c>
      <c r="R514" s="56">
        <v>1.8518518518518517E-2</v>
      </c>
      <c r="S514" s="56">
        <v>5.7692307692307696E-2</v>
      </c>
    </row>
    <row r="515" spans="13:19" x14ac:dyDescent="0.25">
      <c r="M515" s="56">
        <v>0</v>
      </c>
      <c r="N515" s="56">
        <v>-0.2</v>
      </c>
      <c r="O515" s="56">
        <v>-0.14893617021276595</v>
      </c>
      <c r="Q515" s="56">
        <v>0.17647058823529413</v>
      </c>
      <c r="R515" s="56">
        <v>-3.8461538461538464E-2</v>
      </c>
      <c r="S515" s="56">
        <v>0.25</v>
      </c>
    </row>
    <row r="516" spans="13:19" x14ac:dyDescent="0.25">
      <c r="M516" s="56">
        <v>-0.35483870967741937</v>
      </c>
      <c r="N516" s="56">
        <v>-6.25E-2</v>
      </c>
      <c r="O516" s="56">
        <v>-0.15662650602409639</v>
      </c>
      <c r="Q516" s="56">
        <v>-6.9767441860465115E-2</v>
      </c>
      <c r="R516" s="56">
        <v>0.1111111111111111</v>
      </c>
      <c r="S516" s="56">
        <v>0.1111111111111111</v>
      </c>
    </row>
    <row r="517" spans="13:19" x14ac:dyDescent="0.25">
      <c r="M517" s="56">
        <v>-0.11627906976744186</v>
      </c>
      <c r="N517" s="56">
        <v>-9.0909090909090912E-2</v>
      </c>
      <c r="O517" s="56">
        <v>-6.25E-2</v>
      </c>
      <c r="Q517" s="56">
        <v>0.51515151515151514</v>
      </c>
      <c r="R517" s="56">
        <v>0.19047619047619047</v>
      </c>
      <c r="S517" s="56">
        <v>0.21951219512195122</v>
      </c>
    </row>
    <row r="518" spans="13:19" x14ac:dyDescent="0.25">
      <c r="M518" s="56">
        <v>4.2857142857142858E-2</v>
      </c>
      <c r="N518" s="56">
        <v>-6.25E-2</v>
      </c>
      <c r="O518" s="56">
        <v>-6.25E-2</v>
      </c>
      <c r="Q518" s="56">
        <v>0.27450980392156865</v>
      </c>
      <c r="R518" s="56">
        <v>0.19047619047619047</v>
      </c>
      <c r="S518" s="56">
        <v>0.13636363636363635</v>
      </c>
    </row>
    <row r="519" spans="13:19" x14ac:dyDescent="0.25">
      <c r="M519" s="56">
        <v>3.7974683544303799E-2</v>
      </c>
      <c r="N519" s="56">
        <v>-8.0459770114942528E-2</v>
      </c>
      <c r="O519" s="56">
        <v>-2.4390243902439025E-2</v>
      </c>
      <c r="Q519" s="56">
        <v>-4.878048780487805E-2</v>
      </c>
      <c r="R519" s="56">
        <v>0.15853658536585366</v>
      </c>
      <c r="S519" s="56">
        <v>9.1954022988505746E-2</v>
      </c>
    </row>
    <row r="520" spans="13:19" x14ac:dyDescent="0.25">
      <c r="M520" s="56">
        <v>3.125E-2</v>
      </c>
      <c r="N520" s="56">
        <v>-0.21052631578947367</v>
      </c>
      <c r="O520" s="56">
        <v>-0.19642857142857142</v>
      </c>
      <c r="Q520" s="56">
        <v>9.0909090909090912E-2</v>
      </c>
      <c r="R520" s="56">
        <v>-0.16666666666666666</v>
      </c>
      <c r="S520" s="56">
        <v>1.8518518518518517E-2</v>
      </c>
    </row>
    <row r="521" spans="13:19" x14ac:dyDescent="0.25">
      <c r="M521" s="56">
        <v>-5.6603773584905662E-2</v>
      </c>
      <c r="N521" s="56">
        <v>-5.9405940594059403E-2</v>
      </c>
      <c r="O521" s="56">
        <v>-2.0618556701030927E-2</v>
      </c>
      <c r="Q521" s="56">
        <v>0.12745098039215685</v>
      </c>
      <c r="R521" s="56">
        <v>0.20192307692307693</v>
      </c>
      <c r="S521" s="56">
        <v>0.25</v>
      </c>
    </row>
    <row r="522" spans="13:19" x14ac:dyDescent="0.25">
      <c r="M522" s="56">
        <v>-4.6875E-2</v>
      </c>
      <c r="N522" s="56">
        <v>-7.2580645161290328E-2</v>
      </c>
      <c r="O522" s="56">
        <v>-8.7301587301587297E-2</v>
      </c>
      <c r="Q522" s="56">
        <v>6.5573770491803282E-2</v>
      </c>
      <c r="R522" s="56">
        <v>9.7560975609756101E-2</v>
      </c>
      <c r="S522" s="56">
        <v>0.13821138211382114</v>
      </c>
    </row>
    <row r="523" spans="13:19" x14ac:dyDescent="0.25">
      <c r="M523" s="56" t="s">
        <v>7</v>
      </c>
      <c r="N523" s="56">
        <v>-5.1724137931034482E-2</v>
      </c>
      <c r="O523" s="56">
        <v>-5.1724137931034482E-2</v>
      </c>
      <c r="Q523" s="56">
        <v>0.16071428571428573</v>
      </c>
      <c r="R523" s="56">
        <v>0.10619469026548672</v>
      </c>
      <c r="S523" s="56">
        <v>0.2288135593220339</v>
      </c>
    </row>
    <row r="524" spans="13:19" x14ac:dyDescent="0.25">
      <c r="M524" s="56">
        <v>0.13414634146341464</v>
      </c>
      <c r="N524" s="56">
        <v>-0.13043478260869565</v>
      </c>
      <c r="O524" s="56">
        <v>-2.0618556701030927E-2</v>
      </c>
      <c r="Q524" s="56">
        <v>-0.10526315789473684</v>
      </c>
      <c r="R524" s="56">
        <v>0.1111111111111111</v>
      </c>
      <c r="S524" s="56">
        <v>0.11702127659574468</v>
      </c>
    </row>
    <row r="525" spans="13:19" x14ac:dyDescent="0.25">
      <c r="M525" s="56">
        <v>-9.6153846153846159E-2</v>
      </c>
      <c r="N525" s="56">
        <v>-0.2391304347826087</v>
      </c>
      <c r="O525" s="56">
        <v>-5.4054054054054057E-2</v>
      </c>
      <c r="Q525" s="56">
        <v>-0.13207547169811321</v>
      </c>
      <c r="R525" s="56">
        <v>-0.18367346938775511</v>
      </c>
      <c r="S525" s="56">
        <v>0.2</v>
      </c>
    </row>
    <row r="526" spans="13:19" x14ac:dyDescent="0.25">
      <c r="M526" s="56">
        <v>0.16216216216216217</v>
      </c>
      <c r="N526" s="56">
        <v>-0.21052631578947367</v>
      </c>
      <c r="O526" s="56">
        <v>-0.35897435897435898</v>
      </c>
      <c r="Q526" s="56">
        <v>0.19565217391304349</v>
      </c>
      <c r="R526" s="56">
        <v>-7.8947368421052627E-2</v>
      </c>
      <c r="S526" s="56">
        <v>7.1428571428571425E-2</v>
      </c>
    </row>
    <row r="527" spans="13:19" x14ac:dyDescent="0.25">
      <c r="M527" s="56">
        <v>2.0408163265306121E-2</v>
      </c>
      <c r="N527" s="56">
        <v>-0.25925925925925924</v>
      </c>
      <c r="O527" s="56">
        <v>-0.34693877551020408</v>
      </c>
      <c r="Q527" s="56">
        <v>-9.0909090909090912E-2</v>
      </c>
      <c r="R527" s="56">
        <v>-3.8461538461538464E-2</v>
      </c>
      <c r="S527" s="56">
        <v>-3.5087719298245612E-2</v>
      </c>
    </row>
    <row r="528" spans="13:19" x14ac:dyDescent="0.25">
      <c r="M528" s="56">
        <v>-0.10810810810810811</v>
      </c>
      <c r="N528" s="56">
        <v>-0.16666666666666666</v>
      </c>
      <c r="O528" s="56">
        <v>-0.18604651162790697</v>
      </c>
      <c r="Q528" s="56">
        <v>0.21739130434782608</v>
      </c>
      <c r="R528" s="56">
        <v>-0.25</v>
      </c>
      <c r="S528" s="56">
        <v>-0.16666666666666666</v>
      </c>
    </row>
    <row r="529" spans="13:19" x14ac:dyDescent="0.25">
      <c r="M529" s="56">
        <v>-1.5151515151515152E-2</v>
      </c>
      <c r="N529" s="56">
        <v>-0.20289855072463769</v>
      </c>
      <c r="O529" s="56">
        <v>-0.23076923076923078</v>
      </c>
      <c r="Q529" s="56">
        <v>6.0606060606060608E-2</v>
      </c>
      <c r="R529" s="56">
        <v>0.13636363636363635</v>
      </c>
      <c r="S529" s="56">
        <v>4.4776119402985072E-2</v>
      </c>
    </row>
    <row r="530" spans="13:19" x14ac:dyDescent="0.25">
      <c r="M530" s="56">
        <v>3.4883720930232558E-2</v>
      </c>
      <c r="N530" s="56">
        <v>-8.6021505376344093E-2</v>
      </c>
      <c r="O530" s="56">
        <v>-0.15730337078651685</v>
      </c>
      <c r="Q530" s="56">
        <v>2.2727272727272728E-2</v>
      </c>
      <c r="R530" s="56">
        <v>-4.49438202247191E-2</v>
      </c>
      <c r="S530" s="56">
        <v>-3.4090909090909088E-2</v>
      </c>
    </row>
    <row r="531" spans="13:19" x14ac:dyDescent="0.25">
      <c r="M531" s="56">
        <v>-3.2258064516129031E-2</v>
      </c>
      <c r="N531" s="56">
        <v>-0.16666666666666666</v>
      </c>
      <c r="O531" s="56">
        <v>0.12903225806451613</v>
      </c>
      <c r="Q531" s="56">
        <v>0.66666666666666663</v>
      </c>
      <c r="R531" s="56">
        <v>0.12903225806451613</v>
      </c>
      <c r="S531" s="56">
        <v>2.9411764705882353E-2</v>
      </c>
    </row>
    <row r="532" spans="13:19" x14ac:dyDescent="0.25">
      <c r="M532" s="56">
        <v>-0.11864406779661017</v>
      </c>
      <c r="N532" s="56">
        <v>-5.1724137931034482E-2</v>
      </c>
      <c r="O532" s="56">
        <v>-1.9607843137254902E-2</v>
      </c>
      <c r="Q532" s="56">
        <v>9.0909090909090912E-2</v>
      </c>
      <c r="R532" s="56">
        <v>-0.13461538461538461</v>
      </c>
      <c r="S532" s="56">
        <v>-8.1632653061224483E-2</v>
      </c>
    </row>
    <row r="533" spans="13:19" x14ac:dyDescent="0.25">
      <c r="M533" s="56">
        <v>0.02</v>
      </c>
      <c r="N533" s="56">
        <v>-0.27083333333333331</v>
      </c>
      <c r="O533" s="56">
        <v>-0.2</v>
      </c>
      <c r="Q533" s="56">
        <v>0.27450980392156865</v>
      </c>
      <c r="R533" s="56">
        <v>-0.23076923076923078</v>
      </c>
      <c r="S533" s="56">
        <v>8.6956521739130432E-2</v>
      </c>
    </row>
    <row r="534" spans="13:19" x14ac:dyDescent="0.25">
      <c r="M534" s="56">
        <v>-6.9767441860465115E-2</v>
      </c>
      <c r="N534" s="56">
        <v>-0.14634146341463414</v>
      </c>
      <c r="O534" s="56">
        <v>-0.14634146341463414</v>
      </c>
      <c r="Q534" s="56">
        <v>0</v>
      </c>
      <c r="R534" s="56">
        <v>-3.614457831325301E-2</v>
      </c>
      <c r="S534" s="56">
        <v>-7.8947368421052627E-2</v>
      </c>
    </row>
    <row r="535" spans="13:19" x14ac:dyDescent="0.25">
      <c r="M535" s="56">
        <v>-5.7142857142857141E-2</v>
      </c>
      <c r="N535" s="56">
        <v>5.2631578947368418E-2</v>
      </c>
      <c r="O535" s="56">
        <v>-9.0909090909090912E-2</v>
      </c>
      <c r="Q535" s="56">
        <v>0.28205128205128205</v>
      </c>
      <c r="R535" s="56">
        <v>-2.1739130434782608E-2</v>
      </c>
      <c r="S535" s="56">
        <v>0.27906976744186046</v>
      </c>
    </row>
    <row r="536" spans="13:19" x14ac:dyDescent="0.25">
      <c r="M536" s="56">
        <v>8.6956521739130432E-2</v>
      </c>
      <c r="N536" s="56">
        <v>-0.11290322580645161</v>
      </c>
      <c r="O536" s="56">
        <v>-0.20634920634920634</v>
      </c>
      <c r="Q536" s="56">
        <v>0</v>
      </c>
      <c r="R536" s="56">
        <v>4.8387096774193547E-2</v>
      </c>
      <c r="S536" s="56">
        <v>-1.5151515151515152E-2</v>
      </c>
    </row>
    <row r="537" spans="13:19" x14ac:dyDescent="0.25">
      <c r="M537" s="56">
        <v>0.17647058823529413</v>
      </c>
      <c r="N537" s="56">
        <v>-0.1875</v>
      </c>
      <c r="O537" s="56">
        <v>-0.25287356321839083</v>
      </c>
      <c r="Q537" s="56">
        <v>-0.12790697674418605</v>
      </c>
      <c r="R537" s="56">
        <v>-6.9767441860465115E-2</v>
      </c>
      <c r="S537" s="56">
        <v>-2.4390243902439025E-2</v>
      </c>
    </row>
    <row r="538" spans="13:19" x14ac:dyDescent="0.25">
      <c r="M538" s="56">
        <v>0.16393442622950818</v>
      </c>
      <c r="N538" s="56">
        <v>-0.41666666666666669</v>
      </c>
      <c r="O538" s="56">
        <v>-0.26229508196721313</v>
      </c>
      <c r="Q538" s="56">
        <v>0.1111111111111111</v>
      </c>
      <c r="R538" s="56">
        <v>-3.8461538461538464E-2</v>
      </c>
      <c r="S538" s="56">
        <v>-0.10714285714285714</v>
      </c>
    </row>
    <row r="539" spans="13:19" x14ac:dyDescent="0.25">
      <c r="M539" s="56">
        <v>-1.9607843137254902E-2</v>
      </c>
      <c r="N539" s="56">
        <v>-0.15841584158415842</v>
      </c>
      <c r="O539" s="56">
        <v>-0.17525773195876287</v>
      </c>
      <c r="Q539" s="56">
        <v>0.14583333333333334</v>
      </c>
      <c r="R539" s="56">
        <v>2.0408163265306121E-2</v>
      </c>
      <c r="S539" s="56">
        <v>0.1111111111111111</v>
      </c>
    </row>
    <row r="540" spans="13:19" x14ac:dyDescent="0.25">
      <c r="M540" s="56">
        <v>8.1300813008130079E-2</v>
      </c>
      <c r="N540" s="56">
        <v>-0.11290322580645161</v>
      </c>
      <c r="O540" s="56">
        <v>-0.16666666666666666</v>
      </c>
      <c r="Q540" s="56">
        <v>1.5625E-2</v>
      </c>
      <c r="R540" s="56">
        <v>-3.1007751937984496E-2</v>
      </c>
      <c r="S540" s="56">
        <v>3.1746031746031744E-2</v>
      </c>
    </row>
    <row r="541" spans="13:19" x14ac:dyDescent="0.25">
      <c r="M541" s="56">
        <v>7.8947368421052627E-2</v>
      </c>
      <c r="N541" s="56">
        <v>-0.10714285714285714</v>
      </c>
      <c r="O541" s="56">
        <v>-0.12280701754385964</v>
      </c>
      <c r="Q541" s="56">
        <v>5.6910569105691054E-2</v>
      </c>
      <c r="R541" s="56">
        <v>0.1111111111111111</v>
      </c>
      <c r="S541" s="56">
        <v>0.15384615384615385</v>
      </c>
    </row>
    <row r="542" spans="13:19" x14ac:dyDescent="0.25">
      <c r="M542" s="56">
        <v>0.38554216867469882</v>
      </c>
      <c r="N542" s="56">
        <v>-0.15789473684210525</v>
      </c>
      <c r="O542" s="56">
        <v>-0.15789473684210525</v>
      </c>
      <c r="Q542" s="56">
        <v>-0.20212765957446807</v>
      </c>
      <c r="R542" s="56">
        <v>-2.1739130434782608E-2</v>
      </c>
      <c r="S542" s="56">
        <v>0.15853658536585366</v>
      </c>
    </row>
    <row r="543" spans="13:19" x14ac:dyDescent="0.25">
      <c r="M543" s="56">
        <v>-4.7619047619047616E-2</v>
      </c>
      <c r="N543" s="56">
        <v>2.9411764705882353E-2</v>
      </c>
      <c r="O543" s="56">
        <v>-0.30232558139534882</v>
      </c>
      <c r="Q543" s="56">
        <v>0.12</v>
      </c>
      <c r="R543" s="56">
        <v>-2.1739130434782608E-2</v>
      </c>
      <c r="S543" s="56">
        <v>-0.24528301886792453</v>
      </c>
    </row>
    <row r="544" spans="13:19" x14ac:dyDescent="0.25">
      <c r="M544" s="56">
        <v>0.35135135135135137</v>
      </c>
      <c r="Q544" s="56">
        <v>-5.4054054054054057E-2</v>
      </c>
      <c r="R544" s="56" t="s">
        <v>7</v>
      </c>
      <c r="S544" s="56">
        <v>-0.1111111111111111</v>
      </c>
    </row>
    <row r="545" spans="13:19" x14ac:dyDescent="0.25">
      <c r="M545" s="56">
        <v>0.32653061224489793</v>
      </c>
      <c r="Q545" s="56">
        <v>-0.18367346938775511</v>
      </c>
      <c r="R545" s="56" t="s">
        <v>7</v>
      </c>
      <c r="S545" s="56">
        <v>-9.0909090909090912E-2</v>
      </c>
    </row>
    <row r="546" spans="13:19" x14ac:dyDescent="0.25">
      <c r="M546" s="56">
        <v>0.18421052631578946</v>
      </c>
      <c r="Q546" s="56">
        <v>-0.21052631578947367</v>
      </c>
      <c r="R546" s="56" t="s">
        <v>7</v>
      </c>
      <c r="S546" s="56">
        <v>6.3829787234042548E-2</v>
      </c>
    </row>
    <row r="547" spans="13:19" x14ac:dyDescent="0.25">
      <c r="M547" s="56">
        <v>0.1111111111111111</v>
      </c>
      <c r="Q547" s="56">
        <v>-9.7222222222222224E-2</v>
      </c>
      <c r="R547" s="56" t="s">
        <v>7</v>
      </c>
      <c r="S547" s="56">
        <v>-1.4084507042253521E-2</v>
      </c>
    </row>
    <row r="548" spans="13:19" x14ac:dyDescent="0.25">
      <c r="M548" s="56">
        <v>5.5555555555555552E-2</v>
      </c>
      <c r="Q548" s="56">
        <v>-0.16666666666666666</v>
      </c>
      <c r="R548" s="56" t="s">
        <v>7</v>
      </c>
      <c r="S548" s="56">
        <v>4.6511627906976744E-2</v>
      </c>
    </row>
    <row r="549" spans="13:19" x14ac:dyDescent="0.25">
      <c r="M549" s="56">
        <v>0.40625</v>
      </c>
      <c r="Q549" s="56">
        <v>-0.21875</v>
      </c>
      <c r="R549" s="56" t="s">
        <v>7</v>
      </c>
      <c r="S549" s="56">
        <v>3.4482758620689655E-2</v>
      </c>
    </row>
    <row r="550" spans="13:19" x14ac:dyDescent="0.25">
      <c r="M550" s="56">
        <v>0</v>
      </c>
      <c r="Q550" s="56">
        <v>-0.3</v>
      </c>
      <c r="R550" s="56" t="s">
        <v>7</v>
      </c>
      <c r="S550" s="56">
        <v>0</v>
      </c>
    </row>
    <row r="551" spans="13:19" x14ac:dyDescent="0.25">
      <c r="M551" s="56">
        <v>0.1</v>
      </c>
      <c r="Q551" s="56">
        <v>-0.1</v>
      </c>
      <c r="R551" s="56" t="s">
        <v>7</v>
      </c>
      <c r="S551" s="56">
        <v>0.2</v>
      </c>
    </row>
    <row r="552" spans="13:19" x14ac:dyDescent="0.25">
      <c r="M552" s="56">
        <v>-9.0909090909090912E-2</v>
      </c>
      <c r="Q552" s="56">
        <v>-9.0909090909090912E-2</v>
      </c>
      <c r="R552" s="56" t="s">
        <v>7</v>
      </c>
      <c r="S552" s="56">
        <v>9.7560975609756101E-2</v>
      </c>
    </row>
    <row r="553" spans="13:19" x14ac:dyDescent="0.25">
      <c r="M553" s="56">
        <v>8.6956521739130432E-2</v>
      </c>
      <c r="Q553" s="56">
        <v>-0.13043478260869565</v>
      </c>
      <c r="R553" s="56" t="s">
        <v>7</v>
      </c>
      <c r="S553" s="56">
        <v>0</v>
      </c>
    </row>
    <row r="554" spans="13:19" x14ac:dyDescent="0.25">
      <c r="M554" s="56">
        <v>7.6923076923076927E-2</v>
      </c>
      <c r="Q554" s="56">
        <v>7.6923076923076927E-2</v>
      </c>
      <c r="R554" s="56" t="s">
        <v>7</v>
      </c>
      <c r="S554" s="56">
        <v>0.29032258064516131</v>
      </c>
    </row>
    <row r="555" spans="13:19" x14ac:dyDescent="0.25">
      <c r="M555" s="56">
        <v>-0.10714285714285714</v>
      </c>
      <c r="Q555" s="56">
        <v>1.1904761904761904E-2</v>
      </c>
      <c r="R555" s="56" t="s">
        <v>7</v>
      </c>
      <c r="S555" s="56">
        <v>0.1111111111111111</v>
      </c>
    </row>
    <row r="556" spans="13:19" x14ac:dyDescent="0.25">
      <c r="M556" s="56" t="s">
        <v>7</v>
      </c>
      <c r="Q556" s="56" t="s">
        <v>7</v>
      </c>
      <c r="R556" s="56" t="s">
        <v>7</v>
      </c>
      <c r="S556" s="56">
        <v>-9.0909090909090912E-2</v>
      </c>
    </row>
    <row r="557" spans="13:19" x14ac:dyDescent="0.25">
      <c r="M557" s="56">
        <v>8.9108910891089105E-2</v>
      </c>
      <c r="Q557" s="56">
        <v>-0.10891089108910891</v>
      </c>
      <c r="R557" s="56" t="s">
        <v>7</v>
      </c>
      <c r="S557" s="56">
        <v>4.1666666666666664E-2</v>
      </c>
    </row>
    <row r="558" spans="13:19" x14ac:dyDescent="0.25">
      <c r="M558" s="56">
        <v>0.04</v>
      </c>
      <c r="Q558" s="56">
        <v>0</v>
      </c>
      <c r="R558" s="56" t="s">
        <v>7</v>
      </c>
      <c r="S558" s="56">
        <v>0.04</v>
      </c>
    </row>
    <row r="559" spans="13:19" x14ac:dyDescent="0.25">
      <c r="M559" s="56">
        <v>0.18181818181818182</v>
      </c>
      <c r="Q559" s="56">
        <v>4.5454545454545456E-2</v>
      </c>
      <c r="R559" s="56" t="s">
        <v>7</v>
      </c>
      <c r="S559" s="56">
        <v>0</v>
      </c>
    </row>
    <row r="560" spans="13:19" x14ac:dyDescent="0.25">
      <c r="M560" s="56">
        <v>0.17647058823529413</v>
      </c>
      <c r="Q560" s="56">
        <v>-0.11764705882352941</v>
      </c>
      <c r="R560" s="56">
        <v>0</v>
      </c>
      <c r="S560" s="56">
        <v>-6.25E-2</v>
      </c>
    </row>
    <row r="561" spans="13:19" x14ac:dyDescent="0.25">
      <c r="M561" s="56">
        <v>-0.1111111111111111</v>
      </c>
      <c r="Q561" s="56">
        <v>-0.33333333333333331</v>
      </c>
      <c r="R561" s="56">
        <v>4.1666666666666664E-2</v>
      </c>
      <c r="S561" s="56">
        <v>6.3829787234042548E-2</v>
      </c>
    </row>
    <row r="562" spans="13:19" x14ac:dyDescent="0.25">
      <c r="M562" s="56">
        <v>0.28205128205128205</v>
      </c>
      <c r="Q562" s="56">
        <v>-0.10256410256410256</v>
      </c>
      <c r="R562" s="56">
        <v>2.564102564102564E-2</v>
      </c>
      <c r="S562" s="56">
        <v>5.2631578947368418E-2</v>
      </c>
    </row>
    <row r="563" spans="13:19" x14ac:dyDescent="0.25">
      <c r="M563" s="56">
        <v>0.2</v>
      </c>
      <c r="Q563" s="56">
        <v>0</v>
      </c>
      <c r="R563" s="56">
        <v>-0.12280701754385964</v>
      </c>
      <c r="S563" s="56">
        <v>2.0408163265306121E-2</v>
      </c>
    </row>
    <row r="564" spans="13:19" x14ac:dyDescent="0.25">
      <c r="M564" s="56">
        <v>0.21951219512195122</v>
      </c>
      <c r="Q564" s="56">
        <v>-2.4390243902439025E-2</v>
      </c>
      <c r="R564" s="56">
        <v>0.13636363636363635</v>
      </c>
      <c r="S564" s="56">
        <v>0.31578947368421051</v>
      </c>
    </row>
    <row r="565" spans="13:19" x14ac:dyDescent="0.25">
      <c r="M565" s="56">
        <v>0.11940298507462686</v>
      </c>
      <c r="Q565" s="56">
        <v>0.11940298507462686</v>
      </c>
      <c r="R565" s="56">
        <v>3.896103896103896E-2</v>
      </c>
      <c r="S565" s="56">
        <v>6.0606060606060608E-2</v>
      </c>
    </row>
    <row r="566" spans="13:19" x14ac:dyDescent="0.25">
      <c r="M566" s="56">
        <v>-4.49438202247191E-2</v>
      </c>
      <c r="Q566" s="56">
        <v>1.1235955056179775E-2</v>
      </c>
      <c r="R566" s="56">
        <v>0.31868131868131866</v>
      </c>
      <c r="S566" s="56">
        <v>2.2727272727272728E-2</v>
      </c>
    </row>
    <row r="567" spans="13:19" x14ac:dyDescent="0.25">
      <c r="M567" s="56">
        <v>0.33333333333333331</v>
      </c>
      <c r="Q567" s="56">
        <v>0</v>
      </c>
      <c r="R567" s="56">
        <v>-0.21052631578947367</v>
      </c>
      <c r="S567" s="56">
        <v>0.33333333333333331</v>
      </c>
    </row>
    <row r="568" spans="13:19" x14ac:dyDescent="0.25">
      <c r="M568" s="56">
        <v>0.12244897959183673</v>
      </c>
      <c r="Q568" s="56">
        <v>2.0408163265306121E-2</v>
      </c>
      <c r="R568" s="56">
        <v>-7.407407407407407E-2</v>
      </c>
      <c r="S568" s="56">
        <v>0</v>
      </c>
    </row>
    <row r="569" spans="13:19" x14ac:dyDescent="0.25">
      <c r="M569" s="56">
        <v>0.2</v>
      </c>
      <c r="Q569" s="56">
        <v>0</v>
      </c>
      <c r="R569" s="56">
        <v>-1.9607843137254902E-2</v>
      </c>
      <c r="S569" s="56">
        <v>0.22448979591836735</v>
      </c>
    </row>
    <row r="570" spans="13:19" x14ac:dyDescent="0.25">
      <c r="M570" s="56">
        <v>1.1904761904761904E-2</v>
      </c>
      <c r="Q570" s="56">
        <v>-4.7619047619047616E-2</v>
      </c>
      <c r="R570" s="56">
        <v>0.125</v>
      </c>
      <c r="S570" s="56">
        <v>8.4337349397590355E-2</v>
      </c>
    </row>
    <row r="571" spans="13:19" x14ac:dyDescent="0.25">
      <c r="M571" s="56">
        <v>6.3829787234042548E-2</v>
      </c>
      <c r="Q571" s="56">
        <v>-4.2553191489361701E-2</v>
      </c>
      <c r="R571" s="56">
        <v>-6.9767441860465115E-2</v>
      </c>
      <c r="S571" s="56">
        <v>-2.4390243902439025E-2</v>
      </c>
    </row>
    <row r="572" spans="13:19" x14ac:dyDescent="0.25">
      <c r="M572" s="56">
        <v>0.20967741935483872</v>
      </c>
      <c r="Q572" s="56">
        <v>0.12903225806451613</v>
      </c>
      <c r="R572" s="56">
        <v>1.4492753623188406E-2</v>
      </c>
      <c r="S572" s="56">
        <v>0.1111111111111111</v>
      </c>
    </row>
    <row r="573" spans="13:19" x14ac:dyDescent="0.25">
      <c r="M573" s="56">
        <v>3.6585365853658534E-2</v>
      </c>
      <c r="Q573" s="56">
        <v>3.6585365853658534E-2</v>
      </c>
      <c r="R573" s="56">
        <v>1.2658227848101266E-2</v>
      </c>
      <c r="S573" s="56">
        <v>7.1428571428571425E-2</v>
      </c>
    </row>
    <row r="574" spans="13:19" x14ac:dyDescent="0.25">
      <c r="M574" s="56">
        <v>-1.6393442622950821E-2</v>
      </c>
      <c r="Q574" s="56">
        <v>-0.26229508196721313</v>
      </c>
      <c r="R574" s="56">
        <v>-0.13793103448275862</v>
      </c>
      <c r="S574" s="56">
        <v>-0.13793103448275862</v>
      </c>
    </row>
    <row r="575" spans="13:19" x14ac:dyDescent="0.25">
      <c r="M575" s="56">
        <v>0.14285714285714285</v>
      </c>
      <c r="Q575" s="56">
        <v>0</v>
      </c>
      <c r="R575" s="56">
        <v>3.7735849056603772E-2</v>
      </c>
      <c r="S575" s="56">
        <v>2.8037383177570093E-2</v>
      </c>
    </row>
    <row r="576" spans="13:19" x14ac:dyDescent="0.25">
      <c r="M576" s="56">
        <v>4.8387096774193547E-2</v>
      </c>
      <c r="Q576" s="56">
        <v>8.0645161290322578E-3</v>
      </c>
      <c r="R576" s="56">
        <v>-6.25E-2</v>
      </c>
      <c r="S576" s="56">
        <v>-2.4390243902439025E-2</v>
      </c>
    </row>
    <row r="577" spans="13:19" x14ac:dyDescent="0.25">
      <c r="M577" s="56">
        <v>9.6491228070175433E-2</v>
      </c>
      <c r="Q577" s="56">
        <v>5.2631578947368418E-2</v>
      </c>
      <c r="R577" s="56">
        <v>-5.9829059829059832E-2</v>
      </c>
      <c r="S577" s="56">
        <v>0.14035087719298245</v>
      </c>
    </row>
    <row r="578" spans="13:19" x14ac:dyDescent="0.25">
      <c r="M578" s="56">
        <v>0.26436781609195403</v>
      </c>
      <c r="Q578" s="56">
        <v>-8.0459770114942528E-2</v>
      </c>
      <c r="R578" s="56">
        <v>-3.2258064516129031E-2</v>
      </c>
      <c r="S578" s="56">
        <v>8.6956521739130432E-2</v>
      </c>
    </row>
    <row r="579" spans="13:19" x14ac:dyDescent="0.25">
      <c r="M579" s="56">
        <v>2.2727272727272728E-2</v>
      </c>
      <c r="Q579" s="56">
        <v>-0.31818181818181818</v>
      </c>
      <c r="R579" s="56" t="s">
        <v>7</v>
      </c>
      <c r="S579" s="56">
        <v>4.1666666666666664E-2</v>
      </c>
    </row>
    <row r="580" spans="13:19" x14ac:dyDescent="0.25">
      <c r="M580" s="56">
        <v>0.31578947368421051</v>
      </c>
      <c r="Q580" s="56">
        <v>-0.21052631578947367</v>
      </c>
      <c r="R580" s="56">
        <v>5.2631578947368418E-2</v>
      </c>
      <c r="S580" s="56">
        <v>-4.7619047619047616E-2</v>
      </c>
    </row>
    <row r="581" spans="13:19" x14ac:dyDescent="0.25">
      <c r="M581" s="56">
        <v>0.15384615384615385</v>
      </c>
      <c r="Q581" s="56">
        <v>-0.23076923076923078</v>
      </c>
      <c r="R581" s="56">
        <v>-3.8461538461538464E-2</v>
      </c>
      <c r="S581" s="56">
        <v>5.2631578947368418E-2</v>
      </c>
    </row>
    <row r="582" spans="13:19" x14ac:dyDescent="0.25">
      <c r="M582" s="56">
        <v>0.25</v>
      </c>
      <c r="Q582" s="56">
        <v>-0.25</v>
      </c>
      <c r="R582" s="56">
        <v>0</v>
      </c>
      <c r="S582" s="56">
        <v>0.19047619047619047</v>
      </c>
    </row>
    <row r="583" spans="13:19" x14ac:dyDescent="0.25">
      <c r="M583" s="56">
        <v>4.4776119402985072E-2</v>
      </c>
      <c r="Q583" s="56">
        <v>4.4776119402985072E-2</v>
      </c>
      <c r="R583" s="56">
        <v>6.0606060606060608E-2</v>
      </c>
      <c r="S583" s="56">
        <v>4.4776119402985072E-2</v>
      </c>
    </row>
    <row r="584" spans="13:19" x14ac:dyDescent="0.25">
      <c r="M584" s="56">
        <v>-9.0909090909090912E-2</v>
      </c>
      <c r="Q584" s="56">
        <v>2.2727272727272728E-2</v>
      </c>
      <c r="R584" s="56">
        <v>0.12359550561797752</v>
      </c>
      <c r="S584" s="56">
        <v>-9.0909090909090912E-2</v>
      </c>
    </row>
    <row r="585" spans="13:19" x14ac:dyDescent="0.25">
      <c r="M585" s="56">
        <v>0.21212121212121213</v>
      </c>
      <c r="Q585" s="56">
        <v>-9.0909090909090912E-2</v>
      </c>
      <c r="R585" s="56">
        <v>-3.2258064516129031E-2</v>
      </c>
      <c r="S585" s="56">
        <v>-0.11764705882352941</v>
      </c>
    </row>
    <row r="586" spans="13:19" x14ac:dyDescent="0.25">
      <c r="M586" s="56">
        <v>5.7692307692307696E-2</v>
      </c>
      <c r="Q586" s="56">
        <v>-3.8461538461538464E-2</v>
      </c>
      <c r="R586" s="56">
        <v>0.15384615384615385</v>
      </c>
      <c r="S586" s="56">
        <v>2.0408163265306121E-2</v>
      </c>
    </row>
    <row r="587" spans="13:19" x14ac:dyDescent="0.25">
      <c r="M587" s="56">
        <v>-3.8461538461538464E-2</v>
      </c>
      <c r="Q587" s="56">
        <v>-0.13461538461538461</v>
      </c>
      <c r="R587" s="56">
        <v>-3.8461538461538464E-2</v>
      </c>
      <c r="S587" s="56">
        <v>-0.13043478260869565</v>
      </c>
    </row>
    <row r="588" spans="13:19" x14ac:dyDescent="0.25">
      <c r="M588" s="56">
        <v>4.9382716049382713E-2</v>
      </c>
      <c r="Q588" s="56">
        <v>-1.2345679012345678E-2</v>
      </c>
      <c r="R588" s="56">
        <v>8.4337349397590355E-2</v>
      </c>
      <c r="S588" s="56">
        <v>-7.8947368421052627E-2</v>
      </c>
    </row>
    <row r="589" spans="13:19" x14ac:dyDescent="0.25">
      <c r="M589" s="56">
        <v>8.6956521739130432E-2</v>
      </c>
      <c r="Q589" s="56">
        <v>-0.13043478260869565</v>
      </c>
      <c r="R589" s="56">
        <v>0.19565217391304349</v>
      </c>
      <c r="S589" s="56">
        <v>0.16279069767441862</v>
      </c>
    </row>
    <row r="590" spans="13:19" x14ac:dyDescent="0.25">
      <c r="M590" s="56">
        <v>7.6923076923076927E-2</v>
      </c>
      <c r="Q590" s="56">
        <v>-7.6923076923076927E-2</v>
      </c>
      <c r="R590" s="56">
        <v>0.12903225806451613</v>
      </c>
      <c r="S590" s="56">
        <v>6.0606060606060608E-2</v>
      </c>
    </row>
    <row r="591" spans="13:19" x14ac:dyDescent="0.25">
      <c r="M591" s="56">
        <v>0</v>
      </c>
      <c r="Q591" s="56">
        <v>0</v>
      </c>
      <c r="R591" s="56">
        <v>4.6511627906976744E-2</v>
      </c>
      <c r="S591" s="56">
        <v>-2.4390243902439025E-2</v>
      </c>
    </row>
    <row r="592" spans="13:19" x14ac:dyDescent="0.25">
      <c r="M592" s="56">
        <v>0.1111111111111111</v>
      </c>
      <c r="Q592" s="56">
        <v>-0.25925925925925924</v>
      </c>
      <c r="R592" s="56">
        <v>-3.8461538461538464E-2</v>
      </c>
      <c r="S592" s="56">
        <v>7.1428571428571425E-2</v>
      </c>
    </row>
    <row r="593" spans="13:19" x14ac:dyDescent="0.25">
      <c r="M593" s="56">
        <v>0.12244897959183673</v>
      </c>
      <c r="Q593" s="56">
        <v>-8.1632653061224483E-2</v>
      </c>
      <c r="R593" s="56">
        <v>0.12244897959183673</v>
      </c>
      <c r="S593" s="56">
        <v>0.21212121212121213</v>
      </c>
    </row>
    <row r="594" spans="13:19" x14ac:dyDescent="0.25">
      <c r="M594" s="56">
        <v>1.5625E-2</v>
      </c>
      <c r="Q594" s="56">
        <v>-6.25E-2</v>
      </c>
      <c r="R594" s="56">
        <v>8.5271317829457363E-2</v>
      </c>
      <c r="S594" s="56">
        <v>0.1111111111111111</v>
      </c>
    </row>
    <row r="595" spans="13:19" x14ac:dyDescent="0.25">
      <c r="M595" s="56">
        <v>6.8376068376068383E-2</v>
      </c>
      <c r="Q595" s="56">
        <v>-5.9829059829059832E-2</v>
      </c>
      <c r="R595" s="56">
        <v>0.1111111111111111</v>
      </c>
      <c r="S595" s="56">
        <v>0.1111111111111111</v>
      </c>
    </row>
    <row r="596" spans="13:19" x14ac:dyDescent="0.25">
      <c r="M596" s="56">
        <v>0.14130434782608695</v>
      </c>
      <c r="Q596" s="56">
        <v>-7.6086956521739135E-2</v>
      </c>
      <c r="R596" s="56">
        <v>-0.13043478260869565</v>
      </c>
      <c r="S596" s="56">
        <v>0.34146341463414637</v>
      </c>
    </row>
    <row r="597" spans="13:19" x14ac:dyDescent="0.25">
      <c r="M597" s="56">
        <v>-4.2553191489361701E-2</v>
      </c>
      <c r="Q597" s="56">
        <v>-0.36170212765957449</v>
      </c>
      <c r="R597" s="56">
        <v>8.6956521739130432E-2</v>
      </c>
      <c r="S597" s="56">
        <v>-5.6603773584905662E-2</v>
      </c>
    </row>
    <row r="598" spans="13:19" x14ac:dyDescent="0.25">
      <c r="M598" s="56">
        <v>0.19047619047619047</v>
      </c>
      <c r="Q598" s="56">
        <v>-4.7619047619047616E-2</v>
      </c>
    </row>
    <row r="599" spans="13:19" x14ac:dyDescent="0.25">
      <c r="M599" s="56">
        <v>0.1206896551724138</v>
      </c>
      <c r="Q599" s="56">
        <v>-0.13793103448275862</v>
      </c>
    </row>
    <row r="600" spans="13:19" x14ac:dyDescent="0.25">
      <c r="M600" s="56">
        <v>0.16279069767441862</v>
      </c>
      <c r="Q600" s="56">
        <v>-0.18604651162790697</v>
      </c>
    </row>
    <row r="601" spans="13:19" x14ac:dyDescent="0.25">
      <c r="M601" s="56">
        <v>0.11940298507462686</v>
      </c>
      <c r="Q601" s="56">
        <v>0.11940298507462686</v>
      </c>
    </row>
    <row r="602" spans="13:19" x14ac:dyDescent="0.25">
      <c r="M602" s="56">
        <v>-0.10112359550561797</v>
      </c>
      <c r="Q602" s="56">
        <v>1.1235955056179775E-2</v>
      </c>
    </row>
    <row r="603" spans="13:19" x14ac:dyDescent="0.25">
      <c r="M603" s="56">
        <v>0.17647058823529413</v>
      </c>
      <c r="Q603" s="56">
        <v>-0.11764705882352941</v>
      </c>
    </row>
    <row r="604" spans="13:19" x14ac:dyDescent="0.25">
      <c r="M604" s="56">
        <v>2.0408163265306121E-2</v>
      </c>
      <c r="Q604" s="56">
        <v>-8.1632653061224483E-2</v>
      </c>
    </row>
    <row r="605" spans="13:19" x14ac:dyDescent="0.25">
      <c r="M605" s="56">
        <v>6.3829787234042548E-2</v>
      </c>
      <c r="Q605" s="56">
        <v>-0.14893617021276595</v>
      </c>
    </row>
    <row r="606" spans="13:19" x14ac:dyDescent="0.25">
      <c r="M606" s="56">
        <v>-7.8947368421052627E-2</v>
      </c>
      <c r="Q606" s="56">
        <v>5.2631578947368418E-2</v>
      </c>
    </row>
    <row r="607" spans="13:19" x14ac:dyDescent="0.25">
      <c r="M607" s="56">
        <v>7.1428571428571425E-2</v>
      </c>
      <c r="Q607" s="56">
        <v>-4.7619047619047616E-2</v>
      </c>
    </row>
    <row r="608" spans="13:19" x14ac:dyDescent="0.25">
      <c r="M608" s="56">
        <v>1.5625E-2</v>
      </c>
      <c r="Q608" s="56">
        <v>9.375E-2</v>
      </c>
    </row>
    <row r="609" spans="13:17" x14ac:dyDescent="0.25">
      <c r="M609" s="56">
        <v>-0.14634146341463414</v>
      </c>
      <c r="Q609" s="56">
        <v>3.6585365853658534E-2</v>
      </c>
    </row>
    <row r="610" spans="13:17" x14ac:dyDescent="0.25">
      <c r="M610" s="56">
        <v>7.1428571428571425E-2</v>
      </c>
      <c r="Q610" s="56">
        <v>-1.7857142857142856E-2</v>
      </c>
    </row>
    <row r="611" spans="13:17" x14ac:dyDescent="0.25">
      <c r="M611" s="56">
        <v>0.18811881188118812</v>
      </c>
      <c r="Q611" s="56">
        <v>8.9108910891089105E-2</v>
      </c>
    </row>
    <row r="612" spans="13:17" x14ac:dyDescent="0.25">
      <c r="M612" s="56">
        <v>3.1746031746031744E-2</v>
      </c>
      <c r="Q612" s="56">
        <v>-7.9365079365079361E-3</v>
      </c>
    </row>
    <row r="613" spans="13:17" x14ac:dyDescent="0.25">
      <c r="M613" s="56">
        <v>0.14035087719298245</v>
      </c>
      <c r="Q613" s="56">
        <v>5.2631578947368418E-2</v>
      </c>
    </row>
    <row r="614" spans="13:17" x14ac:dyDescent="0.25">
      <c r="M614" s="56">
        <v>0.3253012048192771</v>
      </c>
      <c r="Q614" s="56">
        <v>-3.614457831325301E-2</v>
      </c>
    </row>
    <row r="615" spans="13:17" x14ac:dyDescent="0.25">
      <c r="M615" s="56">
        <v>-0.1</v>
      </c>
      <c r="Q615" s="56">
        <v>-0.1</v>
      </c>
    </row>
    <row r="616" spans="13:17" x14ac:dyDescent="0.25">
      <c r="M616" s="56">
        <v>0.3888888888888889</v>
      </c>
      <c r="Q616" s="56">
        <v>-0.16666666666666666</v>
      </c>
    </row>
    <row r="617" spans="13:17" x14ac:dyDescent="0.25">
      <c r="M617" s="56">
        <v>0.25</v>
      </c>
      <c r="Q617" s="56">
        <v>-0.13461538461538461</v>
      </c>
    </row>
    <row r="618" spans="13:17" x14ac:dyDescent="0.25">
      <c r="M618" s="56">
        <v>0.1111111111111111</v>
      </c>
      <c r="Q618" s="56">
        <v>-0.1111111111111111</v>
      </c>
    </row>
    <row r="619" spans="13:17" x14ac:dyDescent="0.25">
      <c r="M619" s="56">
        <v>1.4492753623188406E-2</v>
      </c>
      <c r="Q619" s="56">
        <v>1.4492753623188406E-2</v>
      </c>
    </row>
    <row r="620" spans="13:17" x14ac:dyDescent="0.25">
      <c r="M620" s="56">
        <v>-0.13043478260869565</v>
      </c>
      <c r="Q620" s="56">
        <v>-2.1739130434782608E-2</v>
      </c>
    </row>
    <row r="621" spans="13:17" x14ac:dyDescent="0.25">
      <c r="M621" s="56">
        <v>0.25</v>
      </c>
      <c r="Q621" s="56">
        <v>9.375E-2</v>
      </c>
    </row>
    <row r="622" spans="13:17" x14ac:dyDescent="0.25">
      <c r="M622" s="56">
        <v>5.7692307692307696E-2</v>
      </c>
      <c r="Q622" s="56">
        <v>-3.8461538461538464E-2</v>
      </c>
    </row>
    <row r="623" spans="13:17" x14ac:dyDescent="0.25">
      <c r="M623" s="56">
        <v>-1.9607843137254902E-2</v>
      </c>
      <c r="Q623" s="56">
        <v>-0.11764705882352941</v>
      </c>
    </row>
    <row r="624" spans="13:17" x14ac:dyDescent="0.25">
      <c r="M624" s="56">
        <v>-6.9767441860465115E-2</v>
      </c>
      <c r="Q624" s="56">
        <v>-6.9767441860465115E-2</v>
      </c>
    </row>
    <row r="625" spans="13:17" x14ac:dyDescent="0.25">
      <c r="M625" s="56">
        <v>0.51515151515151514</v>
      </c>
      <c r="Q625" s="56">
        <v>0.36363636363636365</v>
      </c>
    </row>
    <row r="626" spans="13:17" x14ac:dyDescent="0.25">
      <c r="M626" s="56">
        <v>0.17647058823529413</v>
      </c>
      <c r="Q626" s="56">
        <v>0.47058823529411764</v>
      </c>
    </row>
    <row r="627" spans="13:17" x14ac:dyDescent="0.25">
      <c r="M627" s="56">
        <v>-8.5365853658536592E-2</v>
      </c>
      <c r="Q627" s="56">
        <v>9.7560975609756101E-2</v>
      </c>
    </row>
    <row r="628" spans="13:17" x14ac:dyDescent="0.25">
      <c r="M628" s="56">
        <v>9.0909090909090912E-2</v>
      </c>
      <c r="Q628" s="56">
        <v>-0.18181818181818182</v>
      </c>
    </row>
    <row r="629" spans="13:17" x14ac:dyDescent="0.25">
      <c r="M629" s="56">
        <v>7.8431372549019607E-2</v>
      </c>
      <c r="Q629" s="56">
        <v>-1.9607843137254902E-2</v>
      </c>
    </row>
    <row r="630" spans="13:17" x14ac:dyDescent="0.25">
      <c r="M630" s="56">
        <v>6.5573770491803282E-2</v>
      </c>
      <c r="Q630" s="56">
        <v>2.4590163934426229E-2</v>
      </c>
    </row>
    <row r="631" spans="13:17" x14ac:dyDescent="0.25">
      <c r="M631" s="56">
        <v>0.16071428571428573</v>
      </c>
      <c r="Q631" s="56">
        <v>7.1428571428571425E-2</v>
      </c>
    </row>
    <row r="632" spans="13:17" x14ac:dyDescent="0.25">
      <c r="M632" s="56">
        <v>0.15789473684210525</v>
      </c>
      <c r="Q632" s="56">
        <v>-5.2631578947368418E-2</v>
      </c>
    </row>
    <row r="633" spans="13:17" x14ac:dyDescent="0.25">
      <c r="M633" s="56">
        <v>-0.24528301886792453</v>
      </c>
      <c r="Q633" s="56">
        <v>-0.24528301886792453</v>
      </c>
    </row>
    <row r="634" spans="13:17" x14ac:dyDescent="0.25">
      <c r="M634" s="56">
        <v>0.19565217391304349</v>
      </c>
      <c r="Q634" s="56">
        <v>-0.13043478260869565</v>
      </c>
    </row>
    <row r="635" spans="13:17" x14ac:dyDescent="0.25">
      <c r="M635" s="56">
        <v>0.18181818181818182</v>
      </c>
      <c r="Q635" s="56">
        <v>-9.0909090909090912E-2</v>
      </c>
    </row>
    <row r="636" spans="13:17" x14ac:dyDescent="0.25">
      <c r="M636" s="56">
        <v>8.6956521739130432E-2</v>
      </c>
      <c r="Q636" s="56">
        <v>-0.13043478260869565</v>
      </c>
    </row>
    <row r="637" spans="13:17" x14ac:dyDescent="0.25">
      <c r="M637" s="56">
        <v>6.0606060606060608E-2</v>
      </c>
      <c r="Q637" s="56">
        <v>0.13636363636363635</v>
      </c>
    </row>
    <row r="638" spans="13:17" x14ac:dyDescent="0.25">
      <c r="M638" s="56">
        <v>-9.0909090909090912E-2</v>
      </c>
      <c r="Q638" s="56">
        <v>-3.4090909090909088E-2</v>
      </c>
    </row>
    <row r="639" spans="13:17" x14ac:dyDescent="0.25">
      <c r="M639" s="56">
        <v>0.33333333333333331</v>
      </c>
      <c r="Q639" s="56">
        <v>0.33333333333333331</v>
      </c>
    </row>
    <row r="640" spans="13:17" x14ac:dyDescent="0.25">
      <c r="M640" s="56">
        <v>-9.0909090909090912E-2</v>
      </c>
      <c r="Q640" s="56">
        <v>-9.0909090909090912E-2</v>
      </c>
    </row>
    <row r="641" spans="13:17" x14ac:dyDescent="0.25">
      <c r="M641" s="56">
        <v>7.8431372549019607E-2</v>
      </c>
      <c r="Q641" s="56">
        <v>-1.9607843137254902E-2</v>
      </c>
    </row>
    <row r="642" spans="13:17" x14ac:dyDescent="0.25">
      <c r="M642" s="56">
        <v>-5.8823529411764705E-2</v>
      </c>
      <c r="Q642" s="56">
        <v>-5.8823529411764705E-2</v>
      </c>
    </row>
    <row r="643" spans="13:17" x14ac:dyDescent="0.25">
      <c r="M643" s="56">
        <v>0.28205128205128205</v>
      </c>
      <c r="Q643" s="56">
        <v>0.15384615384615385</v>
      </c>
    </row>
    <row r="644" spans="13:17" x14ac:dyDescent="0.25">
      <c r="M644" s="56">
        <v>8.3333333333333329E-2</v>
      </c>
      <c r="Q644" s="56">
        <v>0.16666666666666666</v>
      </c>
    </row>
    <row r="645" spans="13:17" x14ac:dyDescent="0.25">
      <c r="M645" s="56">
        <v>-0.12790697674418605</v>
      </c>
      <c r="Q645" s="56">
        <v>-1.1627906976744186E-2</v>
      </c>
    </row>
    <row r="646" spans="13:17" x14ac:dyDescent="0.25">
      <c r="M646" s="56">
        <v>0.1111111111111111</v>
      </c>
      <c r="Q646" s="56">
        <v>1.8518518518518517E-2</v>
      </c>
    </row>
    <row r="647" spans="13:17" x14ac:dyDescent="0.25">
      <c r="M647" s="56">
        <v>0.14583333333333334</v>
      </c>
      <c r="Q647" s="56">
        <v>0.14583333333333334</v>
      </c>
    </row>
    <row r="648" spans="13:17" x14ac:dyDescent="0.25">
      <c r="M648" s="56">
        <v>5.46875E-2</v>
      </c>
      <c r="Q648" s="56">
        <v>-2.34375E-2</v>
      </c>
    </row>
    <row r="649" spans="13:17" x14ac:dyDescent="0.25">
      <c r="M649" s="56">
        <v>5.6910569105691054E-2</v>
      </c>
      <c r="Q649" s="56">
        <v>9.7560975609756101E-2</v>
      </c>
    </row>
    <row r="650" spans="13:17" x14ac:dyDescent="0.25">
      <c r="M650" s="56">
        <v>0.1702127659574468</v>
      </c>
      <c r="Q650" s="56">
        <v>6.3829787234042548E-2</v>
      </c>
    </row>
    <row r="651" spans="13:17" x14ac:dyDescent="0.25">
      <c r="M651" s="56">
        <v>-0.2</v>
      </c>
      <c r="Q651" s="56">
        <v>0</v>
      </c>
    </row>
    <row r="652" spans="13:17" x14ac:dyDescent="0.25">
      <c r="M652" s="56">
        <v>8.1081081081081086E-2</v>
      </c>
      <c r="Q652" s="56" t="s">
        <v>7</v>
      </c>
    </row>
    <row r="653" spans="13:17" x14ac:dyDescent="0.25">
      <c r="M653" s="56">
        <v>0.22448979591836735</v>
      </c>
      <c r="Q653" s="56" t="s">
        <v>7</v>
      </c>
    </row>
    <row r="654" spans="13:17" x14ac:dyDescent="0.25">
      <c r="M654" s="56">
        <v>5.2631578947368418E-2</v>
      </c>
      <c r="Q654" s="56" t="s">
        <v>7</v>
      </c>
    </row>
    <row r="655" spans="13:17" x14ac:dyDescent="0.25">
      <c r="M655" s="56">
        <v>0.1111111111111111</v>
      </c>
      <c r="Q655" s="56" t="s">
        <v>7</v>
      </c>
    </row>
    <row r="656" spans="13:17" x14ac:dyDescent="0.25">
      <c r="M656" s="56">
        <v>0</v>
      </c>
      <c r="Q656" s="56" t="s">
        <v>7</v>
      </c>
    </row>
    <row r="657" spans="13:17" x14ac:dyDescent="0.25">
      <c r="M657" s="56">
        <v>0.25</v>
      </c>
      <c r="Q657" s="56" t="s">
        <v>7</v>
      </c>
    </row>
    <row r="658" spans="13:17" x14ac:dyDescent="0.25">
      <c r="M658" s="56">
        <v>0</v>
      </c>
      <c r="Q658" s="56" t="s">
        <v>7</v>
      </c>
    </row>
    <row r="659" spans="13:17" x14ac:dyDescent="0.25">
      <c r="M659" s="56">
        <v>0</v>
      </c>
      <c r="Q659" s="56" t="s">
        <v>7</v>
      </c>
    </row>
    <row r="660" spans="13:17" x14ac:dyDescent="0.25">
      <c r="M660" s="56">
        <v>-9.0909090909090912E-2</v>
      </c>
      <c r="Q660" s="56" t="s">
        <v>7</v>
      </c>
    </row>
    <row r="661" spans="13:17" x14ac:dyDescent="0.25">
      <c r="M661" s="56">
        <v>8.6956521739130432E-2</v>
      </c>
      <c r="Q661" s="56" t="s">
        <v>7</v>
      </c>
    </row>
    <row r="662" spans="13:17" x14ac:dyDescent="0.25">
      <c r="M662" s="56">
        <v>0.15384615384615385</v>
      </c>
      <c r="Q662" s="56" t="s">
        <v>7</v>
      </c>
    </row>
    <row r="663" spans="13:17" x14ac:dyDescent="0.25">
      <c r="M663" s="56">
        <v>-4.7619047619047616E-2</v>
      </c>
      <c r="Q663" s="56" t="s">
        <v>7</v>
      </c>
    </row>
    <row r="664" spans="13:17" x14ac:dyDescent="0.25">
      <c r="M664" s="56" t="s">
        <v>7</v>
      </c>
      <c r="Q664" s="56" t="s">
        <v>7</v>
      </c>
    </row>
    <row r="665" spans="13:17" x14ac:dyDescent="0.25">
      <c r="M665" s="56">
        <v>8.9108910891089105E-2</v>
      </c>
      <c r="Q665" s="56" t="s">
        <v>7</v>
      </c>
    </row>
    <row r="666" spans="13:17" x14ac:dyDescent="0.25">
      <c r="M666" s="56">
        <v>0.08</v>
      </c>
      <c r="Q666" s="56" t="s">
        <v>7</v>
      </c>
    </row>
    <row r="667" spans="13:17" x14ac:dyDescent="0.25">
      <c r="M667" s="56">
        <v>0.18181818181818182</v>
      </c>
      <c r="Q667" s="56" t="s">
        <v>7</v>
      </c>
    </row>
    <row r="668" spans="13:17" x14ac:dyDescent="0.25">
      <c r="M668" s="56">
        <v>0.23529411764705882</v>
      </c>
      <c r="Q668" s="56">
        <v>0.1111111111111111</v>
      </c>
    </row>
    <row r="669" spans="13:17" x14ac:dyDescent="0.25">
      <c r="M669" s="56">
        <v>0</v>
      </c>
      <c r="Q669" s="56">
        <v>0.25</v>
      </c>
    </row>
    <row r="670" spans="13:17" x14ac:dyDescent="0.25">
      <c r="M670" s="56">
        <v>0.15384615384615385</v>
      </c>
      <c r="Q670" s="56">
        <v>0.1111111111111111</v>
      </c>
    </row>
    <row r="671" spans="13:17" x14ac:dyDescent="0.25">
      <c r="M671" s="56">
        <v>0.3</v>
      </c>
      <c r="Q671" s="56">
        <v>-9.0909090909090912E-2</v>
      </c>
    </row>
    <row r="672" spans="13:17" x14ac:dyDescent="0.25">
      <c r="M672" s="56">
        <v>0.34146341463414637</v>
      </c>
      <c r="Q672" s="56">
        <v>6.3829787234042548E-2</v>
      </c>
    </row>
    <row r="673" spans="13:17" x14ac:dyDescent="0.25">
      <c r="M673" s="56">
        <v>0.19402985074626866</v>
      </c>
      <c r="Q673" s="56">
        <v>-8.4507042253521125E-2</v>
      </c>
    </row>
    <row r="674" spans="13:17" x14ac:dyDescent="0.25">
      <c r="M674" s="56">
        <v>0.12359550561797752</v>
      </c>
      <c r="Q674" s="56">
        <v>4.6511627906976744E-2</v>
      </c>
    </row>
    <row r="675" spans="13:17" x14ac:dyDescent="0.25">
      <c r="M675" s="56">
        <v>0.66666666666666663</v>
      </c>
      <c r="Q675" s="56">
        <v>0.37931034482758619</v>
      </c>
    </row>
    <row r="676" spans="13:17" x14ac:dyDescent="0.25">
      <c r="M676" s="56">
        <v>0.32653061224489793</v>
      </c>
      <c r="Q676" s="56">
        <v>0.2</v>
      </c>
    </row>
    <row r="677" spans="13:17" x14ac:dyDescent="0.25">
      <c r="M677" s="56">
        <v>0.1</v>
      </c>
      <c r="Q677" s="56">
        <v>0.2</v>
      </c>
    </row>
    <row r="678" spans="13:17" x14ac:dyDescent="0.25">
      <c r="M678" s="56">
        <v>0.13095238095238096</v>
      </c>
      <c r="Q678" s="56">
        <v>9.7560975609756101E-2</v>
      </c>
    </row>
    <row r="679" spans="13:17" x14ac:dyDescent="0.25">
      <c r="M679" s="56">
        <v>1.1276595744680851</v>
      </c>
      <c r="Q679" s="56">
        <v>0.5</v>
      </c>
    </row>
    <row r="680" spans="13:17" x14ac:dyDescent="0.25">
      <c r="M680" s="56">
        <v>0.20967741935483872</v>
      </c>
      <c r="Q680" s="56">
        <v>0.12903225806451613</v>
      </c>
    </row>
    <row r="681" spans="13:17" x14ac:dyDescent="0.25">
      <c r="M681" s="56">
        <v>9.7560975609756101E-2</v>
      </c>
      <c r="Q681" s="56">
        <v>-0.1111111111111111</v>
      </c>
    </row>
    <row r="682" spans="13:17" x14ac:dyDescent="0.25">
      <c r="M682" s="56">
        <v>0.22950819672131148</v>
      </c>
      <c r="Q682" s="56">
        <v>9.0909090909090912E-2</v>
      </c>
    </row>
    <row r="683" spans="13:17" x14ac:dyDescent="0.25">
      <c r="M683" s="56">
        <v>-4.7619047619047616E-2</v>
      </c>
      <c r="Q683" s="56">
        <v>0.14583333333333334</v>
      </c>
    </row>
    <row r="684" spans="13:17" x14ac:dyDescent="0.25">
      <c r="M684" s="56">
        <v>0.12903225806451613</v>
      </c>
      <c r="Q684" s="56">
        <v>0.04</v>
      </c>
    </row>
    <row r="685" spans="13:17" x14ac:dyDescent="0.25">
      <c r="M685" s="56">
        <v>0.18421052631578946</v>
      </c>
      <c r="Q685" s="56">
        <v>0.16666666666666666</v>
      </c>
    </row>
    <row r="686" spans="13:17" x14ac:dyDescent="0.25">
      <c r="M686" s="56">
        <v>3.4482758620689655E-2</v>
      </c>
      <c r="Q686" s="56">
        <v>4.1666666666666664E-2</v>
      </c>
    </row>
    <row r="687" spans="13:17" x14ac:dyDescent="0.25">
      <c r="M687" s="56">
        <v>0.25</v>
      </c>
      <c r="Q687" s="56">
        <v>6.3829787234042548E-2</v>
      </c>
    </row>
    <row r="688" spans="13:17" x14ac:dyDescent="0.25">
      <c r="M688" s="56">
        <v>5.2631578947368418E-2</v>
      </c>
      <c r="Q688" s="56">
        <v>0.28205128205128205</v>
      </c>
    </row>
    <row r="689" spans="13:17" x14ac:dyDescent="0.25">
      <c r="M689" s="56">
        <v>-3.8461538461538464E-2</v>
      </c>
      <c r="Q689" s="56">
        <v>5.2631578947368418E-2</v>
      </c>
    </row>
    <row r="690" spans="13:17" x14ac:dyDescent="0.25">
      <c r="M690" s="56">
        <v>0.375</v>
      </c>
      <c r="Q690" s="56">
        <v>-9.0909090909090912E-2</v>
      </c>
    </row>
    <row r="691" spans="13:17" x14ac:dyDescent="0.25">
      <c r="M691" s="56">
        <v>0.26865671641791045</v>
      </c>
      <c r="Q691" s="56">
        <v>-0.15584415584415584</v>
      </c>
    </row>
    <row r="692" spans="13:17" x14ac:dyDescent="0.25">
      <c r="M692" s="56">
        <v>2.2727272727272728E-2</v>
      </c>
      <c r="Q692" s="56">
        <v>-1.098901098901099E-2</v>
      </c>
    </row>
    <row r="693" spans="13:17" x14ac:dyDescent="0.25">
      <c r="M693" s="56">
        <v>0.36363636363636365</v>
      </c>
      <c r="Q693" s="56">
        <v>5.2631578947368418E-2</v>
      </c>
    </row>
    <row r="694" spans="13:17" x14ac:dyDescent="0.25">
      <c r="M694" s="56">
        <v>0.34615384615384615</v>
      </c>
      <c r="Q694" s="56">
        <v>0.1111111111111111</v>
      </c>
    </row>
    <row r="695" spans="13:17" x14ac:dyDescent="0.25">
      <c r="M695" s="56">
        <v>0.25</v>
      </c>
      <c r="Q695" s="56">
        <v>-1.9607843137254902E-2</v>
      </c>
    </row>
    <row r="696" spans="13:17" x14ac:dyDescent="0.25">
      <c r="M696" s="56">
        <v>4.9382716049382713E-2</v>
      </c>
      <c r="Q696" s="56">
        <v>0</v>
      </c>
    </row>
    <row r="697" spans="13:17" x14ac:dyDescent="0.25">
      <c r="M697" s="56">
        <v>0.19565217391304349</v>
      </c>
      <c r="Q697" s="56">
        <v>4.6511627906976744E-2</v>
      </c>
    </row>
    <row r="698" spans="13:17" x14ac:dyDescent="0.25">
      <c r="M698" s="56">
        <v>7.6923076923076927E-2</v>
      </c>
      <c r="Q698" s="56">
        <v>1.4492753623188406E-2</v>
      </c>
    </row>
    <row r="699" spans="13:17" x14ac:dyDescent="0.25">
      <c r="M699" s="56">
        <v>0</v>
      </c>
      <c r="Q699" s="56">
        <v>0.13924050632911392</v>
      </c>
    </row>
    <row r="700" spans="13:17" x14ac:dyDescent="0.25">
      <c r="M700" s="56">
        <v>0.29629629629629628</v>
      </c>
      <c r="Q700" s="56">
        <v>-0.13793103448275862</v>
      </c>
    </row>
    <row r="701" spans="13:17" x14ac:dyDescent="0.25">
      <c r="M701" s="56">
        <v>0.22448979591836735</v>
      </c>
      <c r="Q701" s="56">
        <v>3.7735849056603772E-2</v>
      </c>
    </row>
    <row r="702" spans="13:17" x14ac:dyDescent="0.25">
      <c r="M702" s="56">
        <v>1.5625E-2</v>
      </c>
      <c r="Q702" s="56">
        <v>-6.25E-2</v>
      </c>
    </row>
    <row r="703" spans="13:17" x14ac:dyDescent="0.25">
      <c r="M703" s="56">
        <v>0.15384615384615385</v>
      </c>
      <c r="Q703" s="56">
        <v>-5.9829059829059832E-2</v>
      </c>
    </row>
    <row r="704" spans="13:17" x14ac:dyDescent="0.25">
      <c r="M704" s="56">
        <v>3.2608695652173912E-2</v>
      </c>
      <c r="Q704" s="56">
        <v>-3.2258064516129031E-2</v>
      </c>
    </row>
    <row r="705" spans="13:17" x14ac:dyDescent="0.25">
      <c r="M705" s="56">
        <v>6.3829787234042548E-2</v>
      </c>
      <c r="Q705" s="56" t="s">
        <v>7</v>
      </c>
    </row>
    <row r="706" spans="13:17" x14ac:dyDescent="0.25">
      <c r="M706" s="56">
        <v>0.30952380952380953</v>
      </c>
      <c r="Q706" s="56">
        <v>0.31578947368421051</v>
      </c>
    </row>
    <row r="707" spans="13:17" x14ac:dyDescent="0.25">
      <c r="M707" s="56">
        <v>0.1206896551724138</v>
      </c>
      <c r="Q707" s="56">
        <v>0.22448979591836735</v>
      </c>
    </row>
    <row r="708" spans="13:17" x14ac:dyDescent="0.25">
      <c r="M708" s="56">
        <v>0.39534883720930231</v>
      </c>
      <c r="Q708" s="56">
        <v>5.2631578947368418E-2</v>
      </c>
    </row>
    <row r="709" spans="13:17" x14ac:dyDescent="0.25">
      <c r="M709" s="56">
        <v>0.11940298507462686</v>
      </c>
      <c r="Q709" s="56">
        <v>6.0606060606060608E-2</v>
      </c>
    </row>
    <row r="710" spans="13:17" x14ac:dyDescent="0.25">
      <c r="M710" s="56">
        <v>-4.49438202247191E-2</v>
      </c>
      <c r="Q710" s="56">
        <v>-9.0909090909090912E-2</v>
      </c>
    </row>
    <row r="711" spans="13:17" x14ac:dyDescent="0.25">
      <c r="M711" s="56">
        <v>0.47058823529411764</v>
      </c>
      <c r="Q711" s="56">
        <v>0.33333333333333331</v>
      </c>
    </row>
    <row r="712" spans="13:17" x14ac:dyDescent="0.25">
      <c r="M712" s="56">
        <v>0.32653061224489793</v>
      </c>
      <c r="Q712" s="56">
        <v>0.4</v>
      </c>
    </row>
    <row r="713" spans="13:17" x14ac:dyDescent="0.25">
      <c r="M713" s="56">
        <v>6.3829787234042548E-2</v>
      </c>
      <c r="Q713" s="56">
        <v>2.0408163265306121E-2</v>
      </c>
    </row>
    <row r="714" spans="13:17" x14ac:dyDescent="0.25">
      <c r="M714" s="56">
        <v>5.2631578947368418E-2</v>
      </c>
      <c r="Q714" s="56">
        <v>8.4337349397590355E-2</v>
      </c>
    </row>
    <row r="715" spans="13:17" x14ac:dyDescent="0.25">
      <c r="M715" s="56">
        <v>0.30952380952380953</v>
      </c>
      <c r="Q715" s="56">
        <v>-0.14634146341463414</v>
      </c>
    </row>
    <row r="716" spans="13:17" x14ac:dyDescent="0.25">
      <c r="M716" s="56">
        <v>0.25</v>
      </c>
      <c r="Q716" s="56">
        <v>-4.7619047619047616E-2</v>
      </c>
    </row>
    <row r="717" spans="13:17" x14ac:dyDescent="0.25">
      <c r="M717" s="56">
        <v>9.7560975609756101E-2</v>
      </c>
      <c r="Q717" s="56">
        <v>-4.7619047619047616E-2</v>
      </c>
    </row>
    <row r="718" spans="13:17" x14ac:dyDescent="0.25">
      <c r="M718" s="56">
        <v>0.3392857142857143</v>
      </c>
      <c r="Q718" s="56">
        <v>-0.13793103448275862</v>
      </c>
    </row>
    <row r="719" spans="13:17" x14ac:dyDescent="0.25">
      <c r="M719" s="56">
        <v>0.18811881188118812</v>
      </c>
      <c r="Q719" s="56">
        <v>2.8037383177570093E-2</v>
      </c>
    </row>
    <row r="720" spans="13:17" x14ac:dyDescent="0.25">
      <c r="M720" s="56">
        <v>0.15079365079365079</v>
      </c>
      <c r="Q720" s="56">
        <v>5.6910569105691054E-2</v>
      </c>
    </row>
    <row r="721" spans="13:17" x14ac:dyDescent="0.25">
      <c r="M721" s="56">
        <v>0.22807017543859648</v>
      </c>
      <c r="Q721" s="56">
        <v>0.31578947368421051</v>
      </c>
    </row>
    <row r="722" spans="13:17" x14ac:dyDescent="0.25">
      <c r="M722" s="56">
        <v>2.4096385542168676E-2</v>
      </c>
      <c r="Q722" s="56">
        <v>8.6956521739130432E-2</v>
      </c>
    </row>
    <row r="723" spans="13:17" x14ac:dyDescent="0.25">
      <c r="M723" s="56">
        <v>-0.1</v>
      </c>
      <c r="Q723" s="56">
        <v>4.1666666666666664E-2</v>
      </c>
    </row>
    <row r="724" spans="13:17" x14ac:dyDescent="0.25">
      <c r="M724" s="56">
        <v>0.66666666666666663</v>
      </c>
      <c r="Q724" s="56">
        <v>0.31578947368421051</v>
      </c>
    </row>
    <row r="725" spans="13:17" x14ac:dyDescent="0.25">
      <c r="M725" s="56">
        <v>0.25</v>
      </c>
      <c r="Q725" s="56">
        <v>0.25</v>
      </c>
    </row>
    <row r="726" spans="13:17" x14ac:dyDescent="0.25">
      <c r="M726" s="56">
        <v>0.44444444444444442</v>
      </c>
      <c r="Q726" s="56">
        <v>0.125</v>
      </c>
    </row>
    <row r="727" spans="13:17" x14ac:dyDescent="0.25">
      <c r="M727" s="56">
        <v>0.15942028985507245</v>
      </c>
      <c r="Q727" s="56">
        <v>-9.0909090909090912E-2</v>
      </c>
    </row>
    <row r="728" spans="13:17" x14ac:dyDescent="0.25">
      <c r="M728" s="56">
        <v>-7.6086956521739135E-2</v>
      </c>
      <c r="Q728" s="56">
        <v>1.1235955056179775E-2</v>
      </c>
    </row>
    <row r="729" spans="13:17" x14ac:dyDescent="0.25">
      <c r="M729" s="56">
        <v>0.5625</v>
      </c>
      <c r="Q729" s="56">
        <v>0.45161290322580644</v>
      </c>
    </row>
    <row r="730" spans="13:17" x14ac:dyDescent="0.25">
      <c r="M730" s="56">
        <v>0.25</v>
      </c>
      <c r="Q730" s="56">
        <v>5.7692307692307696E-2</v>
      </c>
    </row>
    <row r="731" spans="13:17" x14ac:dyDescent="0.25">
      <c r="M731" s="56">
        <v>0.17647058823529413</v>
      </c>
      <c r="Q731" s="56">
        <v>0.25</v>
      </c>
    </row>
    <row r="732" spans="13:17" x14ac:dyDescent="0.25">
      <c r="M732" s="56">
        <v>-0.12790697674418605</v>
      </c>
      <c r="Q732" s="56">
        <v>2.4096385542168676E-2</v>
      </c>
    </row>
    <row r="733" spans="13:17" x14ac:dyDescent="0.25">
      <c r="M733" s="56">
        <v>0.66666666666666663</v>
      </c>
      <c r="Q733" s="56">
        <v>8.6956521739130432E-2</v>
      </c>
    </row>
    <row r="734" spans="13:17" x14ac:dyDescent="0.25">
      <c r="M734" s="56">
        <v>0.27450980392156865</v>
      </c>
      <c r="Q734" s="56">
        <v>-3.2258064516129031E-2</v>
      </c>
    </row>
    <row r="735" spans="13:17" x14ac:dyDescent="0.25">
      <c r="M735" s="56">
        <v>-2.4390243902439025E-2</v>
      </c>
      <c r="Q735" s="56">
        <v>4.6511627906976744E-2</v>
      </c>
    </row>
    <row r="736" spans="13:17" x14ac:dyDescent="0.25">
      <c r="M736" s="56">
        <v>0.27272727272727271</v>
      </c>
      <c r="Q736" s="56">
        <v>0.25</v>
      </c>
    </row>
    <row r="737" spans="13:17" x14ac:dyDescent="0.25">
      <c r="M737" s="56">
        <v>7.8431372549019607E-2</v>
      </c>
      <c r="Q737" s="56">
        <v>0.32653061224489793</v>
      </c>
    </row>
    <row r="738" spans="13:17" x14ac:dyDescent="0.25">
      <c r="M738" s="56">
        <v>6.5573770491803282E-2</v>
      </c>
      <c r="Q738" s="56">
        <v>-3.1007751937984496E-2</v>
      </c>
    </row>
    <row r="739" spans="13:17" x14ac:dyDescent="0.25">
      <c r="M739" s="56">
        <v>0.25</v>
      </c>
      <c r="Q739" s="56">
        <v>0.15384615384615385</v>
      </c>
    </row>
    <row r="740" spans="13:17" x14ac:dyDescent="0.25">
      <c r="M740" s="56">
        <v>0.26315789473684209</v>
      </c>
      <c r="Q740" s="56">
        <v>8.6956521739130432E-2</v>
      </c>
    </row>
    <row r="741" spans="13:17" x14ac:dyDescent="0.25">
      <c r="M741" s="56">
        <v>0.13207547169811321</v>
      </c>
      <c r="Q741" s="56">
        <v>8.6956521739130432E-2</v>
      </c>
    </row>
    <row r="742" spans="13:17" x14ac:dyDescent="0.25">
      <c r="M742" s="56">
        <v>0.30434782608695654</v>
      </c>
      <c r="Q742" s="56">
        <v>0.19047619047619047</v>
      </c>
    </row>
    <row r="743" spans="13:17" x14ac:dyDescent="0.25">
      <c r="M743" s="56">
        <v>0</v>
      </c>
      <c r="Q743" s="56">
        <v>5.2631578947368418E-2</v>
      </c>
    </row>
    <row r="744" spans="13:17" x14ac:dyDescent="0.25">
      <c r="M744" s="56">
        <v>0.30434782608695654</v>
      </c>
      <c r="Q744" s="56">
        <v>0.19047619047619047</v>
      </c>
    </row>
    <row r="745" spans="13:17" x14ac:dyDescent="0.25">
      <c r="M745" s="56">
        <v>0.13636363636363635</v>
      </c>
      <c r="Q745" s="56">
        <v>-2.9850746268656716E-2</v>
      </c>
    </row>
    <row r="746" spans="13:17" x14ac:dyDescent="0.25">
      <c r="M746" s="56">
        <v>-3.4090909090909088E-2</v>
      </c>
      <c r="Q746" s="56">
        <v>-9.0909090909090912E-2</v>
      </c>
    </row>
    <row r="747" spans="13:17" x14ac:dyDescent="0.25">
      <c r="M747" s="56">
        <v>0.66666666666666663</v>
      </c>
      <c r="Q747" s="56">
        <v>2.9411764705882353E-2</v>
      </c>
    </row>
    <row r="748" spans="13:17" x14ac:dyDescent="0.25">
      <c r="M748" s="56">
        <v>0.27272727272727271</v>
      </c>
      <c r="Q748" s="56">
        <v>0.22448979591836735</v>
      </c>
    </row>
    <row r="749" spans="13:17" x14ac:dyDescent="0.25">
      <c r="M749" s="56">
        <v>0.17647058823529413</v>
      </c>
      <c r="Q749" s="56">
        <v>8.6956521739130432E-2</v>
      </c>
    </row>
    <row r="750" spans="13:17" x14ac:dyDescent="0.25">
      <c r="M750" s="56">
        <v>-5.8823529411764705E-2</v>
      </c>
      <c r="Q750" s="56">
        <v>-7.8947368421052627E-2</v>
      </c>
    </row>
    <row r="751" spans="13:17" x14ac:dyDescent="0.25">
      <c r="M751" s="56">
        <v>0.53846153846153844</v>
      </c>
      <c r="Q751" s="56">
        <v>4.6511627906976744E-2</v>
      </c>
    </row>
    <row r="752" spans="13:17" x14ac:dyDescent="0.25">
      <c r="M752" s="56">
        <v>0.25</v>
      </c>
      <c r="Q752" s="56">
        <v>-1.5151515151515152E-2</v>
      </c>
    </row>
    <row r="753" spans="13:17" x14ac:dyDescent="0.25">
      <c r="M753" s="56">
        <v>-1.1627906976744186E-2</v>
      </c>
      <c r="Q753" s="56">
        <v>-2.4390243902439025E-2</v>
      </c>
    </row>
    <row r="754" spans="13:17" x14ac:dyDescent="0.25">
      <c r="M754" s="56">
        <v>0.29629629629629628</v>
      </c>
      <c r="Q754" s="56">
        <v>7.1428571428571425E-2</v>
      </c>
    </row>
    <row r="755" spans="13:17" x14ac:dyDescent="0.25">
      <c r="M755" s="56">
        <v>0.19791666666666666</v>
      </c>
      <c r="Q755" s="56">
        <v>0.1111111111111111</v>
      </c>
    </row>
    <row r="756" spans="13:17" x14ac:dyDescent="0.25">
      <c r="M756" s="56">
        <v>1.5625E-2</v>
      </c>
      <c r="Q756" s="56">
        <v>3.1746031746031744E-2</v>
      </c>
    </row>
    <row r="757" spans="13:17" x14ac:dyDescent="0.25">
      <c r="M757" s="56">
        <v>0.13821138211382114</v>
      </c>
      <c r="Q757" s="56">
        <v>2.564102564102564E-2</v>
      </c>
    </row>
    <row r="758" spans="13:17" x14ac:dyDescent="0.25">
      <c r="M758" s="56">
        <v>0.32978723404255317</v>
      </c>
      <c r="Q758" s="56">
        <v>0.21951219512195122</v>
      </c>
    </row>
    <row r="759" spans="13:17" x14ac:dyDescent="0.25">
      <c r="M759" s="56">
        <v>0.2</v>
      </c>
      <c r="Q759" s="56">
        <v>-5.6603773584905662E-2</v>
      </c>
    </row>
    <row r="760" spans="13:17" x14ac:dyDescent="0.25">
      <c r="M760" s="56">
        <v>0.6470588235294118</v>
      </c>
      <c r="Q760" s="56" t="s">
        <v>7</v>
      </c>
    </row>
    <row r="761" spans="13:17" x14ac:dyDescent="0.25">
      <c r="M761" s="56">
        <v>0.2857142857142857</v>
      </c>
      <c r="Q761" s="56" t="s">
        <v>7</v>
      </c>
    </row>
    <row r="762" spans="13:17" x14ac:dyDescent="0.25">
      <c r="M762" s="56">
        <v>0.35135135135135137</v>
      </c>
      <c r="Q762" s="56" t="s">
        <v>7</v>
      </c>
    </row>
    <row r="763" spans="13:17" x14ac:dyDescent="0.25">
      <c r="M763" s="56">
        <v>0.25757575757575757</v>
      </c>
      <c r="Q763" s="56" t="s">
        <v>7</v>
      </c>
    </row>
    <row r="764" spans="13:17" x14ac:dyDescent="0.25">
      <c r="M764" s="56">
        <v>0.15909090909090909</v>
      </c>
      <c r="Q764" s="56" t="s">
        <v>7</v>
      </c>
    </row>
    <row r="765" spans="13:17" x14ac:dyDescent="0.25">
      <c r="M765" s="56">
        <v>0.4</v>
      </c>
      <c r="Q765" s="56" t="s">
        <v>7</v>
      </c>
    </row>
    <row r="766" spans="13:17" x14ac:dyDescent="0.25">
      <c r="M766" s="56">
        <v>0.6</v>
      </c>
      <c r="Q766" s="56" t="s">
        <v>7</v>
      </c>
    </row>
    <row r="767" spans="13:17" x14ac:dyDescent="0.25">
      <c r="M767" s="56">
        <v>0.23529411764705882</v>
      </c>
      <c r="Q767" s="56" t="s">
        <v>7</v>
      </c>
    </row>
    <row r="768" spans="13:17" x14ac:dyDescent="0.25">
      <c r="M768" s="56">
        <v>0.15662650602409639</v>
      </c>
      <c r="Q768" s="56" t="s">
        <v>7</v>
      </c>
    </row>
    <row r="769" spans="13:17" x14ac:dyDescent="0.25">
      <c r="M769" s="56">
        <v>0.17777777777777778</v>
      </c>
      <c r="Q769" s="56" t="s">
        <v>7</v>
      </c>
    </row>
    <row r="770" spans="13:17" x14ac:dyDescent="0.25">
      <c r="M770" s="56">
        <v>0.12698412698412698</v>
      </c>
      <c r="Q770" s="56" t="s">
        <v>7</v>
      </c>
    </row>
    <row r="771" spans="13:17" x14ac:dyDescent="0.25">
      <c r="M771" s="56">
        <v>4.49438202247191E-2</v>
      </c>
      <c r="Q771" s="56" t="s">
        <v>7</v>
      </c>
    </row>
    <row r="772" spans="13:17" x14ac:dyDescent="0.25">
      <c r="M772" s="56">
        <v>8.9285714285714288E-2</v>
      </c>
      <c r="Q772" s="56" t="s">
        <v>7</v>
      </c>
    </row>
    <row r="773" spans="13:17" x14ac:dyDescent="0.25">
      <c r="M773" s="56">
        <v>0.28999999999999998</v>
      </c>
      <c r="Q773" s="56" t="s">
        <v>7</v>
      </c>
    </row>
    <row r="774" spans="13:17" x14ac:dyDescent="0.25">
      <c r="M774" s="56">
        <v>0.10569105691056911</v>
      </c>
      <c r="Q774" s="56" t="s">
        <v>7</v>
      </c>
    </row>
    <row r="775" spans="13:17" x14ac:dyDescent="0.25">
      <c r="M775" s="56">
        <v>0.14782608695652175</v>
      </c>
      <c r="Q775" s="56" t="s">
        <v>7</v>
      </c>
    </row>
    <row r="776" spans="13:17" x14ac:dyDescent="0.25">
      <c r="M776" s="56">
        <v>0.17894736842105263</v>
      </c>
      <c r="Q776" s="56">
        <v>5.5555555555555552E-2</v>
      </c>
    </row>
    <row r="777" spans="13:17" x14ac:dyDescent="0.25">
      <c r="M777" s="56">
        <v>0.54347826086956519</v>
      </c>
      <c r="Q777" s="56">
        <v>-0.27083333333333331</v>
      </c>
    </row>
    <row r="778" spans="13:17" x14ac:dyDescent="0.25">
      <c r="M778" s="56">
        <v>0.26829268292682928</v>
      </c>
      <c r="Q778" s="56">
        <v>-0.1111111111111111</v>
      </c>
    </row>
    <row r="779" spans="13:17" x14ac:dyDescent="0.25">
      <c r="M779" s="56">
        <v>0.17307692307692307</v>
      </c>
      <c r="Q779" s="56">
        <v>-9.0909090909090912E-2</v>
      </c>
    </row>
    <row r="780" spans="13:17" x14ac:dyDescent="0.25">
      <c r="M780" s="56">
        <v>0.46511627906976744</v>
      </c>
      <c r="Q780" s="56">
        <v>0.1702127659574468</v>
      </c>
    </row>
    <row r="781" spans="13:17" x14ac:dyDescent="0.25">
      <c r="M781" s="56">
        <v>0.20895522388059701</v>
      </c>
      <c r="Q781" s="56">
        <v>-1.4084507042253521E-2</v>
      </c>
    </row>
    <row r="782" spans="13:17" x14ac:dyDescent="0.25">
      <c r="M782" s="56">
        <v>0.30337078651685395</v>
      </c>
      <c r="Q782" s="56">
        <v>4.6511627906976744E-2</v>
      </c>
    </row>
    <row r="783" spans="13:17" x14ac:dyDescent="0.25">
      <c r="M783" s="56">
        <v>0.44444444444444442</v>
      </c>
      <c r="Q783" s="56">
        <v>0.37931034482758619</v>
      </c>
    </row>
    <row r="784" spans="13:17" x14ac:dyDescent="0.25">
      <c r="M784" s="56">
        <v>0.17307692307692307</v>
      </c>
      <c r="Q784" s="56">
        <v>0</v>
      </c>
    </row>
    <row r="785" spans="13:17" x14ac:dyDescent="0.25">
      <c r="M785" s="56">
        <v>0.10416666666666667</v>
      </c>
      <c r="Q785" s="56">
        <v>0.2</v>
      </c>
    </row>
    <row r="786" spans="13:17" x14ac:dyDescent="0.25">
      <c r="M786" s="56">
        <v>0.18072289156626506</v>
      </c>
      <c r="Q786" s="56">
        <v>9.7560975609756101E-2</v>
      </c>
    </row>
    <row r="787" spans="13:17" x14ac:dyDescent="0.25">
      <c r="M787" s="56">
        <v>0.10416666666666667</v>
      </c>
      <c r="Q787" s="56">
        <v>0.25</v>
      </c>
    </row>
    <row r="788" spans="13:17" x14ac:dyDescent="0.25">
      <c r="M788" s="56">
        <v>0.2711864406779661</v>
      </c>
      <c r="Q788" s="56">
        <v>4.8387096774193547E-2</v>
      </c>
    </row>
    <row r="789" spans="13:17" x14ac:dyDescent="0.25">
      <c r="M789" s="56">
        <v>-1.1904761904761904E-2</v>
      </c>
      <c r="Q789" s="56">
        <v>0</v>
      </c>
    </row>
    <row r="790" spans="13:17" x14ac:dyDescent="0.25">
      <c r="M790" s="56">
        <v>7.1428571428571425E-2</v>
      </c>
      <c r="Q790" s="56">
        <v>9.0909090909090912E-2</v>
      </c>
    </row>
    <row r="791" spans="13:17" x14ac:dyDescent="0.25">
      <c r="M791" s="56">
        <v>0.37894736842105264</v>
      </c>
      <c r="Q791" s="56">
        <v>-6.25E-2</v>
      </c>
    </row>
    <row r="792" spans="13:17" x14ac:dyDescent="0.25">
      <c r="M792" s="56">
        <v>0.10569105691056911</v>
      </c>
      <c r="Q792" s="56">
        <v>0.04</v>
      </c>
    </row>
    <row r="793" spans="13:17" x14ac:dyDescent="0.25">
      <c r="M793" s="56">
        <v>0.1206896551724138</v>
      </c>
      <c r="Q793" s="56">
        <v>4.1666666666666664E-2</v>
      </c>
    </row>
    <row r="794" spans="13:17" x14ac:dyDescent="0.25">
      <c r="M794" s="56">
        <v>0.21649484536082475</v>
      </c>
      <c r="Q794" s="56">
        <v>4.1666666666666664E-2</v>
      </c>
    </row>
    <row r="795" spans="13:17" x14ac:dyDescent="0.25">
      <c r="M795" s="56">
        <v>0.10909090909090909</v>
      </c>
      <c r="Q795" s="56">
        <v>-0.14893617021276595</v>
      </c>
    </row>
    <row r="796" spans="13:17" x14ac:dyDescent="0.25">
      <c r="M796" s="56">
        <v>5.4545454545454543E-2</v>
      </c>
      <c r="Q796" s="56">
        <v>0.28205128205128205</v>
      </c>
    </row>
    <row r="797" spans="13:17" x14ac:dyDescent="0.25">
      <c r="M797" s="56">
        <v>0.27272727272727271</v>
      </c>
      <c r="Q797" s="56">
        <v>5.2631578947368418E-2</v>
      </c>
    </row>
    <row r="798" spans="13:17" x14ac:dyDescent="0.25">
      <c r="M798" s="56">
        <v>0.30232558139534882</v>
      </c>
      <c r="Q798" s="56">
        <v>2.2727272727272728E-2</v>
      </c>
    </row>
    <row r="799" spans="13:17" x14ac:dyDescent="0.25">
      <c r="M799" s="56">
        <v>0.26315789473684209</v>
      </c>
      <c r="Q799" s="56">
        <v>3.896103896103896E-2</v>
      </c>
    </row>
    <row r="800" spans="13:17" x14ac:dyDescent="0.25">
      <c r="M800" s="56">
        <v>5.2631578947368418E-2</v>
      </c>
      <c r="Q800" s="56">
        <v>9.8901098901098897E-2</v>
      </c>
    </row>
    <row r="801" spans="13:17" x14ac:dyDescent="0.25">
      <c r="M801" s="56">
        <v>0.39285714285714285</v>
      </c>
      <c r="Q801" s="56">
        <v>0.31578947368421051</v>
      </c>
    </row>
    <row r="802" spans="13:17" x14ac:dyDescent="0.25">
      <c r="M802" s="56">
        <v>0.10416666666666667</v>
      </c>
      <c r="Q802" s="56">
        <v>1.8518518518518517E-2</v>
      </c>
    </row>
    <row r="803" spans="13:17" x14ac:dyDescent="0.25">
      <c r="M803" s="56">
        <v>0.32608695652173914</v>
      </c>
      <c r="Q803" s="56">
        <v>-1.9607843137254902E-2</v>
      </c>
    </row>
    <row r="804" spans="13:17" x14ac:dyDescent="0.25">
      <c r="M804" s="56">
        <v>0.41772151898734178</v>
      </c>
      <c r="Q804" s="56">
        <v>-0.125</v>
      </c>
    </row>
    <row r="805" spans="13:17" x14ac:dyDescent="0.25">
      <c r="M805" s="56">
        <v>0.16279069767441862</v>
      </c>
      <c r="Q805" s="56">
        <v>0.16279069767441862</v>
      </c>
    </row>
    <row r="806" spans="13:17" x14ac:dyDescent="0.25">
      <c r="M806" s="56">
        <v>5.2631578947368418E-2</v>
      </c>
      <c r="Q806" s="56">
        <v>0.15942028985507245</v>
      </c>
    </row>
    <row r="807" spans="13:17" x14ac:dyDescent="0.25">
      <c r="M807" s="56">
        <v>0.19402985074626866</v>
      </c>
      <c r="Q807" s="56">
        <v>1.2658227848101266E-2</v>
      </c>
    </row>
    <row r="808" spans="13:17" x14ac:dyDescent="0.25">
      <c r="M808" s="56">
        <v>5.7971014492753624E-2</v>
      </c>
      <c r="Q808" s="56">
        <v>-0.13793103448275862</v>
      </c>
    </row>
    <row r="809" spans="13:17" x14ac:dyDescent="0.25">
      <c r="M809" s="56">
        <v>0.24242424242424243</v>
      </c>
      <c r="Q809" s="56">
        <v>0.22641509433962265</v>
      </c>
    </row>
    <row r="810" spans="13:17" x14ac:dyDescent="0.25">
      <c r="M810" s="56">
        <v>0.112</v>
      </c>
      <c r="Q810" s="56">
        <v>-0.1015625</v>
      </c>
    </row>
    <row r="811" spans="13:17" x14ac:dyDescent="0.25">
      <c r="M811" s="56">
        <v>0.16814159292035399</v>
      </c>
      <c r="Q811" s="56">
        <v>2.564102564102564E-2</v>
      </c>
    </row>
    <row r="812" spans="13:17" x14ac:dyDescent="0.25">
      <c r="M812" s="56">
        <v>0.29761904761904762</v>
      </c>
      <c r="Q812" s="56">
        <v>7.5268817204301078E-2</v>
      </c>
    </row>
    <row r="813" spans="13:17" x14ac:dyDescent="0.25">
      <c r="M813" s="56">
        <v>0.41176470588235292</v>
      </c>
      <c r="Q813" s="56" t="s">
        <v>7</v>
      </c>
    </row>
    <row r="814" spans="13:17" x14ac:dyDescent="0.25">
      <c r="M814" s="56">
        <v>0.13157894736842105</v>
      </c>
      <c r="Q814" s="56">
        <v>0.18421052631578946</v>
      </c>
    </row>
    <row r="815" spans="13:17" x14ac:dyDescent="0.25">
      <c r="M815" s="56">
        <v>8.1632653061224483E-2</v>
      </c>
      <c r="Q815" s="56">
        <v>2.0408163265306121E-2</v>
      </c>
    </row>
    <row r="816" spans="13:17" x14ac:dyDescent="0.25">
      <c r="M816" s="56">
        <v>4.3478260869565216E-2</v>
      </c>
      <c r="Q816" s="56">
        <v>0.31578947368421051</v>
      </c>
    </row>
    <row r="817" spans="13:17" x14ac:dyDescent="0.25">
      <c r="M817" s="56">
        <v>0.19444444444444445</v>
      </c>
      <c r="Q817" s="56">
        <v>0.21212121212121213</v>
      </c>
    </row>
    <row r="818" spans="13:17" x14ac:dyDescent="0.25">
      <c r="M818" s="56">
        <v>0.15217391304347827</v>
      </c>
      <c r="Q818" s="56">
        <v>2.2727272727272728E-2</v>
      </c>
    </row>
    <row r="819" spans="13:17" x14ac:dyDescent="0.25">
      <c r="M819" s="56">
        <v>0.44827586206896552</v>
      </c>
      <c r="Q819" s="56">
        <v>0.16666666666666666</v>
      </c>
    </row>
    <row r="820" spans="13:17" x14ac:dyDescent="0.25">
      <c r="M820" s="56">
        <v>0.13725490196078433</v>
      </c>
      <c r="Q820" s="56">
        <v>-0.1</v>
      </c>
    </row>
    <row r="821" spans="13:17" x14ac:dyDescent="0.25">
      <c r="M821" s="56">
        <v>0.17391304347826086</v>
      </c>
      <c r="Q821" s="56">
        <v>2.0408163265306121E-2</v>
      </c>
    </row>
    <row r="822" spans="13:17" x14ac:dyDescent="0.25">
      <c r="M822" s="56">
        <v>0.1875</v>
      </c>
      <c r="Q822" s="56">
        <v>-3.614457831325301E-2</v>
      </c>
    </row>
    <row r="823" spans="13:17" x14ac:dyDescent="0.25">
      <c r="M823" s="56">
        <v>0.10869565217391304</v>
      </c>
      <c r="Q823" s="56">
        <v>0.34146341463414637</v>
      </c>
    </row>
    <row r="824" spans="13:17" x14ac:dyDescent="0.25">
      <c r="M824" s="56">
        <v>0.15873015873015872</v>
      </c>
      <c r="Q824" s="56">
        <v>0.1111111111111111</v>
      </c>
    </row>
    <row r="825" spans="13:17" x14ac:dyDescent="0.25">
      <c r="M825" s="56">
        <v>3.7499999999999999E-2</v>
      </c>
      <c r="Q825" s="56">
        <v>7.1428571428571425E-2</v>
      </c>
    </row>
    <row r="826" spans="13:17" x14ac:dyDescent="0.25">
      <c r="M826" s="56">
        <v>6.3492063492063489E-2</v>
      </c>
      <c r="Q826" s="56">
        <v>0.37931034482758619</v>
      </c>
    </row>
    <row r="827" spans="13:17" x14ac:dyDescent="0.25">
      <c r="M827" s="56">
        <v>0.15686274509803921</v>
      </c>
      <c r="Q827" s="56">
        <v>-6.5420560747663545E-2</v>
      </c>
    </row>
    <row r="828" spans="13:17" x14ac:dyDescent="0.25">
      <c r="M828" s="56">
        <v>8.1300813008130079E-2</v>
      </c>
      <c r="Q828" s="56">
        <v>-2.4390243902439025E-2</v>
      </c>
    </row>
    <row r="829" spans="13:17" x14ac:dyDescent="0.25">
      <c r="M829" s="56">
        <v>0.16964285714285715</v>
      </c>
      <c r="Q829" s="56">
        <v>8.771929824561403E-3</v>
      </c>
    </row>
    <row r="830" spans="13:17" x14ac:dyDescent="0.25">
      <c r="M830" s="56">
        <v>0.19101123595505617</v>
      </c>
      <c r="Q830" s="56">
        <v>8.6956521739130432E-2</v>
      </c>
    </row>
    <row r="831" spans="13:17" x14ac:dyDescent="0.25">
      <c r="M831" s="56">
        <v>0.17777777777777778</v>
      </c>
      <c r="Q831" s="56">
        <v>0.25</v>
      </c>
    </row>
    <row r="832" spans="13:17" x14ac:dyDescent="0.25">
      <c r="M832" s="56">
        <v>0.36842105263157893</v>
      </c>
      <c r="Q832" s="56">
        <v>-0.21052631578947367</v>
      </c>
    </row>
    <row r="833" spans="13:17" x14ac:dyDescent="0.25">
      <c r="M833" s="56">
        <v>0.12962962962962962</v>
      </c>
      <c r="Q833" s="56">
        <v>-3.8461538461538464E-2</v>
      </c>
    </row>
    <row r="834" spans="13:17" x14ac:dyDescent="0.25">
      <c r="M834" s="56">
        <v>2.3809523809523808E-2</v>
      </c>
      <c r="Q834" s="56">
        <v>-0.25</v>
      </c>
    </row>
    <row r="835" spans="13:17" x14ac:dyDescent="0.25">
      <c r="M835" s="56">
        <v>0.17391304347826086</v>
      </c>
      <c r="Q835" s="56">
        <v>-0.24242424242424243</v>
      </c>
    </row>
    <row r="836" spans="13:17" x14ac:dyDescent="0.25">
      <c r="M836" s="56">
        <v>0.18279569892473119</v>
      </c>
      <c r="Q836" s="56">
        <v>-0.21348314606741572</v>
      </c>
    </row>
    <row r="837" spans="13:17" x14ac:dyDescent="0.25">
      <c r="M837" s="56">
        <v>0.4</v>
      </c>
      <c r="Q837" s="56">
        <v>0.29032258064516131</v>
      </c>
    </row>
    <row r="838" spans="13:17" x14ac:dyDescent="0.25">
      <c r="M838" s="56">
        <v>8.6206896551724144E-2</v>
      </c>
      <c r="Q838" s="56">
        <v>-3.8461538461538464E-2</v>
      </c>
    </row>
    <row r="839" spans="13:17" x14ac:dyDescent="0.25">
      <c r="M839" s="56">
        <v>8.3333333333333329E-2</v>
      </c>
      <c r="Q839" s="56">
        <v>-3.8461538461538464E-2</v>
      </c>
    </row>
    <row r="840" spans="13:17" x14ac:dyDescent="0.25">
      <c r="M840" s="56">
        <v>3.6585365853658534E-2</v>
      </c>
      <c r="Q840" s="56">
        <v>-0.27710843373493976</v>
      </c>
    </row>
    <row r="841" spans="13:17" x14ac:dyDescent="0.25">
      <c r="M841" s="56">
        <v>0.47368421052631576</v>
      </c>
      <c r="Q841" s="56">
        <v>8.6956521739130432E-2</v>
      </c>
    </row>
    <row r="842" spans="13:17" x14ac:dyDescent="0.25">
      <c r="M842" s="56">
        <v>9.6774193548387094E-2</v>
      </c>
      <c r="Q842" s="56">
        <v>-0.27419354838709675</v>
      </c>
    </row>
    <row r="843" spans="13:17" x14ac:dyDescent="0.25">
      <c r="M843" s="56">
        <v>2.5000000000000001E-2</v>
      </c>
      <c r="Q843" s="56">
        <v>-6.9767441860465115E-2</v>
      </c>
    </row>
    <row r="844" spans="13:17" x14ac:dyDescent="0.25">
      <c r="M844" s="56">
        <v>1.6666666666666666E-2</v>
      </c>
      <c r="Q844" s="56">
        <v>-0.61538461538461542</v>
      </c>
    </row>
    <row r="845" spans="13:17" x14ac:dyDescent="0.25">
      <c r="M845" s="56">
        <v>0.18811881188118812</v>
      </c>
      <c r="Q845" s="56">
        <v>-0.1326530612244898</v>
      </c>
    </row>
    <row r="846" spans="13:17" x14ac:dyDescent="0.25">
      <c r="M846" s="56">
        <v>9.6774193548387094E-2</v>
      </c>
      <c r="Q846" s="56">
        <v>-6.9767441860465115E-2</v>
      </c>
    </row>
    <row r="847" spans="13:17" x14ac:dyDescent="0.25">
      <c r="M847" s="56">
        <v>0.16071428571428573</v>
      </c>
      <c r="Q847" s="56">
        <v>-5.9829059829059832E-2</v>
      </c>
    </row>
    <row r="848" spans="13:17" x14ac:dyDescent="0.25">
      <c r="M848" s="56">
        <v>0.17894736842105263</v>
      </c>
      <c r="Q848" s="56">
        <v>-7.6086956521739135E-2</v>
      </c>
    </row>
    <row r="849" spans="13:17" x14ac:dyDescent="0.25">
      <c r="M849" s="56">
        <v>0.70588235294117652</v>
      </c>
      <c r="Q849" s="56">
        <v>-0.34782608695652173</v>
      </c>
    </row>
    <row r="850" spans="13:17" x14ac:dyDescent="0.25">
      <c r="M850" s="56">
        <v>0.15384615384615385</v>
      </c>
      <c r="Q850" s="56">
        <v>-0.16666666666666666</v>
      </c>
    </row>
    <row r="851" spans="13:17" x14ac:dyDescent="0.25">
      <c r="M851" s="56">
        <v>4.0816326530612242E-2</v>
      </c>
      <c r="Q851" s="56">
        <v>-0.2982456140350877</v>
      </c>
    </row>
    <row r="852" spans="13:17" x14ac:dyDescent="0.25">
      <c r="M852" s="56">
        <v>0.16279069767441862</v>
      </c>
      <c r="Q852" s="56">
        <v>-0.2857142857142857</v>
      </c>
    </row>
    <row r="853" spans="13:17" x14ac:dyDescent="0.25">
      <c r="M853" s="56">
        <v>9.2307692307692313E-2</v>
      </c>
      <c r="Q853" s="56">
        <v>-0.1044776119402985</v>
      </c>
    </row>
    <row r="854" spans="13:17" x14ac:dyDescent="0.25">
      <c r="M854" s="56">
        <v>0.12359550561797752</v>
      </c>
      <c r="Q854" s="56">
        <v>-9.0909090909090912E-2</v>
      </c>
    </row>
    <row r="855" spans="13:17" x14ac:dyDescent="0.25">
      <c r="M855" s="56">
        <v>0.35483870967741937</v>
      </c>
      <c r="Q855" s="56">
        <v>-0.26470588235294118</v>
      </c>
    </row>
    <row r="856" spans="13:17" x14ac:dyDescent="0.25">
      <c r="M856" s="56">
        <v>0.19607843137254902</v>
      </c>
      <c r="Q856" s="56">
        <v>-0.18367346938775511</v>
      </c>
    </row>
    <row r="857" spans="13:17" x14ac:dyDescent="0.25">
      <c r="M857" s="56">
        <v>0.08</v>
      </c>
      <c r="Q857" s="56">
        <v>-0.2391304347826087</v>
      </c>
    </row>
    <row r="858" spans="13:17" x14ac:dyDescent="0.25">
      <c r="M858" s="56">
        <v>0.1951219512195122</v>
      </c>
      <c r="Q858" s="56">
        <v>-0.34210526315789475</v>
      </c>
    </row>
    <row r="859" spans="13:17" x14ac:dyDescent="0.25">
      <c r="M859" s="56">
        <v>9.0909090909090912E-2</v>
      </c>
      <c r="Q859" s="56">
        <v>-0.18604651162790697</v>
      </c>
    </row>
    <row r="860" spans="13:17" x14ac:dyDescent="0.25">
      <c r="M860" s="56">
        <v>0</v>
      </c>
      <c r="Q860" s="56">
        <v>-0.39393939393939392</v>
      </c>
    </row>
    <row r="861" spans="13:17" x14ac:dyDescent="0.25">
      <c r="M861" s="56">
        <v>4.5977011494252873E-2</v>
      </c>
      <c r="Q861" s="56">
        <v>-0.26829268292682928</v>
      </c>
    </row>
    <row r="862" spans="13:17" x14ac:dyDescent="0.25">
      <c r="M862" s="56">
        <v>0.14754098360655737</v>
      </c>
      <c r="Q862" s="56">
        <v>-0.10714285714285714</v>
      </c>
    </row>
    <row r="863" spans="13:17" x14ac:dyDescent="0.25">
      <c r="M863" s="56">
        <v>0.13402061855670103</v>
      </c>
      <c r="Q863" s="56">
        <v>-0.19191919191919191</v>
      </c>
    </row>
    <row r="864" spans="13:17" x14ac:dyDescent="0.25">
      <c r="M864" s="56">
        <v>3.1746031746031744E-2</v>
      </c>
      <c r="Q864" s="56">
        <v>-0.12698412698412698</v>
      </c>
    </row>
    <row r="865" spans="13:17" x14ac:dyDescent="0.25">
      <c r="M865" s="56">
        <v>0.12280701754385964</v>
      </c>
      <c r="Q865" s="56">
        <v>-5.9829059829059832E-2</v>
      </c>
    </row>
    <row r="866" spans="13:17" x14ac:dyDescent="0.25">
      <c r="M866" s="56">
        <v>0</v>
      </c>
      <c r="Q866" s="56">
        <v>0.21951219512195122</v>
      </c>
    </row>
    <row r="867" spans="13:17" x14ac:dyDescent="0.25">
      <c r="M867" s="56">
        <v>0.46511627906976744</v>
      </c>
      <c r="Q867" s="56">
        <v>-0.24528301886792453</v>
      </c>
    </row>
    <row r="868" spans="13:17" x14ac:dyDescent="0.25">
      <c r="M868" s="56">
        <v>0.11764705882352941</v>
      </c>
      <c r="Q868" s="56">
        <v>0.18421052631578946</v>
      </c>
    </row>
    <row r="869" spans="13:17" x14ac:dyDescent="0.25">
      <c r="M869" s="56">
        <v>-0.30612244897959184</v>
      </c>
      <c r="Q869" s="56">
        <v>-1.7857142857142856E-2</v>
      </c>
    </row>
    <row r="870" spans="13:17" x14ac:dyDescent="0.25">
      <c r="M870" s="56">
        <v>-0.29729729729729731</v>
      </c>
      <c r="Q870" s="56">
        <v>0.36363636363636365</v>
      </c>
    </row>
    <row r="871" spans="13:17" x14ac:dyDescent="0.25">
      <c r="M871" s="56">
        <v>-6.0606060606060608E-2</v>
      </c>
      <c r="Q871" s="56">
        <v>4.1666666666666664E-2</v>
      </c>
    </row>
    <row r="872" spans="13:17" x14ac:dyDescent="0.25">
      <c r="M872" s="56">
        <v>4.5454545454545456E-2</v>
      </c>
      <c r="Q872" s="56">
        <v>-1.098901098901099E-2</v>
      </c>
    </row>
    <row r="873" spans="13:17" x14ac:dyDescent="0.25">
      <c r="M873" s="56">
        <v>0.33333333333333331</v>
      </c>
      <c r="Q873" s="56">
        <v>0.875</v>
      </c>
    </row>
    <row r="874" spans="13:17" x14ac:dyDescent="0.25">
      <c r="M874" s="56">
        <v>0.31428571428571428</v>
      </c>
      <c r="Q874" s="56">
        <v>0.41509433962264153</v>
      </c>
    </row>
    <row r="875" spans="13:17" x14ac:dyDescent="0.25">
      <c r="M875" s="56">
        <v>7.8431372549019607E-2</v>
      </c>
      <c r="Q875" s="56">
        <v>0.32653061224489793</v>
      </c>
    </row>
    <row r="876" spans="13:17" x14ac:dyDescent="0.25">
      <c r="M876" s="56">
        <v>0.20481927710843373</v>
      </c>
      <c r="Q876" s="56">
        <v>2.4096385542168676E-2</v>
      </c>
    </row>
    <row r="877" spans="13:17" x14ac:dyDescent="0.25">
      <c r="M877" s="56">
        <v>0.1111111111111111</v>
      </c>
      <c r="Q877" s="56">
        <v>0.25</v>
      </c>
    </row>
    <row r="878" spans="13:17" x14ac:dyDescent="0.25">
      <c r="M878" s="56">
        <v>-1.5873015873015872E-2</v>
      </c>
      <c r="Q878" s="56">
        <v>0.21212121212121213</v>
      </c>
    </row>
    <row r="879" spans="13:17" x14ac:dyDescent="0.25">
      <c r="M879" s="56">
        <v>1.1235955056179775E-2</v>
      </c>
      <c r="Q879" s="56">
        <v>0.13924050632911392</v>
      </c>
    </row>
    <row r="880" spans="13:17" x14ac:dyDescent="0.25">
      <c r="M880" s="56">
        <v>-0.23214285714285715</v>
      </c>
      <c r="Q880" s="56">
        <v>3.4482758620689655E-2</v>
      </c>
    </row>
    <row r="881" spans="13:17" x14ac:dyDescent="0.25">
      <c r="M881" s="56">
        <v>0.05</v>
      </c>
      <c r="Q881" s="56">
        <v>0.15</v>
      </c>
    </row>
    <row r="882" spans="13:17" x14ac:dyDescent="0.25">
      <c r="M882" s="56">
        <v>8.943089430894309E-2</v>
      </c>
      <c r="Q882" s="56">
        <v>6.2992125984251968E-2</v>
      </c>
    </row>
    <row r="883" spans="13:17" x14ac:dyDescent="0.25">
      <c r="M883" s="56">
        <v>4.3478260869565216E-2</v>
      </c>
      <c r="Q883" s="56">
        <v>0.18421052631578946</v>
      </c>
    </row>
    <row r="884" spans="13:17" x14ac:dyDescent="0.25">
      <c r="M884" s="56">
        <v>5.2631578947368418E-2</v>
      </c>
      <c r="Q884" s="56">
        <v>1.0638297872340425E-2</v>
      </c>
    </row>
    <row r="885" spans="13:17" x14ac:dyDescent="0.25">
      <c r="M885" s="56">
        <v>-0.13043478260869565</v>
      </c>
      <c r="Q885" s="56" t="s">
        <v>7</v>
      </c>
    </row>
    <row r="886" spans="13:17" x14ac:dyDescent="0.25">
      <c r="M886" s="56">
        <v>-2.4390243902439025E-2</v>
      </c>
      <c r="Q886" s="56">
        <v>0.18421052631578946</v>
      </c>
    </row>
    <row r="887" spans="13:17" x14ac:dyDescent="0.25">
      <c r="M887" s="56">
        <v>-3.8461538461538464E-2</v>
      </c>
      <c r="Q887" s="56">
        <v>2.0408163265306121E-2</v>
      </c>
    </row>
    <row r="888" spans="13:17" x14ac:dyDescent="0.25">
      <c r="M888" s="56">
        <v>0.20930232558139536</v>
      </c>
      <c r="Q888" s="56">
        <v>0.34146341463414637</v>
      </c>
    </row>
    <row r="889" spans="13:17" x14ac:dyDescent="0.25">
      <c r="M889" s="56">
        <v>0.19402985074626866</v>
      </c>
      <c r="Q889" s="56">
        <v>0.15384615384615385</v>
      </c>
    </row>
    <row r="890" spans="13:17" x14ac:dyDescent="0.25">
      <c r="M890" s="56">
        <v>3.3707865168539325E-2</v>
      </c>
      <c r="Q890" s="56">
        <v>-3.4090909090909088E-2</v>
      </c>
    </row>
    <row r="891" spans="13:17" x14ac:dyDescent="0.25">
      <c r="M891" s="56">
        <v>0.33333333333333331</v>
      </c>
      <c r="Q891" s="56">
        <v>1.1428571428571428</v>
      </c>
    </row>
    <row r="892" spans="13:17" x14ac:dyDescent="0.25">
      <c r="M892" s="56">
        <v>-3.8461538461538464E-2</v>
      </c>
      <c r="Q892" s="56">
        <v>0.5</v>
      </c>
    </row>
    <row r="893" spans="13:17" x14ac:dyDescent="0.25">
      <c r="M893" s="56">
        <v>6.25E-2</v>
      </c>
      <c r="Q893" s="56">
        <v>0.42857142857142855</v>
      </c>
    </row>
    <row r="894" spans="13:17" x14ac:dyDescent="0.25">
      <c r="M894" s="56">
        <v>9.6385542168674704E-2</v>
      </c>
      <c r="Q894" s="56">
        <v>2.4096385542168676E-2</v>
      </c>
    </row>
    <row r="895" spans="13:17" x14ac:dyDescent="0.25">
      <c r="M895" s="56">
        <v>0</v>
      </c>
      <c r="Q895" s="56">
        <v>0.7441860465116279</v>
      </c>
    </row>
    <row r="896" spans="13:17" x14ac:dyDescent="0.25">
      <c r="M896" s="56">
        <v>0.38983050847457629</v>
      </c>
      <c r="Q896" s="56">
        <v>0.39344262295081966</v>
      </c>
    </row>
    <row r="897" spans="13:17" x14ac:dyDescent="0.25">
      <c r="M897" s="56">
        <v>7.1428571428571425E-2</v>
      </c>
      <c r="Q897" s="56">
        <v>7.9545454545454544E-2</v>
      </c>
    </row>
    <row r="898" spans="13:17" x14ac:dyDescent="0.25">
      <c r="M898" s="56">
        <v>-0.14285714285714285</v>
      </c>
      <c r="Q898" s="56">
        <v>0.22807017543859648</v>
      </c>
    </row>
    <row r="899" spans="13:17" x14ac:dyDescent="0.25">
      <c r="M899" s="56">
        <v>0.14736842105263157</v>
      </c>
      <c r="Q899" s="56">
        <v>0.21212121212121213</v>
      </c>
    </row>
    <row r="900" spans="13:17" x14ac:dyDescent="0.25">
      <c r="M900" s="56">
        <v>5.6910569105691054E-2</v>
      </c>
      <c r="Q900" s="56">
        <v>0.15384615384615385</v>
      </c>
    </row>
    <row r="901" spans="13:17" x14ac:dyDescent="0.25">
      <c r="M901" s="56">
        <v>1.7241379310344827E-2</v>
      </c>
      <c r="Q901" s="56">
        <v>0.23893805309734514</v>
      </c>
    </row>
    <row r="902" spans="13:17" x14ac:dyDescent="0.25">
      <c r="M902" s="56">
        <v>-7.2164948453608241E-2</v>
      </c>
      <c r="Q902" s="56">
        <v>7.5268817204301078E-2</v>
      </c>
    </row>
    <row r="903" spans="13:17" x14ac:dyDescent="0.25">
      <c r="M903" s="56">
        <v>-0.16363636363636364</v>
      </c>
      <c r="Q903" s="56">
        <v>0.25</v>
      </c>
    </row>
    <row r="904" spans="13:17" x14ac:dyDescent="0.25">
      <c r="M904" s="56">
        <v>-9.0909090909090912E-2</v>
      </c>
      <c r="Q904" s="56">
        <v>-5.4054054054054057E-2</v>
      </c>
    </row>
    <row r="905" spans="13:17" x14ac:dyDescent="0.25">
      <c r="M905" s="56">
        <v>0.45454545454545453</v>
      </c>
      <c r="Q905" s="56">
        <v>-0.24528301886792453</v>
      </c>
    </row>
    <row r="906" spans="13:17" x14ac:dyDescent="0.25">
      <c r="M906" s="56">
        <v>4.6511627906976744E-2</v>
      </c>
      <c r="Q906" s="56">
        <v>0.14583333333333334</v>
      </c>
    </row>
    <row r="907" spans="13:17" x14ac:dyDescent="0.25">
      <c r="M907" s="56">
        <v>0.11842105263157894</v>
      </c>
      <c r="Q907" s="56">
        <v>4.1666666666666664E-2</v>
      </c>
    </row>
    <row r="908" spans="13:17" x14ac:dyDescent="0.25">
      <c r="M908" s="56">
        <v>-6.3157894736842107E-2</v>
      </c>
      <c r="Q908" s="56">
        <v>-5.5555555555555552E-2</v>
      </c>
    </row>
    <row r="909" spans="13:17" x14ac:dyDescent="0.25">
      <c r="M909" s="56">
        <v>0.21428571428571427</v>
      </c>
      <c r="Q909" s="56">
        <v>0.93548387096774188</v>
      </c>
    </row>
    <row r="910" spans="13:17" x14ac:dyDescent="0.25">
      <c r="M910" s="56">
        <v>0.10416666666666667</v>
      </c>
      <c r="Q910" s="56">
        <v>0.3888888888888889</v>
      </c>
    </row>
    <row r="911" spans="13:17" x14ac:dyDescent="0.25">
      <c r="M911" s="56">
        <v>6.5217391304347824E-2</v>
      </c>
      <c r="Q911" s="56">
        <v>0.15384615384615385</v>
      </c>
    </row>
    <row r="912" spans="13:17" x14ac:dyDescent="0.25">
      <c r="M912" s="56">
        <v>-0.24050632911392406</v>
      </c>
      <c r="Q912" s="56">
        <v>4.9382716049382713E-2</v>
      </c>
    </row>
    <row r="913" spans="13:17" x14ac:dyDescent="0.25">
      <c r="M913" s="56">
        <v>4.6511627906976744E-2</v>
      </c>
      <c r="Q913" s="56">
        <v>0.30952380952380953</v>
      </c>
    </row>
    <row r="914" spans="13:17" x14ac:dyDescent="0.25">
      <c r="M914" s="56">
        <v>5.2631578947368418E-2</v>
      </c>
      <c r="Q914" s="56">
        <v>0.26984126984126983</v>
      </c>
    </row>
    <row r="915" spans="13:17" x14ac:dyDescent="0.25">
      <c r="M915" s="56">
        <v>0.19402985074626866</v>
      </c>
      <c r="Q915" s="56">
        <v>-0.26829268292682928</v>
      </c>
    </row>
    <row r="916" spans="13:17" x14ac:dyDescent="0.25">
      <c r="M916" s="56">
        <v>-0.43478260869565216</v>
      </c>
      <c r="Q916" s="56">
        <v>1.8518518518518517E-2</v>
      </c>
    </row>
    <row r="917" spans="13:17" x14ac:dyDescent="0.25">
      <c r="M917" s="56">
        <v>0.27272727272727271</v>
      </c>
      <c r="Q917" s="56">
        <v>0.10576923076923077</v>
      </c>
    </row>
    <row r="918" spans="13:17" x14ac:dyDescent="0.25">
      <c r="M918" s="56">
        <v>5.6000000000000001E-2</v>
      </c>
      <c r="Q918" s="56">
        <v>9.7560975609756101E-2</v>
      </c>
    </row>
    <row r="919" spans="13:17" x14ac:dyDescent="0.25">
      <c r="M919" s="56">
        <v>0.15044247787610621</v>
      </c>
      <c r="Q919" s="56">
        <v>0.23893805309734514</v>
      </c>
    </row>
    <row r="920" spans="13:17" x14ac:dyDescent="0.25">
      <c r="M920" s="56">
        <v>1.1904761904761904E-2</v>
      </c>
      <c r="Q920" s="56">
        <v>-5.5555555555555552E-2</v>
      </c>
    </row>
    <row r="921" spans="13:17" x14ac:dyDescent="0.25">
      <c r="M921" s="56">
        <v>-0.15686274509803921</v>
      </c>
      <c r="Q921" s="56">
        <v>0.12244897959183673</v>
      </c>
    </row>
    <row r="922" spans="13:17" x14ac:dyDescent="0.25">
      <c r="M922" s="56">
        <v>0.10526315789473684</v>
      </c>
      <c r="Q922" s="56">
        <v>-2.1739130434782608E-2</v>
      </c>
    </row>
    <row r="923" spans="13:17" x14ac:dyDescent="0.25">
      <c r="M923" s="56">
        <v>4.0816326530612242E-2</v>
      </c>
      <c r="Q923" s="56">
        <v>0</v>
      </c>
    </row>
    <row r="924" spans="13:17" x14ac:dyDescent="0.25">
      <c r="M924" s="56">
        <v>-0.13043478260869565</v>
      </c>
      <c r="Q924" s="56">
        <v>4.1666666666666664E-2</v>
      </c>
    </row>
    <row r="925" spans="13:17" x14ac:dyDescent="0.25">
      <c r="M925" s="56">
        <v>0.18055555555555555</v>
      </c>
      <c r="Q925" s="56">
        <v>0.19718309859154928</v>
      </c>
    </row>
    <row r="926" spans="13:17" x14ac:dyDescent="0.25">
      <c r="M926" s="56">
        <v>-2.1739130434782608E-2</v>
      </c>
      <c r="Q926" s="56">
        <v>9.1954022988505746E-2</v>
      </c>
    </row>
    <row r="927" spans="13:17" x14ac:dyDescent="0.25">
      <c r="M927" s="56">
        <v>0.37931034482758619</v>
      </c>
      <c r="Q927" s="56">
        <v>0.57894736842105265</v>
      </c>
    </row>
    <row r="928" spans="13:17" x14ac:dyDescent="0.25">
      <c r="M928" s="56">
        <v>-5.8823529411764705E-2</v>
      </c>
      <c r="Q928" s="56">
        <v>0.44230769230769229</v>
      </c>
    </row>
    <row r="929" spans="13:17" x14ac:dyDescent="0.25">
      <c r="M929" s="56">
        <v>0.13043478260869565</v>
      </c>
      <c r="Q929" s="56">
        <v>5.7692307692307696E-2</v>
      </c>
    </row>
    <row r="930" spans="13:17" x14ac:dyDescent="0.25">
      <c r="M930" s="56">
        <v>0.125</v>
      </c>
      <c r="Q930" s="56">
        <v>-1.2345679012345678E-2</v>
      </c>
    </row>
    <row r="931" spans="13:17" x14ac:dyDescent="0.25">
      <c r="M931" s="56">
        <v>8.6956521739130432E-2</v>
      </c>
      <c r="Q931" s="56">
        <v>0.34146341463414637</v>
      </c>
    </row>
    <row r="932" spans="13:17" x14ac:dyDescent="0.25">
      <c r="M932" s="56">
        <v>0.33333333333333331</v>
      </c>
      <c r="Q932" s="56">
        <v>6.0606060606060608E-2</v>
      </c>
    </row>
    <row r="933" spans="13:17" x14ac:dyDescent="0.25">
      <c r="M933" s="56">
        <v>7.4999999999999997E-2</v>
      </c>
      <c r="Q933" s="56">
        <v>-8.0459770114942528E-2</v>
      </c>
    </row>
    <row r="934" spans="13:17" x14ac:dyDescent="0.25">
      <c r="M934" s="56">
        <v>3.1746031746031744E-2</v>
      </c>
      <c r="Q934" s="56">
        <v>0.20370370370370369</v>
      </c>
    </row>
    <row r="935" spans="13:17" x14ac:dyDescent="0.25">
      <c r="M935" s="56">
        <v>0.20588235294117646</v>
      </c>
      <c r="Q935" s="56">
        <v>0</v>
      </c>
    </row>
    <row r="936" spans="13:17" x14ac:dyDescent="0.25">
      <c r="M936" s="56">
        <v>7.3170731707317069E-2</v>
      </c>
      <c r="Q936" s="56">
        <v>9.7560975609756101E-2</v>
      </c>
    </row>
    <row r="937" spans="13:17" x14ac:dyDescent="0.25">
      <c r="M937" s="56">
        <v>0.21428571428571427</v>
      </c>
      <c r="Q937" s="56">
        <v>5.9322033898305086E-2</v>
      </c>
    </row>
    <row r="938" spans="13:17" x14ac:dyDescent="0.25">
      <c r="M938" s="56">
        <v>0.12359550561797752</v>
      </c>
      <c r="Q938" s="56">
        <v>-4.2553191489361701E-2</v>
      </c>
    </row>
    <row r="939" spans="13:17" x14ac:dyDescent="0.25">
      <c r="M939" s="56">
        <v>2.2222222222222223E-2</v>
      </c>
      <c r="Q939" s="56">
        <v>0.3</v>
      </c>
    </row>
    <row r="940" spans="13:17" x14ac:dyDescent="0.25">
      <c r="M940" s="56">
        <v>5.2631578947368418E-2</v>
      </c>
      <c r="Q940" s="56">
        <v>0.18421052631578946</v>
      </c>
    </row>
    <row r="941" spans="13:17" x14ac:dyDescent="0.25">
      <c r="M941" s="56">
        <v>-0.27777777777777779</v>
      </c>
      <c r="Q941" s="56">
        <v>0.15384615384615385</v>
      </c>
    </row>
    <row r="942" spans="13:17" x14ac:dyDescent="0.25">
      <c r="M942" s="56">
        <v>-0.23809523809523808</v>
      </c>
      <c r="Q942" s="56">
        <v>0</v>
      </c>
    </row>
    <row r="943" spans="13:17" x14ac:dyDescent="0.25">
      <c r="M943" s="56">
        <v>-0.18840579710144928</v>
      </c>
      <c r="Q943" s="56">
        <v>6.0606060606060608E-2</v>
      </c>
    </row>
    <row r="944" spans="13:17" x14ac:dyDescent="0.25">
      <c r="M944" s="56">
        <v>-0.19354838709677419</v>
      </c>
      <c r="Q944" s="56">
        <v>1.1235955056179775E-2</v>
      </c>
    </row>
    <row r="945" spans="13:17" x14ac:dyDescent="0.25">
      <c r="M945" s="56">
        <v>0.26666666666666666</v>
      </c>
      <c r="Q945" s="56">
        <v>0.45161290322580644</v>
      </c>
    </row>
    <row r="946" spans="13:17" x14ac:dyDescent="0.25">
      <c r="M946" s="56">
        <v>-0.13793103448275862</v>
      </c>
      <c r="Q946" s="56">
        <v>0.15384615384615385</v>
      </c>
    </row>
    <row r="947" spans="13:17" x14ac:dyDescent="0.25">
      <c r="M947" s="56">
        <v>-6.25E-2</v>
      </c>
      <c r="Q947" s="56">
        <v>-3.8461538461538464E-2</v>
      </c>
    </row>
    <row r="948" spans="13:17" x14ac:dyDescent="0.25">
      <c r="M948" s="56">
        <v>-0.14634146341463414</v>
      </c>
      <c r="Q948" s="56">
        <v>-9.6385542168674704E-2</v>
      </c>
    </row>
    <row r="949" spans="13:17" x14ac:dyDescent="0.25">
      <c r="M949" s="56">
        <v>-0.10526315789473684</v>
      </c>
      <c r="Q949" s="56">
        <v>-2.1739130434782608E-2</v>
      </c>
    </row>
    <row r="950" spans="13:17" x14ac:dyDescent="0.25">
      <c r="M950" s="56">
        <v>-3.2258064516129031E-2</v>
      </c>
      <c r="Q950" s="56">
        <v>-0.11290322580645161</v>
      </c>
    </row>
    <row r="951" spans="13:17" x14ac:dyDescent="0.25">
      <c r="M951" s="56">
        <v>0.125</v>
      </c>
      <c r="Q951" s="56">
        <v>-6.9767441860465115E-2</v>
      </c>
    </row>
    <row r="952" spans="13:17" x14ac:dyDescent="0.25">
      <c r="M952" s="56">
        <v>-0.23333333333333334</v>
      </c>
      <c r="Q952" s="56">
        <v>-3.8461538461538464E-2</v>
      </c>
    </row>
    <row r="953" spans="13:17" x14ac:dyDescent="0.25">
      <c r="M953" s="56">
        <v>0.12871287128712872</v>
      </c>
      <c r="Q953" s="56">
        <v>2.0408163265306121E-2</v>
      </c>
    </row>
    <row r="954" spans="13:17" x14ac:dyDescent="0.25">
      <c r="M954" s="56">
        <v>0.12903225806451613</v>
      </c>
      <c r="Q954" s="56">
        <v>-6.9767441860465115E-2</v>
      </c>
    </row>
    <row r="955" spans="13:17" x14ac:dyDescent="0.25">
      <c r="M955" s="56">
        <v>0.22321428571428573</v>
      </c>
      <c r="Q955" s="56">
        <v>-1.7094017094017096E-2</v>
      </c>
    </row>
    <row r="956" spans="13:17" x14ac:dyDescent="0.25">
      <c r="M956" s="56">
        <v>0.26315789473684209</v>
      </c>
      <c r="Q956" s="56">
        <v>-7.6086956521739135E-2</v>
      </c>
    </row>
    <row r="957" spans="13:17" x14ac:dyDescent="0.25">
      <c r="M957" s="56">
        <v>0.70588235294117652</v>
      </c>
      <c r="Q957" s="56">
        <v>0.19565217391304349</v>
      </c>
    </row>
    <row r="958" spans="13:17" x14ac:dyDescent="0.25">
      <c r="M958" s="56">
        <v>2.564102564102564E-2</v>
      </c>
      <c r="Q958" s="56">
        <v>-0.2857142857142857</v>
      </c>
    </row>
    <row r="959" spans="13:17" x14ac:dyDescent="0.25">
      <c r="M959" s="56">
        <v>2.0408163265306121E-2</v>
      </c>
      <c r="Q959" s="56">
        <v>-0.12280701754385964</v>
      </c>
    </row>
    <row r="960" spans="13:17" x14ac:dyDescent="0.25">
      <c r="M960" s="56">
        <v>-0.30232558139534882</v>
      </c>
      <c r="Q960" s="56">
        <v>7.1428571428571425E-2</v>
      </c>
    </row>
    <row r="961" spans="13:17" x14ac:dyDescent="0.25">
      <c r="M961" s="56">
        <v>-0.1076923076923077</v>
      </c>
      <c r="Q961" s="56">
        <v>-2.9850746268656716E-2</v>
      </c>
    </row>
    <row r="962" spans="13:17" x14ac:dyDescent="0.25">
      <c r="M962" s="56">
        <v>-6.741573033707865E-2</v>
      </c>
      <c r="Q962" s="56">
        <v>-9.0909090909090912E-2</v>
      </c>
    </row>
    <row r="963" spans="13:17" x14ac:dyDescent="0.25">
      <c r="M963" s="56">
        <v>0</v>
      </c>
      <c r="Q963" s="56">
        <v>0.17647058823529413</v>
      </c>
    </row>
    <row r="964" spans="13:17" x14ac:dyDescent="0.25">
      <c r="M964" s="56">
        <v>-3.9215686274509803E-2</v>
      </c>
      <c r="Q964" s="56">
        <v>0.12244897959183673</v>
      </c>
    </row>
    <row r="965" spans="13:17" x14ac:dyDescent="0.25">
      <c r="M965" s="56">
        <v>-0.2</v>
      </c>
      <c r="Q965" s="56">
        <v>8.6956521739130432E-2</v>
      </c>
    </row>
    <row r="966" spans="13:17" x14ac:dyDescent="0.25">
      <c r="M966" s="56">
        <v>-0.17073170731707318</v>
      </c>
      <c r="Q966" s="56">
        <v>-1.3157894736842105E-2</v>
      </c>
    </row>
    <row r="967" spans="13:17" x14ac:dyDescent="0.25">
      <c r="M967" s="56">
        <v>-0.43181818181818182</v>
      </c>
      <c r="Q967" s="56">
        <v>4.6511627906976744E-2</v>
      </c>
    </row>
    <row r="968" spans="13:17" x14ac:dyDescent="0.25">
      <c r="M968" s="56">
        <v>-7.9365079365079361E-2</v>
      </c>
      <c r="Q968" s="56">
        <v>-1.5151515151515152E-2</v>
      </c>
    </row>
    <row r="969" spans="13:17" x14ac:dyDescent="0.25">
      <c r="M969" s="56">
        <v>0</v>
      </c>
      <c r="Q969" s="56">
        <v>-2.4390243902439025E-2</v>
      </c>
    </row>
    <row r="970" spans="13:17" x14ac:dyDescent="0.25">
      <c r="M970" s="56">
        <v>-0.50819672131147542</v>
      </c>
      <c r="Q970" s="56">
        <v>0.16071428571428573</v>
      </c>
    </row>
    <row r="971" spans="13:17" x14ac:dyDescent="0.25">
      <c r="M971" s="56">
        <v>3.0927835051546393E-2</v>
      </c>
      <c r="Q971" s="56">
        <v>0.1111111111111111</v>
      </c>
    </row>
    <row r="972" spans="13:17" x14ac:dyDescent="0.25">
      <c r="M972" s="56">
        <v>-0.12698412698412698</v>
      </c>
      <c r="Q972" s="56">
        <v>7.1428571428571425E-2</v>
      </c>
    </row>
    <row r="973" spans="13:17" x14ac:dyDescent="0.25">
      <c r="M973" s="56">
        <v>0.22807017543859648</v>
      </c>
      <c r="Q973" s="56">
        <v>0.19658119658119658</v>
      </c>
    </row>
    <row r="974" spans="13:17" x14ac:dyDescent="0.25">
      <c r="M974" s="56">
        <v>0.30526315789473685</v>
      </c>
      <c r="Q974" s="56">
        <v>0.46341463414634149</v>
      </c>
    </row>
    <row r="975" spans="13:17" x14ac:dyDescent="0.25">
      <c r="M975" s="56">
        <v>-0.2558139534883721</v>
      </c>
      <c r="Q975" s="56">
        <v>3.7735849056603772E-2</v>
      </c>
    </row>
    <row r="976" spans="13:17" x14ac:dyDescent="0.25">
      <c r="M976" s="56">
        <v>-0.35185185185185186</v>
      </c>
      <c r="Q976" s="56">
        <v>0.18421052631578946</v>
      </c>
    </row>
    <row r="977" spans="13:17" x14ac:dyDescent="0.25">
      <c r="M977" s="56">
        <v>-0.375</v>
      </c>
      <c r="Q977" s="56">
        <v>-1.7857142857142856E-2</v>
      </c>
    </row>
    <row r="978" spans="13:17" x14ac:dyDescent="0.25">
      <c r="M978" s="56">
        <v>-0.14634146341463414</v>
      </c>
      <c r="Q978" s="56">
        <v>0.36363636363636365</v>
      </c>
    </row>
    <row r="979" spans="13:17" x14ac:dyDescent="0.25">
      <c r="M979" s="56">
        <v>-0.21052631578947367</v>
      </c>
      <c r="Q979" s="56">
        <v>0.1111111111111111</v>
      </c>
    </row>
    <row r="980" spans="13:17" x14ac:dyDescent="0.25">
      <c r="M980" s="56">
        <v>-6.25E-2</v>
      </c>
      <c r="Q980" s="56">
        <v>4.3956043956043959E-2</v>
      </c>
    </row>
    <row r="981" spans="13:17" x14ac:dyDescent="0.25">
      <c r="M981" s="56">
        <v>0</v>
      </c>
      <c r="Q981" s="56">
        <v>0.40625</v>
      </c>
    </row>
    <row r="982" spans="13:17" x14ac:dyDescent="0.25">
      <c r="M982" s="56">
        <v>-0.1</v>
      </c>
      <c r="Q982" s="56">
        <v>0.13207547169811321</v>
      </c>
    </row>
    <row r="983" spans="13:17" x14ac:dyDescent="0.25">
      <c r="M983" s="56">
        <v>-0.14893617021276595</v>
      </c>
      <c r="Q983" s="56">
        <v>2.0408163265306121E-2</v>
      </c>
    </row>
    <row r="984" spans="13:17" x14ac:dyDescent="0.25">
      <c r="M984" s="56">
        <v>-6.6666666666666666E-2</v>
      </c>
      <c r="Q984" s="56">
        <v>8.4337349397590355E-2</v>
      </c>
    </row>
    <row r="985" spans="13:17" x14ac:dyDescent="0.25">
      <c r="M985" s="56">
        <v>-0.22222222222222221</v>
      </c>
      <c r="Q985" s="56">
        <v>0.36363636363636365</v>
      </c>
    </row>
    <row r="986" spans="13:17" x14ac:dyDescent="0.25">
      <c r="M986" s="56">
        <v>-3.8461538461538464E-2</v>
      </c>
      <c r="Q986" s="56">
        <v>6.0606060606060608E-2</v>
      </c>
    </row>
    <row r="987" spans="13:17" x14ac:dyDescent="0.25">
      <c r="M987" s="56">
        <v>-2.7777777777777776E-2</v>
      </c>
      <c r="Q987" s="56">
        <v>7.5949367088607597E-2</v>
      </c>
    </row>
    <row r="988" spans="13:17" x14ac:dyDescent="0.25">
      <c r="M988" s="56">
        <v>-0.20289855072463769</v>
      </c>
      <c r="Q988" s="56">
        <v>3.4482758620689655E-2</v>
      </c>
    </row>
    <row r="989" spans="13:17" x14ac:dyDescent="0.25">
      <c r="M989" s="56">
        <v>-0.17525773195876287</v>
      </c>
      <c r="Q989" s="56">
        <v>0.1</v>
      </c>
    </row>
    <row r="990" spans="13:17" x14ac:dyDescent="0.25">
      <c r="M990" s="56">
        <v>-0.04</v>
      </c>
      <c r="Q990" s="56">
        <v>2.3622047244094488E-2</v>
      </c>
    </row>
    <row r="991" spans="13:17" x14ac:dyDescent="0.25">
      <c r="M991" s="56">
        <v>-3.5087719298245612E-2</v>
      </c>
      <c r="Q991" s="56">
        <v>5.2631578947368418E-2</v>
      </c>
    </row>
    <row r="992" spans="13:17" x14ac:dyDescent="0.25">
      <c r="M992" s="56">
        <v>-0.10714285714285714</v>
      </c>
      <c r="Q992" s="56">
        <v>6.3829787234042548E-2</v>
      </c>
    </row>
    <row r="993" spans="13:17" x14ac:dyDescent="0.25">
      <c r="M993" s="56">
        <v>-0.24528301886792453</v>
      </c>
      <c r="Q993" s="56" t="s">
        <v>7</v>
      </c>
    </row>
    <row r="994" spans="13:17" x14ac:dyDescent="0.25">
      <c r="M994" s="56">
        <v>-0.32432432432432434</v>
      </c>
      <c r="Q994" s="56">
        <v>5.2631578947368418E-2</v>
      </c>
    </row>
    <row r="995" spans="13:17" x14ac:dyDescent="0.25">
      <c r="M995" s="56">
        <v>-0.2</v>
      </c>
      <c r="Q995" s="56">
        <v>0.12244897959183673</v>
      </c>
    </row>
    <row r="996" spans="13:17" x14ac:dyDescent="0.25">
      <c r="M996" s="56">
        <v>-0.1111111111111111</v>
      </c>
      <c r="Q996" s="56">
        <v>0.58536585365853655</v>
      </c>
    </row>
    <row r="997" spans="13:17" x14ac:dyDescent="0.25">
      <c r="M997" s="56">
        <v>-9.7222222222222224E-2</v>
      </c>
      <c r="Q997" s="56">
        <v>7.6923076923076927E-2</v>
      </c>
    </row>
    <row r="998" spans="13:17" x14ac:dyDescent="0.25">
      <c r="M998" s="56">
        <v>-0.13043478260869565</v>
      </c>
      <c r="Q998" s="56">
        <v>7.9545454545454544E-2</v>
      </c>
    </row>
    <row r="999" spans="13:17" x14ac:dyDescent="0.25">
      <c r="M999" s="56">
        <v>0.25</v>
      </c>
      <c r="Q999" s="56">
        <v>0.42857142857142855</v>
      </c>
    </row>
    <row r="1000" spans="13:17" x14ac:dyDescent="0.25">
      <c r="M1000" s="56">
        <v>0</v>
      </c>
      <c r="Q1000" s="56">
        <v>0</v>
      </c>
    </row>
    <row r="1001" spans="13:17" x14ac:dyDescent="0.25">
      <c r="M1001" s="56">
        <v>2.2727272727272728E-2</v>
      </c>
      <c r="Q1001" s="56">
        <v>0.22448979591836735</v>
      </c>
    </row>
    <row r="1002" spans="13:17" x14ac:dyDescent="0.25">
      <c r="M1002" s="56">
        <v>-0.15662650602409639</v>
      </c>
      <c r="Q1002" s="56">
        <v>2.4096385542168676E-2</v>
      </c>
    </row>
    <row r="1003" spans="13:17" x14ac:dyDescent="0.25">
      <c r="M1003" s="56">
        <v>-0.16666666666666666</v>
      </c>
      <c r="Q1003" s="56">
        <v>0.27906976744186046</v>
      </c>
    </row>
    <row r="1004" spans="13:17" x14ac:dyDescent="0.25">
      <c r="M1004" s="56">
        <v>-3.5087719298245612E-2</v>
      </c>
      <c r="Q1004" s="56">
        <v>0.14754098360655737</v>
      </c>
    </row>
    <row r="1005" spans="13:17" x14ac:dyDescent="0.25">
      <c r="M1005" s="56">
        <v>-0.125</v>
      </c>
      <c r="Q1005" s="56">
        <v>7.9545454545454544E-2</v>
      </c>
    </row>
    <row r="1006" spans="13:17" x14ac:dyDescent="0.25">
      <c r="M1006" s="56">
        <v>-0.16666666666666666</v>
      </c>
      <c r="Q1006" s="56">
        <v>5.2631578947368418E-2</v>
      </c>
    </row>
    <row r="1007" spans="13:17" x14ac:dyDescent="0.25">
      <c r="M1007" s="56">
        <v>-8.1632653061224483E-2</v>
      </c>
      <c r="Q1007" s="56">
        <v>0.21212121212121213</v>
      </c>
    </row>
    <row r="1008" spans="13:17" x14ac:dyDescent="0.25">
      <c r="M1008" s="56">
        <v>-0.04</v>
      </c>
      <c r="Q1008" s="56">
        <v>6.8376068376068383E-2</v>
      </c>
    </row>
    <row r="1009" spans="13:17" x14ac:dyDescent="0.25">
      <c r="M1009" s="56">
        <v>0</v>
      </c>
      <c r="Q1009" s="56">
        <v>0.2831858407079646</v>
      </c>
    </row>
    <row r="1010" spans="13:17" x14ac:dyDescent="0.25">
      <c r="M1010" s="56">
        <v>-0.16666666666666666</v>
      </c>
      <c r="Q1010" s="56">
        <v>2.1505376344086023E-2</v>
      </c>
    </row>
    <row r="1011" spans="13:17" x14ac:dyDescent="0.25">
      <c r="M1011" s="56">
        <v>-0.33333333333333331</v>
      </c>
      <c r="Q1011" s="56">
        <v>-9.0909090909090912E-2</v>
      </c>
    </row>
    <row r="1012" spans="13:17" x14ac:dyDescent="0.25">
      <c r="M1012" s="56">
        <v>-0.2857142857142857</v>
      </c>
      <c r="Q1012" s="56">
        <v>0.35135135135135137</v>
      </c>
    </row>
    <row r="1013" spans="13:17" x14ac:dyDescent="0.25">
      <c r="M1013" s="56">
        <v>-0.21568627450980393</v>
      </c>
      <c r="Q1013" s="56">
        <v>0.13207547169811321</v>
      </c>
    </row>
    <row r="1014" spans="13:17" x14ac:dyDescent="0.25">
      <c r="M1014" s="56">
        <v>-0.2857142857142857</v>
      </c>
      <c r="Q1014" s="56">
        <v>0.35416666666666669</v>
      </c>
    </row>
    <row r="1015" spans="13:17" x14ac:dyDescent="0.25">
      <c r="M1015" s="56">
        <v>-0.11764705882352941</v>
      </c>
      <c r="Q1015" s="56">
        <v>0.31944444444444442</v>
      </c>
    </row>
    <row r="1016" spans="13:17" x14ac:dyDescent="0.25">
      <c r="M1016" s="56">
        <v>2.2727272727272728E-2</v>
      </c>
      <c r="Q1016" s="56">
        <v>0.1111111111111111</v>
      </c>
    </row>
    <row r="1017" spans="13:17" x14ac:dyDescent="0.25">
      <c r="M1017" s="56">
        <v>9.375E-2</v>
      </c>
      <c r="Q1017" s="56">
        <v>0.45161290322580644</v>
      </c>
    </row>
    <row r="1018" spans="13:17" x14ac:dyDescent="0.25">
      <c r="M1018" s="56">
        <v>-6.25E-2</v>
      </c>
      <c r="Q1018" s="56">
        <v>1.8518518518518517E-2</v>
      </c>
    </row>
    <row r="1019" spans="13:17" x14ac:dyDescent="0.25">
      <c r="M1019" s="56">
        <v>-0.2</v>
      </c>
      <c r="Q1019" s="56">
        <v>-3.8461538461538464E-2</v>
      </c>
    </row>
    <row r="1020" spans="13:17" x14ac:dyDescent="0.25">
      <c r="M1020" s="56">
        <v>-6.25E-2</v>
      </c>
      <c r="Q1020" s="56">
        <v>0.1111111111111111</v>
      </c>
    </row>
    <row r="1021" spans="13:17" x14ac:dyDescent="0.25">
      <c r="M1021" s="56">
        <v>-9.0909090909090912E-2</v>
      </c>
      <c r="Q1021" s="56">
        <v>0.19047619047619047</v>
      </c>
    </row>
    <row r="1022" spans="13:17" x14ac:dyDescent="0.25">
      <c r="M1022" s="56">
        <v>-6.25E-2</v>
      </c>
      <c r="Q1022" s="56">
        <v>0.19047619047619047</v>
      </c>
    </row>
    <row r="1023" spans="13:17" x14ac:dyDescent="0.25">
      <c r="M1023" s="56">
        <v>-8.0459770114942528E-2</v>
      </c>
      <c r="Q1023" s="56">
        <v>0.15853658536585366</v>
      </c>
    </row>
    <row r="1024" spans="13:17" x14ac:dyDescent="0.25">
      <c r="M1024" s="56">
        <v>-0.21052631578947367</v>
      </c>
      <c r="Q1024" s="56">
        <v>-0.16666666666666666</v>
      </c>
    </row>
    <row r="1025" spans="13:17" x14ac:dyDescent="0.25">
      <c r="M1025" s="56">
        <v>-5.9405940594059403E-2</v>
      </c>
      <c r="Q1025" s="56">
        <v>0.20192307692307693</v>
      </c>
    </row>
    <row r="1026" spans="13:17" x14ac:dyDescent="0.25">
      <c r="M1026" s="56">
        <v>-7.2580645161290328E-2</v>
      </c>
      <c r="Q1026" s="56">
        <v>9.7560975609756101E-2</v>
      </c>
    </row>
    <row r="1027" spans="13:17" x14ac:dyDescent="0.25">
      <c r="M1027" s="56">
        <v>-5.1724137931034482E-2</v>
      </c>
      <c r="Q1027" s="56">
        <v>0.10619469026548672</v>
      </c>
    </row>
    <row r="1028" spans="13:17" x14ac:dyDescent="0.25">
      <c r="M1028" s="56">
        <v>-0.13043478260869565</v>
      </c>
      <c r="Q1028" s="56">
        <v>0.1111111111111111</v>
      </c>
    </row>
    <row r="1029" spans="13:17" x14ac:dyDescent="0.25">
      <c r="M1029" s="56">
        <v>-0.2391304347826087</v>
      </c>
      <c r="Q1029" s="56">
        <v>-0.18367346938775511</v>
      </c>
    </row>
    <row r="1030" spans="13:17" x14ac:dyDescent="0.25">
      <c r="M1030" s="56">
        <v>-0.26829268292682928</v>
      </c>
      <c r="Q1030" s="56">
        <v>0.19565217391304349</v>
      </c>
    </row>
    <row r="1031" spans="13:17" x14ac:dyDescent="0.25">
      <c r="M1031" s="56">
        <v>-0.23076923076923078</v>
      </c>
      <c r="Q1031" s="56">
        <v>9.0909090909090912E-2</v>
      </c>
    </row>
    <row r="1032" spans="13:17" x14ac:dyDescent="0.25">
      <c r="M1032" s="56">
        <v>-0.20454545454545456</v>
      </c>
      <c r="Q1032" s="56">
        <v>0.45833333333333331</v>
      </c>
    </row>
    <row r="1033" spans="13:17" x14ac:dyDescent="0.25">
      <c r="M1033" s="56">
        <v>-0.21428571428571427</v>
      </c>
      <c r="Q1033" s="56">
        <v>0.26760563380281688</v>
      </c>
    </row>
    <row r="1034" spans="13:17" x14ac:dyDescent="0.25">
      <c r="M1034" s="56">
        <v>1.1235955056179775E-2</v>
      </c>
      <c r="Q1034" s="56">
        <v>0.14942528735632185</v>
      </c>
    </row>
    <row r="1035" spans="13:17" x14ac:dyDescent="0.25">
      <c r="M1035" s="56">
        <v>0</v>
      </c>
      <c r="Q1035" s="56">
        <v>0.18421052631578946</v>
      </c>
    </row>
    <row r="1036" spans="13:17" x14ac:dyDescent="0.25">
      <c r="M1036" s="56">
        <v>-1.9607843137254902E-2</v>
      </c>
      <c r="Q1036" s="56">
        <v>5.7692307692307696E-2</v>
      </c>
    </row>
    <row r="1037" spans="13:17" x14ac:dyDescent="0.25">
      <c r="M1037" s="56">
        <v>-0.14893617021276595</v>
      </c>
      <c r="Q1037" s="56">
        <v>0.25</v>
      </c>
    </row>
    <row r="1038" spans="13:17" x14ac:dyDescent="0.25">
      <c r="M1038" s="56">
        <v>-0.15662650602409639</v>
      </c>
      <c r="Q1038" s="56">
        <v>0.1111111111111111</v>
      </c>
    </row>
    <row r="1039" spans="13:17" x14ac:dyDescent="0.25">
      <c r="M1039" s="56">
        <v>-6.25E-2</v>
      </c>
      <c r="Q1039" s="56">
        <v>0.21951219512195122</v>
      </c>
    </row>
    <row r="1040" spans="13:17" x14ac:dyDescent="0.25">
      <c r="M1040" s="56">
        <v>-6.25E-2</v>
      </c>
      <c r="Q1040" s="56">
        <v>0.13636363636363635</v>
      </c>
    </row>
    <row r="1041" spans="13:17" x14ac:dyDescent="0.25">
      <c r="M1041" s="56">
        <v>-2.4390243902439025E-2</v>
      </c>
      <c r="Q1041" s="56">
        <v>9.1954022988505746E-2</v>
      </c>
    </row>
    <row r="1042" spans="13:17" x14ac:dyDescent="0.25">
      <c r="M1042" s="56">
        <v>-0.19642857142857142</v>
      </c>
      <c r="Q1042" s="56">
        <v>1.8518518518518517E-2</v>
      </c>
    </row>
    <row r="1043" spans="13:17" x14ac:dyDescent="0.25">
      <c r="M1043" s="56">
        <v>-2.0618556701030927E-2</v>
      </c>
      <c r="Q1043" s="56">
        <v>0.25</v>
      </c>
    </row>
    <row r="1044" spans="13:17" x14ac:dyDescent="0.25">
      <c r="M1044" s="56">
        <v>-8.7301587301587297E-2</v>
      </c>
      <c r="Q1044" s="56">
        <v>0.13821138211382114</v>
      </c>
    </row>
    <row r="1045" spans="13:17" x14ac:dyDescent="0.25">
      <c r="M1045" s="56">
        <v>-5.1724137931034482E-2</v>
      </c>
      <c r="Q1045" s="56">
        <v>0.2288135593220339</v>
      </c>
    </row>
    <row r="1046" spans="13:17" x14ac:dyDescent="0.25">
      <c r="M1046" s="56">
        <v>-2.0618556701030927E-2</v>
      </c>
      <c r="Q1046" s="56">
        <v>0.11702127659574468</v>
      </c>
    </row>
    <row r="1047" spans="13:17" x14ac:dyDescent="0.25">
      <c r="M1047" s="56">
        <v>-5.4054054054054057E-2</v>
      </c>
      <c r="Q1047" s="56">
        <v>0.2</v>
      </c>
    </row>
    <row r="1048" spans="13:17" x14ac:dyDescent="0.25">
      <c r="M1048" s="56">
        <v>-0.21052631578947367</v>
      </c>
      <c r="Q1048" s="56">
        <v>-7.8947368421052627E-2</v>
      </c>
    </row>
    <row r="1049" spans="13:17" x14ac:dyDescent="0.25">
      <c r="M1049" s="56">
        <v>-0.25925925925925924</v>
      </c>
      <c r="Q1049" s="56">
        <v>-3.8461538461538464E-2</v>
      </c>
    </row>
    <row r="1050" spans="13:17" x14ac:dyDescent="0.25">
      <c r="M1050" s="56">
        <v>-0.16666666666666666</v>
      </c>
      <c r="Q1050" s="56">
        <v>-0.25</v>
      </c>
    </row>
    <row r="1051" spans="13:17" x14ac:dyDescent="0.25">
      <c r="M1051" s="56">
        <v>-0.20289855072463769</v>
      </c>
      <c r="Q1051" s="56">
        <v>0.13636363636363635</v>
      </c>
    </row>
    <row r="1052" spans="13:17" x14ac:dyDescent="0.25">
      <c r="M1052" s="56">
        <v>-8.6021505376344093E-2</v>
      </c>
      <c r="Q1052" s="56">
        <v>-4.49438202247191E-2</v>
      </c>
    </row>
    <row r="1053" spans="13:17" x14ac:dyDescent="0.25">
      <c r="M1053" s="56">
        <v>-0.16666666666666666</v>
      </c>
      <c r="Q1053" s="56">
        <v>0.12903225806451613</v>
      </c>
    </row>
    <row r="1054" spans="13:17" x14ac:dyDescent="0.25">
      <c r="M1054" s="56">
        <v>-5.1724137931034482E-2</v>
      </c>
      <c r="Q1054" s="56">
        <v>-0.13461538461538461</v>
      </c>
    </row>
    <row r="1055" spans="13:17" x14ac:dyDescent="0.25">
      <c r="M1055" s="56">
        <v>-0.27083333333333331</v>
      </c>
      <c r="Q1055" s="56">
        <v>-0.23076923076923078</v>
      </c>
    </row>
    <row r="1056" spans="13:17" x14ac:dyDescent="0.25">
      <c r="M1056" s="56">
        <v>-0.14634146341463414</v>
      </c>
      <c r="Q1056" s="56">
        <v>-3.614457831325301E-2</v>
      </c>
    </row>
    <row r="1057" spans="13:17" x14ac:dyDescent="0.25">
      <c r="M1057" s="56">
        <v>5.2631578947368418E-2</v>
      </c>
      <c r="Q1057" s="56">
        <v>-2.1739130434782608E-2</v>
      </c>
    </row>
    <row r="1058" spans="13:17" x14ac:dyDescent="0.25">
      <c r="M1058" s="56">
        <v>-0.11290322580645161</v>
      </c>
      <c r="Q1058" s="56">
        <v>4.8387096774193547E-2</v>
      </c>
    </row>
    <row r="1059" spans="13:17" x14ac:dyDescent="0.25">
      <c r="M1059" s="56">
        <v>-0.1875</v>
      </c>
      <c r="Q1059" s="56">
        <v>-6.9767441860465115E-2</v>
      </c>
    </row>
    <row r="1060" spans="13:17" x14ac:dyDescent="0.25">
      <c r="M1060" s="56">
        <v>-0.41666666666666669</v>
      </c>
      <c r="Q1060" s="56">
        <v>-3.8461538461538464E-2</v>
      </c>
    </row>
    <row r="1061" spans="13:17" x14ac:dyDescent="0.25">
      <c r="M1061" s="56">
        <v>-0.15841584158415842</v>
      </c>
      <c r="Q1061" s="56">
        <v>2.0408163265306121E-2</v>
      </c>
    </row>
    <row r="1062" spans="13:17" x14ac:dyDescent="0.25">
      <c r="M1062" s="56">
        <v>-0.11290322580645161</v>
      </c>
      <c r="Q1062" s="56">
        <v>-3.1007751937984496E-2</v>
      </c>
    </row>
    <row r="1063" spans="13:17" x14ac:dyDescent="0.25">
      <c r="M1063" s="56">
        <v>-0.10714285714285714</v>
      </c>
      <c r="Q1063" s="56">
        <v>0.1111111111111111</v>
      </c>
    </row>
    <row r="1064" spans="13:17" x14ac:dyDescent="0.25">
      <c r="M1064" s="56">
        <v>-0.15789473684210525</v>
      </c>
      <c r="Q1064" s="56">
        <v>-2.1739130434782608E-2</v>
      </c>
    </row>
    <row r="1065" spans="13:17" x14ac:dyDescent="0.25">
      <c r="M1065" s="56">
        <v>2.9411764705882353E-2</v>
      </c>
      <c r="Q1065" s="56">
        <v>-2.1739130434782608E-2</v>
      </c>
    </row>
    <row r="1066" spans="13:17" x14ac:dyDescent="0.25">
      <c r="M1066" s="56">
        <v>-0.35897435897435898</v>
      </c>
      <c r="Q1066" s="56">
        <v>7.1428571428571425E-2</v>
      </c>
    </row>
    <row r="1067" spans="13:17" x14ac:dyDescent="0.25">
      <c r="M1067" s="56">
        <v>-0.34693877551020408</v>
      </c>
      <c r="Q1067" s="56">
        <v>-3.5087719298245612E-2</v>
      </c>
    </row>
    <row r="1068" spans="13:17" x14ac:dyDescent="0.25">
      <c r="M1068" s="56">
        <v>-0.18604651162790697</v>
      </c>
      <c r="Q1068" s="56">
        <v>-0.16666666666666666</v>
      </c>
    </row>
    <row r="1069" spans="13:17" x14ac:dyDescent="0.25">
      <c r="M1069" s="56">
        <v>-0.23076923076923078</v>
      </c>
      <c r="Q1069" s="56">
        <v>4.4776119402985072E-2</v>
      </c>
    </row>
    <row r="1070" spans="13:17" x14ac:dyDescent="0.25">
      <c r="M1070" s="56">
        <v>-0.15730337078651685</v>
      </c>
      <c r="Q1070" s="56">
        <v>-3.4090909090909088E-2</v>
      </c>
    </row>
    <row r="1071" spans="13:17" x14ac:dyDescent="0.25">
      <c r="M1071" s="56">
        <v>0.12903225806451613</v>
      </c>
      <c r="Q1071" s="56">
        <v>2.9411764705882353E-2</v>
      </c>
    </row>
    <row r="1072" spans="13:17" x14ac:dyDescent="0.25">
      <c r="M1072" s="56">
        <v>-1.9607843137254902E-2</v>
      </c>
      <c r="Q1072" s="56">
        <v>-8.1632653061224483E-2</v>
      </c>
    </row>
    <row r="1073" spans="13:17" x14ac:dyDescent="0.25">
      <c r="M1073" s="56">
        <v>-0.2</v>
      </c>
      <c r="Q1073" s="56">
        <v>8.6956521739130432E-2</v>
      </c>
    </row>
    <row r="1074" spans="13:17" x14ac:dyDescent="0.25">
      <c r="M1074" s="56">
        <v>-0.14634146341463414</v>
      </c>
      <c r="Q1074" s="56">
        <v>-7.8947368421052627E-2</v>
      </c>
    </row>
    <row r="1075" spans="13:17" x14ac:dyDescent="0.25">
      <c r="M1075" s="56">
        <v>-9.0909090909090912E-2</v>
      </c>
      <c r="Q1075" s="56">
        <v>0.27906976744186046</v>
      </c>
    </row>
    <row r="1076" spans="13:17" x14ac:dyDescent="0.25">
      <c r="M1076" s="56">
        <v>-0.20634920634920634</v>
      </c>
      <c r="Q1076" s="56">
        <v>-1.5151515151515152E-2</v>
      </c>
    </row>
    <row r="1077" spans="13:17" x14ac:dyDescent="0.25">
      <c r="M1077" s="56">
        <v>-0.25287356321839083</v>
      </c>
      <c r="Q1077" s="56">
        <v>-2.4390243902439025E-2</v>
      </c>
    </row>
    <row r="1078" spans="13:17" x14ac:dyDescent="0.25">
      <c r="M1078" s="56">
        <v>-0.26229508196721313</v>
      </c>
      <c r="Q1078" s="56">
        <v>-0.10714285714285714</v>
      </c>
    </row>
    <row r="1079" spans="13:17" x14ac:dyDescent="0.25">
      <c r="M1079" s="56">
        <v>-0.17525773195876287</v>
      </c>
      <c r="Q1079" s="56">
        <v>0.1111111111111111</v>
      </c>
    </row>
    <row r="1080" spans="13:17" x14ac:dyDescent="0.25">
      <c r="M1080" s="56">
        <v>-0.16666666666666666</v>
      </c>
      <c r="Q1080" s="56">
        <v>3.1746031746031744E-2</v>
      </c>
    </row>
    <row r="1081" spans="13:17" x14ac:dyDescent="0.25">
      <c r="M1081" s="56">
        <v>-0.12280701754385964</v>
      </c>
      <c r="Q1081" s="56">
        <v>0.15384615384615385</v>
      </c>
    </row>
    <row r="1082" spans="13:17" x14ac:dyDescent="0.25">
      <c r="M1082" s="56">
        <v>-0.15789473684210525</v>
      </c>
      <c r="Q1082" s="56">
        <v>0.15853658536585366</v>
      </c>
    </row>
    <row r="1083" spans="13:17" x14ac:dyDescent="0.25">
      <c r="M1083" s="56">
        <v>-0.30232558139534882</v>
      </c>
      <c r="Q1083" s="56">
        <v>-0.24528301886792453</v>
      </c>
    </row>
    <row r="1084" spans="13:17" x14ac:dyDescent="0.25">
      <c r="M1084" s="47"/>
      <c r="Q1084" s="56" t="s">
        <v>7</v>
      </c>
    </row>
    <row r="1085" spans="13:17" x14ac:dyDescent="0.25">
      <c r="Q1085" s="56" t="s">
        <v>7</v>
      </c>
    </row>
    <row r="1086" spans="13:17" x14ac:dyDescent="0.25">
      <c r="Q1086" s="56" t="s">
        <v>7</v>
      </c>
    </row>
    <row r="1087" spans="13:17" x14ac:dyDescent="0.25">
      <c r="Q1087" s="56" t="s">
        <v>7</v>
      </c>
    </row>
    <row r="1088" spans="13:17" x14ac:dyDescent="0.25">
      <c r="Q1088" s="56" t="s">
        <v>7</v>
      </c>
    </row>
    <row r="1089" spans="17:17" x14ac:dyDescent="0.25">
      <c r="Q1089" s="56" t="s">
        <v>7</v>
      </c>
    </row>
    <row r="1090" spans="17:17" x14ac:dyDescent="0.25">
      <c r="Q1090" s="56" t="s">
        <v>7</v>
      </c>
    </row>
    <row r="1091" spans="17:17" x14ac:dyDescent="0.25">
      <c r="Q1091" s="56" t="s">
        <v>7</v>
      </c>
    </row>
    <row r="1092" spans="17:17" x14ac:dyDescent="0.25">
      <c r="Q1092" s="56" t="s">
        <v>7</v>
      </c>
    </row>
    <row r="1093" spans="17:17" x14ac:dyDescent="0.25">
      <c r="Q1093" s="56" t="s">
        <v>7</v>
      </c>
    </row>
    <row r="1094" spans="17:17" x14ac:dyDescent="0.25">
      <c r="Q1094" s="56" t="s">
        <v>7</v>
      </c>
    </row>
    <row r="1095" spans="17:17" x14ac:dyDescent="0.25">
      <c r="Q1095" s="56" t="s">
        <v>7</v>
      </c>
    </row>
    <row r="1096" spans="17:17" x14ac:dyDescent="0.25">
      <c r="Q1096" s="56" t="s">
        <v>7</v>
      </c>
    </row>
    <row r="1097" spans="17:17" x14ac:dyDescent="0.25">
      <c r="Q1097" s="56" t="s">
        <v>7</v>
      </c>
    </row>
    <row r="1098" spans="17:17" x14ac:dyDescent="0.25">
      <c r="Q1098" s="56" t="s">
        <v>7</v>
      </c>
    </row>
    <row r="1099" spans="17:17" x14ac:dyDescent="0.25">
      <c r="Q1099" s="56" t="s">
        <v>7</v>
      </c>
    </row>
    <row r="1100" spans="17:17" x14ac:dyDescent="0.25">
      <c r="Q1100" s="56">
        <v>0</v>
      </c>
    </row>
    <row r="1101" spans="17:17" x14ac:dyDescent="0.25">
      <c r="Q1101" s="56">
        <v>4.1666666666666664E-2</v>
      </c>
    </row>
    <row r="1102" spans="17:17" x14ac:dyDescent="0.25">
      <c r="Q1102" s="56">
        <v>-0.1111111111111111</v>
      </c>
    </row>
    <row r="1103" spans="17:17" x14ac:dyDescent="0.25">
      <c r="Q1103" s="56">
        <v>-9.0909090909090912E-2</v>
      </c>
    </row>
    <row r="1104" spans="17:17" x14ac:dyDescent="0.25">
      <c r="Q1104" s="56">
        <v>6.3829787234042548E-2</v>
      </c>
    </row>
    <row r="1105" spans="17:17" x14ac:dyDescent="0.25">
      <c r="Q1105" s="56">
        <v>-1.4084507042253521E-2</v>
      </c>
    </row>
    <row r="1106" spans="17:17" x14ac:dyDescent="0.25">
      <c r="Q1106" s="56">
        <v>4.6511627906976744E-2</v>
      </c>
    </row>
    <row r="1107" spans="17:17" x14ac:dyDescent="0.25">
      <c r="Q1107" s="56">
        <v>3.4482758620689655E-2</v>
      </c>
    </row>
    <row r="1108" spans="17:17" x14ac:dyDescent="0.25">
      <c r="Q1108" s="56">
        <v>0</v>
      </c>
    </row>
    <row r="1109" spans="17:17" x14ac:dyDescent="0.25">
      <c r="Q1109" s="56">
        <v>0.2</v>
      </c>
    </row>
    <row r="1110" spans="17:17" x14ac:dyDescent="0.25">
      <c r="Q1110" s="56">
        <v>9.7560975609756101E-2</v>
      </c>
    </row>
    <row r="1111" spans="17:17" x14ac:dyDescent="0.25">
      <c r="Q1111" s="56">
        <v>0</v>
      </c>
    </row>
    <row r="1112" spans="17:17" x14ac:dyDescent="0.25">
      <c r="Q1112" s="56">
        <v>0.29032258064516131</v>
      </c>
    </row>
    <row r="1113" spans="17:17" x14ac:dyDescent="0.25">
      <c r="Q1113" s="56">
        <v>0.1111111111111111</v>
      </c>
    </row>
    <row r="1114" spans="17:17" x14ac:dyDescent="0.25">
      <c r="Q1114" s="56">
        <v>-9.0909090909090912E-2</v>
      </c>
    </row>
    <row r="1115" spans="17:17" x14ac:dyDescent="0.25">
      <c r="Q1115" s="56">
        <v>4.1666666666666664E-2</v>
      </c>
    </row>
    <row r="1116" spans="17:17" x14ac:dyDescent="0.25">
      <c r="Q1116" s="56">
        <v>0.04</v>
      </c>
    </row>
    <row r="1117" spans="17:17" x14ac:dyDescent="0.25">
      <c r="Q1117" s="56">
        <v>0</v>
      </c>
    </row>
    <row r="1118" spans="17:17" x14ac:dyDescent="0.25">
      <c r="Q1118" s="56">
        <v>-6.25E-2</v>
      </c>
    </row>
    <row r="1119" spans="17:17" x14ac:dyDescent="0.25">
      <c r="Q1119" s="56">
        <v>6.3829787234042548E-2</v>
      </c>
    </row>
    <row r="1120" spans="17:17" x14ac:dyDescent="0.25">
      <c r="Q1120" s="56">
        <v>2.564102564102564E-2</v>
      </c>
    </row>
    <row r="1121" spans="17:17" x14ac:dyDescent="0.25">
      <c r="Q1121" s="56">
        <v>-0.12280701754385964</v>
      </c>
    </row>
    <row r="1122" spans="17:17" x14ac:dyDescent="0.25">
      <c r="Q1122" s="56">
        <v>0.13636363636363635</v>
      </c>
    </row>
    <row r="1123" spans="17:17" x14ac:dyDescent="0.25">
      <c r="Q1123" s="56">
        <v>3.896103896103896E-2</v>
      </c>
    </row>
    <row r="1124" spans="17:17" x14ac:dyDescent="0.25">
      <c r="Q1124" s="56">
        <v>0.31868131868131866</v>
      </c>
    </row>
    <row r="1125" spans="17:17" x14ac:dyDescent="0.25">
      <c r="Q1125" s="56">
        <v>-0.21052631578947367</v>
      </c>
    </row>
    <row r="1126" spans="17:17" x14ac:dyDescent="0.25">
      <c r="Q1126" s="56">
        <v>-7.407407407407407E-2</v>
      </c>
    </row>
    <row r="1127" spans="17:17" x14ac:dyDescent="0.25">
      <c r="Q1127" s="56">
        <v>-1.9607843137254902E-2</v>
      </c>
    </row>
    <row r="1128" spans="17:17" x14ac:dyDescent="0.25">
      <c r="Q1128" s="56">
        <v>0.125</v>
      </c>
    </row>
    <row r="1129" spans="17:17" x14ac:dyDescent="0.25">
      <c r="Q1129" s="56">
        <v>-6.9767441860465115E-2</v>
      </c>
    </row>
    <row r="1130" spans="17:17" x14ac:dyDescent="0.25">
      <c r="Q1130" s="56">
        <v>1.4492753623188406E-2</v>
      </c>
    </row>
    <row r="1131" spans="17:17" x14ac:dyDescent="0.25">
      <c r="Q1131" s="56">
        <v>1.2658227848101266E-2</v>
      </c>
    </row>
    <row r="1132" spans="17:17" x14ac:dyDescent="0.25">
      <c r="Q1132" s="56">
        <v>-0.13793103448275862</v>
      </c>
    </row>
    <row r="1133" spans="17:17" x14ac:dyDescent="0.25">
      <c r="Q1133" s="56">
        <v>3.7735849056603772E-2</v>
      </c>
    </row>
    <row r="1134" spans="17:17" x14ac:dyDescent="0.25">
      <c r="Q1134" s="56">
        <v>-6.25E-2</v>
      </c>
    </row>
    <row r="1135" spans="17:17" x14ac:dyDescent="0.25">
      <c r="Q1135" s="56">
        <v>-5.9829059829059832E-2</v>
      </c>
    </row>
    <row r="1136" spans="17:17" x14ac:dyDescent="0.25">
      <c r="Q1136" s="56">
        <v>-3.2258064516129031E-2</v>
      </c>
    </row>
    <row r="1137" spans="17:17" x14ac:dyDescent="0.25">
      <c r="Q1137" s="56" t="s">
        <v>7</v>
      </c>
    </row>
    <row r="1138" spans="17:17" x14ac:dyDescent="0.25">
      <c r="Q1138" s="56">
        <v>5.2631578947368418E-2</v>
      </c>
    </row>
    <row r="1139" spans="17:17" x14ac:dyDescent="0.25">
      <c r="Q1139" s="56">
        <v>2.0408163265306121E-2</v>
      </c>
    </row>
    <row r="1140" spans="17:17" x14ac:dyDescent="0.25">
      <c r="Q1140" s="56">
        <v>0.31578947368421051</v>
      </c>
    </row>
    <row r="1141" spans="17:17" x14ac:dyDescent="0.25">
      <c r="Q1141" s="56">
        <v>6.0606060606060608E-2</v>
      </c>
    </row>
    <row r="1142" spans="17:17" x14ac:dyDescent="0.25">
      <c r="Q1142" s="56">
        <v>2.2727272727272728E-2</v>
      </c>
    </row>
    <row r="1143" spans="17:17" x14ac:dyDescent="0.25">
      <c r="Q1143" s="56">
        <v>0.33333333333333331</v>
      </c>
    </row>
    <row r="1144" spans="17:17" x14ac:dyDescent="0.25">
      <c r="Q1144" s="56">
        <v>0</v>
      </c>
    </row>
    <row r="1145" spans="17:17" x14ac:dyDescent="0.25">
      <c r="Q1145" s="56">
        <v>0.22448979591836735</v>
      </c>
    </row>
    <row r="1146" spans="17:17" x14ac:dyDescent="0.25">
      <c r="Q1146" s="56">
        <v>8.4337349397590355E-2</v>
      </c>
    </row>
    <row r="1147" spans="17:17" x14ac:dyDescent="0.25">
      <c r="Q1147" s="56">
        <v>-2.4390243902439025E-2</v>
      </c>
    </row>
    <row r="1148" spans="17:17" x14ac:dyDescent="0.25">
      <c r="Q1148" s="56">
        <v>0.1111111111111111</v>
      </c>
    </row>
    <row r="1149" spans="17:17" x14ac:dyDescent="0.25">
      <c r="Q1149" s="56">
        <v>7.1428571428571425E-2</v>
      </c>
    </row>
    <row r="1150" spans="17:17" x14ac:dyDescent="0.25">
      <c r="Q1150" s="56">
        <v>-0.13793103448275862</v>
      </c>
    </row>
    <row r="1151" spans="17:17" x14ac:dyDescent="0.25">
      <c r="Q1151" s="56">
        <v>2.8037383177570093E-2</v>
      </c>
    </row>
    <row r="1152" spans="17:17" x14ac:dyDescent="0.25">
      <c r="Q1152" s="56">
        <v>-2.4390243902439025E-2</v>
      </c>
    </row>
    <row r="1153" spans="17:17" x14ac:dyDescent="0.25">
      <c r="Q1153" s="56">
        <v>0.14035087719298245</v>
      </c>
    </row>
    <row r="1154" spans="17:17" x14ac:dyDescent="0.25">
      <c r="Q1154" s="56">
        <v>8.6956521739130432E-2</v>
      </c>
    </row>
    <row r="1155" spans="17:17" x14ac:dyDescent="0.25">
      <c r="Q1155" s="56">
        <v>4.1666666666666664E-2</v>
      </c>
    </row>
    <row r="1156" spans="17:17" x14ac:dyDescent="0.25">
      <c r="Q1156" s="56">
        <v>5.2631578947368418E-2</v>
      </c>
    </row>
    <row r="1157" spans="17:17" x14ac:dyDescent="0.25">
      <c r="Q1157" s="56">
        <v>-3.8461538461538464E-2</v>
      </c>
    </row>
    <row r="1158" spans="17:17" x14ac:dyDescent="0.25">
      <c r="Q1158" s="56">
        <v>0</v>
      </c>
    </row>
    <row r="1159" spans="17:17" x14ac:dyDescent="0.25">
      <c r="Q1159" s="56">
        <v>6.0606060606060608E-2</v>
      </c>
    </row>
    <row r="1160" spans="17:17" x14ac:dyDescent="0.25">
      <c r="Q1160" s="56">
        <v>0.12359550561797752</v>
      </c>
    </row>
    <row r="1161" spans="17:17" x14ac:dyDescent="0.25">
      <c r="Q1161" s="56">
        <v>-3.2258064516129031E-2</v>
      </c>
    </row>
    <row r="1162" spans="17:17" x14ac:dyDescent="0.25">
      <c r="Q1162" s="56">
        <v>0.15384615384615385</v>
      </c>
    </row>
    <row r="1163" spans="17:17" x14ac:dyDescent="0.25">
      <c r="Q1163" s="56">
        <v>-3.8461538461538464E-2</v>
      </c>
    </row>
    <row r="1164" spans="17:17" x14ac:dyDescent="0.25">
      <c r="Q1164" s="56">
        <v>8.4337349397590355E-2</v>
      </c>
    </row>
    <row r="1165" spans="17:17" x14ac:dyDescent="0.25">
      <c r="Q1165" s="56">
        <v>0.19565217391304349</v>
      </c>
    </row>
    <row r="1166" spans="17:17" x14ac:dyDescent="0.25">
      <c r="Q1166" s="56">
        <v>0.12903225806451613</v>
      </c>
    </row>
    <row r="1167" spans="17:17" x14ac:dyDescent="0.25">
      <c r="Q1167" s="56">
        <v>4.6511627906976744E-2</v>
      </c>
    </row>
    <row r="1168" spans="17:17" x14ac:dyDescent="0.25">
      <c r="Q1168" s="56">
        <v>-3.8461538461538464E-2</v>
      </c>
    </row>
    <row r="1169" spans="17:17" x14ac:dyDescent="0.25">
      <c r="Q1169" s="56">
        <v>0.12244897959183673</v>
      </c>
    </row>
    <row r="1170" spans="17:17" x14ac:dyDescent="0.25">
      <c r="Q1170" s="56">
        <v>8.5271317829457363E-2</v>
      </c>
    </row>
    <row r="1171" spans="17:17" x14ac:dyDescent="0.25">
      <c r="Q1171" s="56">
        <v>0.1111111111111111</v>
      </c>
    </row>
    <row r="1172" spans="17:17" x14ac:dyDescent="0.25">
      <c r="Q1172" s="56">
        <v>-0.13043478260869565</v>
      </c>
    </row>
    <row r="1173" spans="17:17" x14ac:dyDescent="0.25">
      <c r="Q1173" s="56">
        <v>8.6956521739130432E-2</v>
      </c>
    </row>
    <row r="1174" spans="17:17" x14ac:dyDescent="0.25">
      <c r="Q1174" s="56">
        <v>-4.7619047619047616E-2</v>
      </c>
    </row>
    <row r="1175" spans="17:17" x14ac:dyDescent="0.25">
      <c r="Q1175" s="56">
        <v>5.2631578947368418E-2</v>
      </c>
    </row>
    <row r="1176" spans="17:17" x14ac:dyDescent="0.25">
      <c r="Q1176" s="56">
        <v>0.19047619047619047</v>
      </c>
    </row>
    <row r="1177" spans="17:17" x14ac:dyDescent="0.25">
      <c r="Q1177" s="56">
        <v>4.4776119402985072E-2</v>
      </c>
    </row>
    <row r="1178" spans="17:17" x14ac:dyDescent="0.25">
      <c r="Q1178" s="56">
        <v>-9.0909090909090912E-2</v>
      </c>
    </row>
    <row r="1179" spans="17:17" x14ac:dyDescent="0.25">
      <c r="Q1179" s="56">
        <v>-0.11764705882352941</v>
      </c>
    </row>
    <row r="1180" spans="17:17" x14ac:dyDescent="0.25">
      <c r="Q1180" s="56">
        <v>2.0408163265306121E-2</v>
      </c>
    </row>
    <row r="1181" spans="17:17" x14ac:dyDescent="0.25">
      <c r="Q1181" s="56">
        <v>-0.13043478260869565</v>
      </c>
    </row>
    <row r="1182" spans="17:17" x14ac:dyDescent="0.25">
      <c r="Q1182" s="56">
        <v>-7.8947368421052627E-2</v>
      </c>
    </row>
    <row r="1183" spans="17:17" x14ac:dyDescent="0.25">
      <c r="Q1183" s="56">
        <v>0.16279069767441862</v>
      </c>
    </row>
    <row r="1184" spans="17:17" x14ac:dyDescent="0.25">
      <c r="Q1184" s="56">
        <v>6.0606060606060608E-2</v>
      </c>
    </row>
    <row r="1185" spans="17:17" x14ac:dyDescent="0.25">
      <c r="Q1185" s="56">
        <v>-2.4390243902439025E-2</v>
      </c>
    </row>
    <row r="1186" spans="17:17" x14ac:dyDescent="0.25">
      <c r="Q1186" s="56">
        <v>7.1428571428571425E-2</v>
      </c>
    </row>
    <row r="1187" spans="17:17" x14ac:dyDescent="0.25">
      <c r="Q1187" s="56">
        <v>0.21212121212121213</v>
      </c>
    </row>
    <row r="1188" spans="17:17" x14ac:dyDescent="0.25">
      <c r="Q1188" s="56">
        <v>0.1111111111111111</v>
      </c>
    </row>
    <row r="1189" spans="17:17" x14ac:dyDescent="0.25">
      <c r="Q1189" s="56">
        <v>0.1111111111111111</v>
      </c>
    </row>
    <row r="1190" spans="17:17" x14ac:dyDescent="0.25">
      <c r="Q1190" s="56">
        <v>0.34146341463414637</v>
      </c>
    </row>
    <row r="1191" spans="17:17" x14ac:dyDescent="0.25">
      <c r="Q1191" s="56">
        <v>-5.6603773584905662E-2</v>
      </c>
    </row>
  </sheetData>
  <mergeCells count="1">
    <mergeCell ref="C2:D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3D804-4486-4CC7-8EDD-47A1F1C85C88}">
  <dimension ref="A1:L114"/>
  <sheetViews>
    <sheetView topLeftCell="A31" workbookViewId="0">
      <selection activeCell="E31" sqref="E31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12" width="9.28515625" bestFit="1" customWidth="1"/>
  </cols>
  <sheetData>
    <row r="1" spans="1:12" x14ac:dyDescent="0.25">
      <c r="A1" s="2" t="s">
        <v>0</v>
      </c>
      <c r="B1" s="2" t="s">
        <v>1</v>
      </c>
      <c r="C1">
        <f>odchylky!C1</f>
        <v>3</v>
      </c>
      <c r="D1">
        <f>odchylky!D1</f>
        <v>4</v>
      </c>
      <c r="E1">
        <f>odchylky!E1</f>
        <v>5</v>
      </c>
      <c r="F1">
        <f>odchylky!F1</f>
        <v>6</v>
      </c>
      <c r="G1">
        <f>odchylky!G1</f>
        <v>7</v>
      </c>
      <c r="H1">
        <f>IF(odchylky!K1="","",odchylky!K1)</f>
        <v>11</v>
      </c>
      <c r="I1">
        <f>IF(odchylky!L1="","",odchylky!L1)</f>
        <v>12</v>
      </c>
      <c r="J1">
        <f>IF(odchylky!S1="","",odchylky!S1)</f>
        <v>19</v>
      </c>
      <c r="K1">
        <f>IF(odchylky!T1="","",odchylky!T1)</f>
        <v>20</v>
      </c>
      <c r="L1">
        <f>IF(odchylky!U1="","",odchylky!U1)</f>
        <v>21</v>
      </c>
    </row>
    <row r="2" spans="1:12" x14ac:dyDescent="0.25">
      <c r="A2" s="4" t="s">
        <v>3</v>
      </c>
      <c r="B2" s="4" t="s">
        <v>4</v>
      </c>
      <c r="C2" s="34">
        <f>IF('reálná rychlost'!C2="","",IF('reálná rychlost'!C2&lt;=50,odchylky!C2,""))</f>
        <v>-2.4390243902439025E-2</v>
      </c>
      <c r="D2" s="34">
        <f>IF('reálná rychlost'!D2="","",IF('reálná rychlost'!D2&lt;=50,odchylky!D2,""))</f>
        <v>9.7560975609756101E-2</v>
      </c>
      <c r="E2" s="34">
        <f>IF('reálná rychlost'!E2="","",IF('reálná rychlost'!E2&lt;=50,odchylky!E2,""))</f>
        <v>5.2631578947368418E-2</v>
      </c>
      <c r="F2" s="34">
        <f>IF('reálná rychlost'!F2="","",IF('reálná rychlost'!F2&lt;=50,odchylky!F2,""))</f>
        <v>0.5</v>
      </c>
      <c r="G2" s="34">
        <f>IF('reálná rychlost'!G2="","",IF('reálná rychlost'!G2&lt;=50,odchylky!G2,""))</f>
        <v>0.43333333333333335</v>
      </c>
      <c r="H2" s="34">
        <f>IF('reálná rychlost'!K2="","",IF('reálná rychlost'!K2&lt;=50,odchylky!K2,""))</f>
        <v>0.35135135135135137</v>
      </c>
      <c r="I2" s="34">
        <f>IF('reálná rychlost'!L2="","",IF('reálná rychlost'!L2&lt;=50,odchylky!L2,""))</f>
        <v>8.1081081081081086E-2</v>
      </c>
      <c r="J2" s="34">
        <f>IF('reálná rychlost'!S2="","",IF('reálná rychlost'!S2&lt;=50,odchylky!S2,""))</f>
        <v>0.6470588235294118</v>
      </c>
      <c r="K2" s="34">
        <f>IF('reálná rychlost'!T2="","",IF('reálná rychlost'!T2&lt;=50,odchylky!T2,""))</f>
        <v>0.11764705882352941</v>
      </c>
      <c r="L2" s="34" t="str">
        <f>IF('reálná rychlost'!U2="","",IF('reálná rychlost'!U2&lt;=50,odchylky!U2,""))</f>
        <v/>
      </c>
    </row>
    <row r="3" spans="1:12" x14ac:dyDescent="0.25">
      <c r="A3" s="6" t="s">
        <v>3</v>
      </c>
      <c r="B3" s="6" t="s">
        <v>4</v>
      </c>
      <c r="C3" s="34" t="str">
        <f>IF('reálná rychlost'!C3="","",IF('reálná rychlost'!C3&lt;=50,odchylky!C3,""))</f>
        <v/>
      </c>
      <c r="D3" s="34" t="str">
        <f>IF('reálná rychlost'!D3="","",IF('reálná rychlost'!D3&lt;=50,odchylky!D3,""))</f>
        <v/>
      </c>
      <c r="E3" s="34">
        <f>IF('reálná rychlost'!E3="","",IF('reálná rychlost'!E3&lt;=50,odchylky!E3,""))</f>
        <v>6.3829787234042548E-2</v>
      </c>
      <c r="F3" s="34">
        <f>IF('reálná rychlost'!F3="","",IF('reálná rychlost'!F3&lt;=50,odchylky!F3,""))</f>
        <v>0.14583333333333334</v>
      </c>
      <c r="G3" s="34">
        <f>IF('reálná rychlost'!G3="","",IF('reálná rychlost'!G3&lt;=50,odchylky!G3,""))</f>
        <v>6.25E-2</v>
      </c>
      <c r="H3" s="34">
        <f>IF('reálná rychlost'!K3="","",IF('reálná rychlost'!K3&lt;=50,odchylky!K3,""))</f>
        <v>0.32653061224489793</v>
      </c>
      <c r="I3" s="34">
        <f>IF('reálná rychlost'!L3="","",IF('reálná rychlost'!L3&lt;=50,odchylky!L3,""))</f>
        <v>0.22448979591836735</v>
      </c>
      <c r="J3" s="34">
        <f>IF('reálná rychlost'!S3="","",IF('reálná rychlost'!S3&lt;=50,odchylky!S3,""))</f>
        <v>0.2857142857142857</v>
      </c>
      <c r="K3" s="34">
        <f>IF('reálná rychlost'!T3="","",IF('reálná rychlost'!T3&lt;=50,odchylky!T3,""))</f>
        <v>-0.30612244897959184</v>
      </c>
      <c r="L3" s="34">
        <f>IF('reálná rychlost'!U3="","",IF('reálná rychlost'!U3&lt;=50,odchylky!U3,""))</f>
        <v>-0.375</v>
      </c>
    </row>
    <row r="4" spans="1:12" x14ac:dyDescent="0.25">
      <c r="A4" s="4" t="s">
        <v>3</v>
      </c>
      <c r="B4" s="4" t="s">
        <v>4</v>
      </c>
      <c r="C4" s="34">
        <f>IF('reálná rychlost'!C4="","",IF('reálná rychlost'!C4&lt;=50,odchylky!C4,""))</f>
        <v>0</v>
      </c>
      <c r="D4" s="34">
        <f>IF('reálná rychlost'!D4="","",IF('reálná rychlost'!D4&lt;=50,odchylky!D4,""))</f>
        <v>0.25</v>
      </c>
      <c r="E4" s="34">
        <f>IF('reálná rychlost'!E4="","",IF('reálná rychlost'!E4&lt;=50,odchylky!E4,""))</f>
        <v>-5.4054054054054057E-2</v>
      </c>
      <c r="F4" s="34">
        <f>IF('reálná rychlost'!F4="","",IF('reálná rychlost'!F4&lt;=50,odchylky!F4,""))</f>
        <v>0.35897435897435898</v>
      </c>
      <c r="G4" s="34">
        <f>IF('reálná rychlost'!G4="","",IF('reálná rychlost'!G4&lt;=50,odchylky!G4,""))</f>
        <v>0.15384615384615385</v>
      </c>
      <c r="H4" s="34">
        <f>IF('reálná rychlost'!K4="","",IF('reálná rychlost'!K4&lt;=50,odchylky!K4,""))</f>
        <v>0.18421052631578946</v>
      </c>
      <c r="I4" s="34">
        <f>IF('reálná rychlost'!L4="","",IF('reálná rychlost'!L4&lt;=50,odchylky!L4,""))</f>
        <v>5.2631578947368418E-2</v>
      </c>
      <c r="J4" s="34">
        <f>IF('reálná rychlost'!S4="","",IF('reálná rychlost'!S4&lt;=50,odchylky!S4,""))</f>
        <v>0.35135135135135137</v>
      </c>
      <c r="K4" s="34">
        <f>IF('reálná rychlost'!T4="","",IF('reálná rychlost'!T4&lt;=50,odchylky!T4,""))</f>
        <v>-0.29729729729729731</v>
      </c>
      <c r="L4" s="34">
        <f>IF('reálná rychlost'!U4="","",IF('reálná rychlost'!U4&lt;=50,odchylky!U4,""))</f>
        <v>-0.14634146341463414</v>
      </c>
    </row>
    <row r="5" spans="1:12" x14ac:dyDescent="0.25">
      <c r="A5" s="6" t="s">
        <v>3</v>
      </c>
      <c r="B5" s="6" t="s">
        <v>4</v>
      </c>
      <c r="C5" s="34" t="str">
        <f>IF('reálná rychlost'!C5="","",IF('reálná rychlost'!C5&lt;=50,odchylky!C5,""))</f>
        <v/>
      </c>
      <c r="D5" s="34" t="str">
        <f>IF('reálná rychlost'!D5="","",IF('reálná rychlost'!D5&lt;=50,odchylky!D5,""))</f>
        <v/>
      </c>
      <c r="E5" s="34" t="str">
        <f>IF('reálná rychlost'!E5="","",IF('reálná rychlost'!E5&lt;=50,odchylky!E5,""))</f>
        <v/>
      </c>
      <c r="F5" s="34" t="str">
        <f>IF('reálná rychlost'!F5="","",IF('reálná rychlost'!F5&lt;=50,odchylky!F5,""))</f>
        <v/>
      </c>
      <c r="G5" s="34" t="str">
        <f>IF('reálná rychlost'!G5="","",IF('reálná rychlost'!G5&lt;=50,odchylky!G5,""))</f>
        <v/>
      </c>
      <c r="H5" s="34" t="str">
        <f>IF('reálná rychlost'!K5="","",IF('reálná rychlost'!K5&lt;=50,odchylky!K5,""))</f>
        <v/>
      </c>
      <c r="I5" s="34" t="str">
        <f>IF('reálná rychlost'!L5="","",IF('reálná rychlost'!L5&lt;=50,odchylky!L5,""))</f>
        <v/>
      </c>
      <c r="J5" s="34" t="str">
        <f>IF('reálná rychlost'!S5="","",IF('reálná rychlost'!S5&lt;=50,odchylky!S5,""))</f>
        <v/>
      </c>
      <c r="K5" s="34" t="str">
        <f>IF('reálná rychlost'!T5="","",IF('reálná rychlost'!T5&lt;=50,odchylky!T5,""))</f>
        <v/>
      </c>
      <c r="L5" s="34" t="str">
        <f>IF('reálná rychlost'!U5="","",IF('reálná rychlost'!U5&lt;=50,odchylky!U5,""))</f>
        <v/>
      </c>
    </row>
    <row r="6" spans="1:12" x14ac:dyDescent="0.25">
      <c r="A6" s="4" t="s">
        <v>3</v>
      </c>
      <c r="B6" s="4" t="s">
        <v>4</v>
      </c>
      <c r="C6" s="34" t="str">
        <f>IF('reálná rychlost'!C6="","",IF('reálná rychlost'!C6&lt;=50,odchylky!C6,""))</f>
        <v/>
      </c>
      <c r="D6" s="34" t="str">
        <f>IF('reálná rychlost'!D6="","",IF('reálná rychlost'!D6&lt;=50,odchylky!D6,""))</f>
        <v/>
      </c>
      <c r="E6" s="34" t="str">
        <f>IF('reálná rychlost'!E6="","",IF('reálná rychlost'!E6&lt;=50,odchylky!E6,""))</f>
        <v/>
      </c>
      <c r="F6" s="34" t="str">
        <f>IF('reálná rychlost'!F6="","",IF('reálná rychlost'!F6&lt;=50,odchylky!F6,""))</f>
        <v/>
      </c>
      <c r="G6" s="34" t="str">
        <f>IF('reálná rychlost'!G6="","",IF('reálná rychlost'!G6&lt;=50,odchylky!G6,""))</f>
        <v/>
      </c>
      <c r="H6" s="34" t="str">
        <f>IF('reálná rychlost'!K6="","",IF('reálná rychlost'!K6&lt;=50,odchylky!K6,""))</f>
        <v/>
      </c>
      <c r="I6" s="34" t="str">
        <f>IF('reálná rychlost'!L6="","",IF('reálná rychlost'!L6&lt;=50,odchylky!L6,""))</f>
        <v/>
      </c>
      <c r="J6" s="34" t="str">
        <f>IF('reálná rychlost'!S6="","",IF('reálná rychlost'!S6&lt;=50,odchylky!S6,""))</f>
        <v/>
      </c>
      <c r="K6" s="34" t="str">
        <f>IF('reálná rychlost'!T6="","",IF('reálná rychlost'!T6&lt;=50,odchylky!T6,""))</f>
        <v/>
      </c>
      <c r="L6" s="34" t="str">
        <f>IF('reálná rychlost'!U6="","",IF('reálná rychlost'!U6&lt;=50,odchylky!U6,""))</f>
        <v/>
      </c>
    </row>
    <row r="7" spans="1:12" x14ac:dyDescent="0.25">
      <c r="A7" s="6" t="s">
        <v>3</v>
      </c>
      <c r="B7" s="6" t="s">
        <v>4</v>
      </c>
      <c r="C7" s="34" t="str">
        <f>IF('reálná rychlost'!C7="","",IF('reálná rychlost'!C7&lt;=50,odchylky!C7,""))</f>
        <v/>
      </c>
      <c r="D7" s="34" t="str">
        <f>IF('reálná rychlost'!D7="","",IF('reálná rychlost'!D7&lt;=50,odchylky!D7,""))</f>
        <v/>
      </c>
      <c r="E7" s="34">
        <f>IF('reálná rychlost'!E7="","",IF('reálná rychlost'!E7&lt;=50,odchylky!E7,""))</f>
        <v>0.16666666666666666</v>
      </c>
      <c r="F7" s="34">
        <f>IF('reálná rychlost'!F7="","",IF('reálná rychlost'!F7&lt;=50,odchylky!F7,""))</f>
        <v>0.92592592592592593</v>
      </c>
      <c r="G7" s="34">
        <f>IF('reálná rychlost'!G7="","",IF('reálná rychlost'!G7&lt;=50,odchylky!G7,""))</f>
        <v>0.22222222222222221</v>
      </c>
      <c r="H7" s="34">
        <f>IF('reálná rychlost'!K7="","",IF('reálná rychlost'!K7&lt;=50,odchylky!K7,""))</f>
        <v>0.40625</v>
      </c>
      <c r="I7" s="34">
        <f>IF('reálná rychlost'!L7="","",IF('reálná rychlost'!L7&lt;=50,odchylky!L7,""))</f>
        <v>0.25</v>
      </c>
      <c r="J7" s="34">
        <f>IF('reálná rychlost'!S7="","",IF('reálná rychlost'!S7&lt;=50,odchylky!S7,""))</f>
        <v>0.4</v>
      </c>
      <c r="K7" s="34">
        <f>IF('reálná rychlost'!T7="","",IF('reálná rychlost'!T7&lt;=50,odchylky!T7,""))</f>
        <v>0.33333333333333331</v>
      </c>
      <c r="L7" s="34">
        <f>IF('reálná rychlost'!U7="","",IF('reálná rychlost'!U7&lt;=50,odchylky!U7,""))</f>
        <v>0</v>
      </c>
    </row>
    <row r="8" spans="1:12" x14ac:dyDescent="0.25">
      <c r="A8" s="4" t="s">
        <v>3</v>
      </c>
      <c r="B8" s="4" t="s">
        <v>4</v>
      </c>
      <c r="C8" s="34">
        <f>IF('reálná rychlost'!C8="","",IF('reálná rychlost'!C8&lt;=50,odchylky!C8,""))</f>
        <v>0.14583333333333334</v>
      </c>
      <c r="D8" s="34">
        <f>IF('reálná rychlost'!D8="","",IF('reálná rychlost'!D8&lt;=50,odchylky!D8,""))</f>
        <v>0.14583333333333334</v>
      </c>
      <c r="E8" s="34" t="str">
        <f>IF('reálná rychlost'!E8="","",IF('reálná rychlost'!E8&lt;=50,odchylky!E8,""))</f>
        <v/>
      </c>
      <c r="F8" s="34">
        <f>IF('reálná rychlost'!F8="","",IF('reálná rychlost'!F8&lt;=50,odchylky!F8,""))</f>
        <v>0.38297872340425532</v>
      </c>
      <c r="G8" s="34">
        <f>IF('reálná rychlost'!G8="","",IF('reálná rychlost'!G8&lt;=50,odchylky!G8,""))</f>
        <v>0.10638297872340426</v>
      </c>
      <c r="H8" s="34">
        <f>IF('reálná rychlost'!K8="","",IF('reálná rychlost'!K8&lt;=50,odchylky!K8,""))</f>
        <v>0</v>
      </c>
      <c r="I8" s="34">
        <f>IF('reálná rychlost'!L8="","",IF('reálná rychlost'!L8&lt;=50,odchylky!L8,""))</f>
        <v>0</v>
      </c>
      <c r="J8" s="34">
        <f>IF('reálná rychlost'!S8="","",IF('reálná rychlost'!S8&lt;=50,odchylky!S8,""))</f>
        <v>0.6</v>
      </c>
      <c r="K8" s="34">
        <f>IF('reálná rychlost'!T8="","",IF('reálná rychlost'!T8&lt;=50,odchylky!T8,""))</f>
        <v>0.31428571428571428</v>
      </c>
      <c r="L8" s="34">
        <f>IF('reálná rychlost'!U8="","",IF('reálná rychlost'!U8&lt;=50,odchylky!U8,""))</f>
        <v>-0.1</v>
      </c>
    </row>
    <row r="9" spans="1:12" x14ac:dyDescent="0.25">
      <c r="A9" s="6" t="s">
        <v>3</v>
      </c>
      <c r="B9" s="6" t="s">
        <v>4</v>
      </c>
      <c r="C9" s="34" t="str">
        <f>IF('reálná rychlost'!C9="","",IF('reálná rychlost'!C9&lt;=50,odchylky!C9,""))</f>
        <v/>
      </c>
      <c r="D9" s="34" t="str">
        <f>IF('reálná rychlost'!D9="","",IF('reálná rychlost'!D9&lt;=50,odchylky!D9,""))</f>
        <v/>
      </c>
      <c r="E9" s="34">
        <f>IF('reálná rychlost'!E9="","",IF('reálná rychlost'!E9&lt;=50,odchylky!E9,""))</f>
        <v>-0.1</v>
      </c>
      <c r="F9" s="34">
        <f>IF('reálná rychlost'!F9="","",IF('reálná rychlost'!F9&lt;=50,odchylky!F9,""))</f>
        <v>0.38297872340425532</v>
      </c>
      <c r="G9" s="34">
        <f>IF('reálná rychlost'!G9="","",IF('reálná rychlost'!G9&lt;=50,odchylky!G9,""))</f>
        <v>0.23404255319148937</v>
      </c>
      <c r="H9" s="34">
        <f>IF('reálná rychlost'!K9="","",IF('reálná rychlost'!K9&lt;=50,odchylky!K9,""))</f>
        <v>0.1</v>
      </c>
      <c r="I9" s="34">
        <f>IF('reálná rychlost'!L9="","",IF('reálná rychlost'!L9&lt;=50,odchylky!L9,""))</f>
        <v>0</v>
      </c>
      <c r="J9" s="34" t="str">
        <f>IF('reálná rychlost'!S9="","",IF('reálná rychlost'!S9&lt;=50,odchylky!S9,""))</f>
        <v/>
      </c>
      <c r="K9" s="34" t="str">
        <f>IF('reálná rychlost'!T9="","",IF('reálná rychlost'!T9&lt;=50,odchylky!T9,""))</f>
        <v/>
      </c>
      <c r="L9" s="34">
        <f>IF('reálná rychlost'!U9="","",IF('reálná rychlost'!U9&lt;=50,odchylky!U9,""))</f>
        <v>-0.14893617021276595</v>
      </c>
    </row>
    <row r="10" spans="1:12" x14ac:dyDescent="0.25">
      <c r="A10" s="4" t="s">
        <v>3</v>
      </c>
      <c r="B10" s="4" t="s">
        <v>4</v>
      </c>
      <c r="C10" s="34" t="str">
        <f>IF('reálná rychlost'!C10="","",IF('reálná rychlost'!C10&lt;=50,odchylky!C10,""))</f>
        <v/>
      </c>
      <c r="D10" s="34" t="str">
        <f>IF('reálná rychlost'!D10="","",IF('reálná rychlost'!D10&lt;=50,odchylky!D10,""))</f>
        <v/>
      </c>
      <c r="E10" s="34" t="str">
        <f>IF('reálná rychlost'!E10="","",IF('reálná rychlost'!E10&lt;=50,odchylky!E10,""))</f>
        <v/>
      </c>
      <c r="F10" s="34" t="str">
        <f>IF('reálná rychlost'!F10="","",IF('reálná rychlost'!F10&lt;=50,odchylky!F10,""))</f>
        <v/>
      </c>
      <c r="G10" s="34" t="str">
        <f>IF('reálná rychlost'!G10="","",IF('reálná rychlost'!G10&lt;=50,odchylky!G10,""))</f>
        <v/>
      </c>
      <c r="H10" s="34" t="str">
        <f>IF('reálná rychlost'!K10="","",IF('reálná rychlost'!K10&lt;=50,odchylky!K10,""))</f>
        <v/>
      </c>
      <c r="I10" s="34" t="str">
        <f>IF('reálná rychlost'!L10="","",IF('reálná rychlost'!L10&lt;=50,odchylky!L10,""))</f>
        <v/>
      </c>
      <c r="J10" s="34" t="str">
        <f>IF('reálná rychlost'!S10="","",IF('reálná rychlost'!S10&lt;=50,odchylky!S10,""))</f>
        <v/>
      </c>
      <c r="K10" s="34" t="str">
        <f>IF('reálná rychlost'!T10="","",IF('reálná rychlost'!T10&lt;=50,odchylky!T10,""))</f>
        <v/>
      </c>
      <c r="L10" s="34" t="str">
        <f>IF('reálná rychlost'!U10="","",IF('reálná rychlost'!U10&lt;=50,odchylky!U10,""))</f>
        <v/>
      </c>
    </row>
    <row r="11" spans="1:12" x14ac:dyDescent="0.25">
      <c r="A11" s="6" t="s">
        <v>3</v>
      </c>
      <c r="B11" s="6" t="s">
        <v>4</v>
      </c>
      <c r="C11" s="34" t="str">
        <f>IF('reálná rychlost'!C11="","",IF('reálná rychlost'!C11&lt;=50,odchylky!C11,""))</f>
        <v/>
      </c>
      <c r="D11" s="34" t="str">
        <f>IF('reálná rychlost'!D11="","",IF('reálná rychlost'!D11&lt;=50,odchylky!D11,""))</f>
        <v/>
      </c>
      <c r="E11" s="34">
        <f>IF('reálná rychlost'!E11="","",IF('reálná rychlost'!E11&lt;=50,odchylky!E11,""))</f>
        <v>0</v>
      </c>
      <c r="F11" s="34">
        <f>IF('reálná rychlost'!F11="","",IF('reálná rychlost'!F11&lt;=50,odchylky!F11,""))</f>
        <v>0.22222222222222221</v>
      </c>
      <c r="G11" s="34">
        <f>IF('reálná rychlost'!G11="","",IF('reálná rychlost'!G11&lt;=50,odchylky!G11,""))</f>
        <v>6.6666666666666666E-2</v>
      </c>
      <c r="H11" s="34">
        <f>IF('reálná rychlost'!K11="","",IF('reálná rychlost'!K11&lt;=50,odchylky!K11,""))</f>
        <v>8.6956521739130432E-2</v>
      </c>
      <c r="I11" s="34">
        <f>IF('reálná rychlost'!L11="","",IF('reálná rychlost'!L11&lt;=50,odchylky!L11,""))</f>
        <v>8.6956521739130432E-2</v>
      </c>
      <c r="J11" s="34">
        <f>IF('reálná rychlost'!S11="","",IF('reálná rychlost'!S11&lt;=50,odchylky!S11,""))</f>
        <v>0.17777777777777778</v>
      </c>
      <c r="K11" s="34">
        <f>IF('reálná rychlost'!T11="","",IF('reálná rychlost'!T11&lt;=50,odchylky!T11,""))</f>
        <v>0.1111111111111111</v>
      </c>
      <c r="L11" s="34">
        <f>IF('reálná rychlost'!U11="","",IF('reálná rychlost'!U11&lt;=50,odchylky!U11,""))</f>
        <v>-0.22222222222222221</v>
      </c>
    </row>
    <row r="12" spans="1:12" x14ac:dyDescent="0.25">
      <c r="A12" s="4" t="s">
        <v>3</v>
      </c>
      <c r="B12" s="4" t="s">
        <v>4</v>
      </c>
      <c r="C12" s="34" t="str">
        <f>IF('reálná rychlost'!C12="","",IF('reálná rychlost'!C12&lt;=50,odchylky!C12,""))</f>
        <v/>
      </c>
      <c r="D12" s="34" t="str">
        <f>IF('reálná rychlost'!D12="","",IF('reálná rychlost'!D12&lt;=50,odchylky!D12,""))</f>
        <v/>
      </c>
      <c r="E12" s="34" t="str">
        <f>IF('reálná rychlost'!E12="","",IF('reálná rychlost'!E12&lt;=50,odchylky!E12,""))</f>
        <v/>
      </c>
      <c r="F12" s="34" t="str">
        <f>IF('reálná rychlost'!F12="","",IF('reálná rychlost'!F12&lt;=50,odchylky!F12,""))</f>
        <v/>
      </c>
      <c r="G12" s="34" t="str">
        <f>IF('reálná rychlost'!G12="","",IF('reálná rychlost'!G12&lt;=50,odchylky!G12,""))</f>
        <v/>
      </c>
      <c r="H12" s="34" t="str">
        <f>IF('reálná rychlost'!K12="","",IF('reálná rychlost'!K12&lt;=50,odchylky!K12,""))</f>
        <v/>
      </c>
      <c r="I12" s="34" t="str">
        <f>IF('reálná rychlost'!L12="","",IF('reálná rychlost'!L12&lt;=50,odchylky!L12,""))</f>
        <v/>
      </c>
      <c r="J12" s="34" t="str">
        <f>IF('reálná rychlost'!S12="","",IF('reálná rychlost'!S12&lt;=50,odchylky!S12,""))</f>
        <v/>
      </c>
      <c r="K12" s="34" t="str">
        <f>IF('reálná rychlost'!T12="","",IF('reálná rychlost'!T12&lt;=50,odchylky!T12,""))</f>
        <v/>
      </c>
      <c r="L12" s="34" t="str">
        <f>IF('reálná rychlost'!U12="","",IF('reálná rychlost'!U12&lt;=50,odchylky!U12,""))</f>
        <v/>
      </c>
    </row>
    <row r="13" spans="1:12" x14ac:dyDescent="0.25">
      <c r="A13" s="6" t="s">
        <v>3</v>
      </c>
      <c r="B13" s="6" t="s">
        <v>4</v>
      </c>
      <c r="C13" s="34" t="str">
        <f>IF('reálná rychlost'!C13="","",IF('reálná rychlost'!C13&lt;=50,odchylky!C13,""))</f>
        <v/>
      </c>
      <c r="D13" s="34" t="str">
        <f>IF('reálná rychlost'!D13="","",IF('reálná rychlost'!D13&lt;=50,odchylky!D13,""))</f>
        <v/>
      </c>
      <c r="E13" s="34" t="str">
        <f>IF('reálná rychlost'!E13="","",IF('reálná rychlost'!E13&lt;=50,odchylky!E13,""))</f>
        <v/>
      </c>
      <c r="F13" s="34" t="str">
        <f>IF('reálná rychlost'!F13="","",IF('reálná rychlost'!F13&lt;=50,odchylky!F13,""))</f>
        <v/>
      </c>
      <c r="G13" s="34" t="str">
        <f>IF('reálná rychlost'!G13="","",IF('reálná rychlost'!G13&lt;=50,odchylky!G13,""))</f>
        <v/>
      </c>
      <c r="H13" s="34" t="str">
        <f>IF('reálná rychlost'!K13="","",IF('reálná rychlost'!K13&lt;=50,odchylky!K13,""))</f>
        <v/>
      </c>
      <c r="I13" s="34" t="str">
        <f>IF('reálná rychlost'!L13="","",IF('reálná rychlost'!L13&lt;=50,odchylky!L13,""))</f>
        <v/>
      </c>
      <c r="J13" s="34" t="str">
        <f>IF('reálná rychlost'!S13="","",IF('reálná rychlost'!S13&lt;=50,odchylky!S13,""))</f>
        <v/>
      </c>
      <c r="K13" s="34" t="str">
        <f>IF('reálná rychlost'!T13="","",IF('reálná rychlost'!T13&lt;=50,odchylky!T13,""))</f>
        <v/>
      </c>
      <c r="L13" s="34" t="str">
        <f>IF('reálná rychlost'!U13="","",IF('reálná rychlost'!U13&lt;=50,odchylky!U13,""))</f>
        <v/>
      </c>
    </row>
    <row r="14" spans="1:12" x14ac:dyDescent="0.25">
      <c r="A14" s="4" t="s">
        <v>3</v>
      </c>
      <c r="B14" s="4" t="s">
        <v>4</v>
      </c>
      <c r="C14" s="34" t="str">
        <f>IF('reálná rychlost'!C14="","",IF('reálná rychlost'!C14&lt;=50,odchylky!C14,""))</f>
        <v/>
      </c>
      <c r="D14" s="34" t="str">
        <f>IF('reálná rychlost'!D14="","",IF('reálná rychlost'!D14&lt;=50,odchylky!D14,""))</f>
        <v/>
      </c>
      <c r="E14" s="34" t="str">
        <f>IF('reálná rychlost'!E14="","",IF('reálná rychlost'!E14&lt;=50,odchylky!E14,""))</f>
        <v/>
      </c>
      <c r="F14" s="34" t="str">
        <f>IF('reálná rychlost'!F14="","",IF('reálná rychlost'!F14&lt;=50,odchylky!F14,""))</f>
        <v/>
      </c>
      <c r="G14" s="34" t="str">
        <f>IF('reálná rychlost'!G14="","",IF('reálná rychlost'!G14&lt;=50,odchylky!G14,""))</f>
        <v/>
      </c>
      <c r="H14" s="34" t="str">
        <f>IF('reálná rychlost'!K14="","",IF('reálná rychlost'!K14&lt;=50,odchylky!K14,""))</f>
        <v/>
      </c>
      <c r="I14" s="34" t="str">
        <f>IF('reálná rychlost'!L14="","",IF('reálná rychlost'!L14&lt;=50,odchylky!L14,""))</f>
        <v/>
      </c>
      <c r="J14" s="34" t="str">
        <f>IF('reálná rychlost'!S14="","",IF('reálná rychlost'!S14&lt;=50,odchylky!S14,""))</f>
        <v/>
      </c>
      <c r="K14" s="34" t="str">
        <f>IF('reálná rychlost'!T14="","",IF('reálná rychlost'!T14&lt;=50,odchylky!T14,""))</f>
        <v/>
      </c>
      <c r="L14" s="34" t="str">
        <f>IF('reálná rychlost'!U14="","",IF('reálná rychlost'!U14&lt;=50,odchylky!U14,""))</f>
        <v/>
      </c>
    </row>
    <row r="15" spans="1:12" x14ac:dyDescent="0.25">
      <c r="A15" s="6" t="s">
        <v>3</v>
      </c>
      <c r="B15" s="6" t="s">
        <v>4</v>
      </c>
      <c r="C15" s="34" t="str">
        <f>IF('reálná rychlost'!C15="","",IF('reálná rychlost'!C15&lt;=50,odchylky!C15,""))</f>
        <v/>
      </c>
      <c r="D15" s="34" t="str">
        <f>IF('reálná rychlost'!D15="","",IF('reálná rychlost'!D15&lt;=50,odchylky!D15,""))</f>
        <v/>
      </c>
      <c r="E15" s="34" t="str">
        <f>IF('reálná rychlost'!E15="","",IF('reálná rychlost'!E15&lt;=50,odchylky!E15,""))</f>
        <v/>
      </c>
      <c r="F15" s="34" t="str">
        <f>IF('reálná rychlost'!F15="","",IF('reálná rychlost'!F15&lt;=50,odchylky!F15,""))</f>
        <v/>
      </c>
      <c r="G15" s="34" t="str">
        <f>IF('reálná rychlost'!G15="","",IF('reálná rychlost'!G15&lt;=50,odchylky!G15,""))</f>
        <v/>
      </c>
      <c r="H15" s="34" t="str">
        <f>IF('reálná rychlost'!K15="","",IF('reálná rychlost'!K15&lt;=50,odchylky!K15,""))</f>
        <v/>
      </c>
      <c r="I15" s="34" t="str">
        <f>IF('reálná rychlost'!L15="","",IF('reálná rychlost'!L15&lt;=50,odchylky!L15,""))</f>
        <v/>
      </c>
      <c r="J15" s="34" t="str">
        <f>IF('reálná rychlost'!S15="","",IF('reálná rychlost'!S15&lt;=50,odchylky!S15,""))</f>
        <v/>
      </c>
      <c r="K15" s="34" t="str">
        <f>IF('reálná rychlost'!T15="","",IF('reálná rychlost'!T15&lt;=50,odchylky!T15,""))</f>
        <v/>
      </c>
      <c r="L15" s="34" t="str">
        <f>IF('reálná rychlost'!U15="","",IF('reálná rychlost'!U15&lt;=50,odchylky!U15,""))</f>
        <v/>
      </c>
    </row>
    <row r="16" spans="1:12" x14ac:dyDescent="0.25">
      <c r="A16" s="4" t="s">
        <v>3</v>
      </c>
      <c r="B16" s="4" t="s">
        <v>4</v>
      </c>
      <c r="C16" s="34" t="str">
        <f>IF('reálná rychlost'!C16="","",IF('reálná rychlost'!C16&lt;=50,odchylky!C16,""))</f>
        <v/>
      </c>
      <c r="D16" s="34" t="str">
        <f>IF('reálná rychlost'!D16="","",IF('reálná rychlost'!D16&lt;=50,odchylky!D16,""))</f>
        <v/>
      </c>
      <c r="E16" s="34" t="str">
        <f>IF('reálná rychlost'!E16="","",IF('reálná rychlost'!E16&lt;=50,odchylky!E16,""))</f>
        <v/>
      </c>
      <c r="F16" s="34" t="str">
        <f>IF('reálná rychlost'!F16="","",IF('reálná rychlost'!F16&lt;=50,odchylky!F16,""))</f>
        <v/>
      </c>
      <c r="G16" s="34" t="str">
        <f>IF('reálná rychlost'!G16="","",IF('reálná rychlost'!G16&lt;=50,odchylky!G16,""))</f>
        <v/>
      </c>
      <c r="H16" s="34" t="str">
        <f>IF('reálná rychlost'!K16="","",IF('reálná rychlost'!K16&lt;=50,odchylky!K16,""))</f>
        <v/>
      </c>
      <c r="I16" s="34" t="str">
        <f>IF('reálná rychlost'!L16="","",IF('reálná rychlost'!L16&lt;=50,odchylky!L16,""))</f>
        <v/>
      </c>
      <c r="J16" s="34" t="str">
        <f>IF('reálná rychlost'!S16="","",IF('reálná rychlost'!S16&lt;=50,odchylky!S16,""))</f>
        <v/>
      </c>
      <c r="K16" s="34" t="str">
        <f>IF('reálná rychlost'!T16="","",IF('reálná rychlost'!T16&lt;=50,odchylky!T16,""))</f>
        <v/>
      </c>
      <c r="L16" s="34" t="str">
        <f>IF('reálná rychlost'!U16="","",IF('reálná rychlost'!U16&lt;=50,odchylky!U16,""))</f>
        <v/>
      </c>
    </row>
    <row r="17" spans="1:12" x14ac:dyDescent="0.25">
      <c r="A17" s="6" t="s">
        <v>3</v>
      </c>
      <c r="B17" s="6" t="s">
        <v>4</v>
      </c>
      <c r="C17" s="34" t="str">
        <f>IF('reálná rychlost'!C17="","",IF('reálná rychlost'!C17&lt;=50,odchylky!C17,""))</f>
        <v/>
      </c>
      <c r="D17" s="34" t="str">
        <f>IF('reálná rychlost'!D17="","",IF('reálná rychlost'!D17&lt;=50,odchylky!D17,""))</f>
        <v/>
      </c>
      <c r="E17" s="34" t="str">
        <f>IF('reálná rychlost'!E17="","",IF('reálná rychlost'!E17&lt;=50,odchylky!E17,""))</f>
        <v/>
      </c>
      <c r="F17" s="34" t="str">
        <f>IF('reálná rychlost'!F17="","",IF('reálná rychlost'!F17&lt;=50,odchylky!F17,""))</f>
        <v/>
      </c>
      <c r="G17" s="34" t="str">
        <f>IF('reálná rychlost'!G17="","",IF('reálná rychlost'!G17&lt;=50,odchylky!G17,""))</f>
        <v/>
      </c>
      <c r="H17" s="34" t="str">
        <f>IF('reálná rychlost'!K17="","",IF('reálná rychlost'!K17&lt;=50,odchylky!K17,""))</f>
        <v/>
      </c>
      <c r="I17" s="34" t="str">
        <f>IF('reálná rychlost'!L17="","",IF('reálná rychlost'!L17&lt;=50,odchylky!L17,""))</f>
        <v/>
      </c>
      <c r="J17" s="34" t="str">
        <f>IF('reálná rychlost'!S17="","",IF('reálná rychlost'!S17&lt;=50,odchylky!S17,""))</f>
        <v/>
      </c>
      <c r="K17" s="34" t="str">
        <f>IF('reálná rychlost'!T17="","",IF('reálná rychlost'!T17&lt;=50,odchylky!T17,""))</f>
        <v/>
      </c>
      <c r="L17" s="34" t="str">
        <f>IF('reálná rychlost'!U17="","",IF('reálná rychlost'!U17&lt;=50,odchylky!U17,""))</f>
        <v/>
      </c>
    </row>
    <row r="18" spans="1:12" x14ac:dyDescent="0.25">
      <c r="A18" s="4" t="s">
        <v>3</v>
      </c>
      <c r="B18" s="4" t="s">
        <v>4</v>
      </c>
      <c r="C18" s="34" t="str">
        <f>IF('reálná rychlost'!C18="","",IF('reálná rychlost'!C18&lt;=50,odchylky!C18,""))</f>
        <v/>
      </c>
      <c r="D18" s="34" t="str">
        <f>IF('reálná rychlost'!D18="","",IF('reálná rychlost'!D18&lt;=50,odchylky!D18,""))</f>
        <v/>
      </c>
      <c r="E18" s="34" t="str">
        <f>IF('reálná rychlost'!E18="","",IF('reálná rychlost'!E18&lt;=50,odchylky!E18,""))</f>
        <v/>
      </c>
      <c r="F18" s="34" t="str">
        <f>IF('reálná rychlost'!F18="","",IF('reálná rychlost'!F18&lt;=50,odchylky!F18,""))</f>
        <v/>
      </c>
      <c r="G18" s="34" t="str">
        <f>IF('reálná rychlost'!G18="","",IF('reálná rychlost'!G18&lt;=50,odchylky!G18,""))</f>
        <v/>
      </c>
      <c r="H18" s="34" t="str">
        <f>IF('reálná rychlost'!K18="","",IF('reálná rychlost'!K18&lt;=50,odchylky!K18,""))</f>
        <v/>
      </c>
      <c r="I18" s="34" t="str">
        <f>IF('reálná rychlost'!L18="","",IF('reálná rychlost'!L18&lt;=50,odchylky!L18,""))</f>
        <v/>
      </c>
      <c r="J18" s="34" t="str">
        <f>IF('reálná rychlost'!S18="","",IF('reálná rychlost'!S18&lt;=50,odchylky!S18,""))</f>
        <v/>
      </c>
      <c r="K18" s="34" t="str">
        <f>IF('reálná rychlost'!T18="","",IF('reálná rychlost'!T18&lt;=50,odchylky!T18,""))</f>
        <v/>
      </c>
      <c r="L18" s="34" t="str">
        <f>IF('reálná rychlost'!U18="","",IF('reálná rychlost'!U18&lt;=50,odchylky!U18,""))</f>
        <v/>
      </c>
    </row>
    <row r="19" spans="1:12" x14ac:dyDescent="0.25">
      <c r="A19" s="6" t="s">
        <v>3</v>
      </c>
      <c r="B19" s="6" t="s">
        <v>4</v>
      </c>
      <c r="C19" s="34">
        <f>IF('reálná rychlost'!C19="","",IF('reálná rychlost'!C19&lt;=50,odchylky!C19,""))</f>
        <v>0.2</v>
      </c>
      <c r="D19" s="34">
        <f>IF('reálná rychlost'!D19="","",IF('reálná rychlost'!D19&lt;=50,odchylky!D19,""))</f>
        <v>0.1</v>
      </c>
      <c r="E19" s="34">
        <f>IF('reálná rychlost'!E19="","",IF('reálná rychlost'!E19&lt;=50,odchylky!E19,""))</f>
        <v>0</v>
      </c>
      <c r="F19" s="34">
        <f>IF('reálná rychlost'!F19="","",IF('reálná rychlost'!F19&lt;=50,odchylky!F19,""))</f>
        <v>0.20930232558139536</v>
      </c>
      <c r="G19" s="34">
        <f>IF('reálná rychlost'!G19="","",IF('reálná rychlost'!G19&lt;=50,odchylky!G19,""))</f>
        <v>0.16279069767441862</v>
      </c>
      <c r="H19" s="34">
        <f>IF('reálná rychlost'!K19="","",IF('reálná rychlost'!K19&lt;=50,odchylky!K19,""))</f>
        <v>-0.1111111111111111</v>
      </c>
      <c r="I19" s="34">
        <f>IF('reálná rychlost'!L19="","",IF('reálná rychlost'!L19&lt;=50,odchylky!L19,""))</f>
        <v>0</v>
      </c>
      <c r="J19" s="34">
        <f>IF('reálná rychlost'!S19="","",IF('reálná rychlost'!S19&lt;=50,odchylky!S19,""))</f>
        <v>0.54347826086956519</v>
      </c>
      <c r="K19" s="34">
        <f>IF('reálná rychlost'!T19="","",IF('reálná rychlost'!T19&lt;=50,odchylky!T19,""))</f>
        <v>-0.13043478260869565</v>
      </c>
      <c r="L19" s="34" t="str">
        <f>IF('reálná rychlost'!U19="","",IF('reálná rychlost'!U19&lt;=50,odchylky!U19,""))</f>
        <v/>
      </c>
    </row>
    <row r="20" spans="1:12" x14ac:dyDescent="0.25">
      <c r="C20" s="34" t="str">
        <f>IF('reálná rychlost'!C20="","",IF('reálná rychlost'!C20&lt;=50,odchylky!C20,""))</f>
        <v/>
      </c>
      <c r="D20" s="34" t="str">
        <f>IF('reálná rychlost'!D20="","",IF('reálná rychlost'!D20&lt;=50,odchylky!D20,""))</f>
        <v/>
      </c>
      <c r="E20" s="34" t="str">
        <f>IF('reálná rychlost'!E20="","",IF('reálná rychlost'!E20&lt;=50,odchylky!E20,""))</f>
        <v/>
      </c>
      <c r="F20" s="34" t="str">
        <f>IF('reálná rychlost'!F20="","",IF('reálná rychlost'!F20&lt;=50,odchylky!F20,""))</f>
        <v/>
      </c>
      <c r="G20" s="34" t="str">
        <f>IF('reálná rychlost'!G20="","",IF('reálná rychlost'!G20&lt;=50,odchylky!G20,""))</f>
        <v/>
      </c>
      <c r="H20" s="34" t="str">
        <f>IF('reálná rychlost'!K20="","",IF('reálná rychlost'!K20&lt;=50,odchylky!K20,""))</f>
        <v/>
      </c>
      <c r="I20" s="34" t="str">
        <f>IF('reálná rychlost'!L20="","",IF('reálná rychlost'!L20&lt;=50,odchylky!L20,""))</f>
        <v/>
      </c>
      <c r="J20" s="34" t="str">
        <f>IF('reálná rychlost'!S20="","",IF('reálná rychlost'!S20&lt;=50,odchylky!S20,""))</f>
        <v/>
      </c>
      <c r="K20" s="34" t="str">
        <f>IF('reálná rychlost'!T20="","",IF('reálná rychlost'!T20&lt;=50,odchylky!T20,""))</f>
        <v/>
      </c>
      <c r="L20" s="34" t="str">
        <f>IF('reálná rychlost'!U20="","",IF('reálná rychlost'!U20&lt;=50,odchylky!U20,""))</f>
        <v/>
      </c>
    </row>
    <row r="21" spans="1:12" x14ac:dyDescent="0.25">
      <c r="A21" s="6" t="s">
        <v>3</v>
      </c>
      <c r="B21" s="6" t="s">
        <v>2</v>
      </c>
      <c r="C21" s="34">
        <f>IF('reálná rychlost'!C21="","",IF('reálná rychlost'!C21&lt;=50,odchylky!C21,""))</f>
        <v>-0.4</v>
      </c>
      <c r="D21" s="34">
        <f>IF('reálná rychlost'!D21="","",IF('reálná rychlost'!D21&lt;=50,odchylky!D21,""))</f>
        <v>-0.2</v>
      </c>
      <c r="E21" s="34">
        <f>IF('reálná rychlost'!E21="","",IF('reálná rychlost'!E21&lt;=50,odchylky!E21,""))</f>
        <v>9.7560975609756101E-2</v>
      </c>
      <c r="F21" s="34">
        <f>IF('reálná rychlost'!F21="","",IF('reálná rychlost'!F21&lt;=50,odchylky!F21,""))</f>
        <v>0.18421052631578946</v>
      </c>
      <c r="G21" s="34">
        <f>IF('reálná rychlost'!G21="","",IF('reálná rychlost'!G21&lt;=50,odchylky!G21,""))</f>
        <v>0.31578947368421051</v>
      </c>
      <c r="H21" s="34">
        <f>IF('reálná rychlost'!K21="","",IF('reálná rychlost'!K21&lt;=50,odchylky!K21,""))</f>
        <v>0.28205128205128205</v>
      </c>
      <c r="I21" s="34">
        <f>IF('reálná rychlost'!L21="","",IF('reálná rychlost'!L21&lt;=50,odchylky!L21,""))</f>
        <v>0.15384615384615385</v>
      </c>
      <c r="J21" s="34">
        <f>IF('reálná rychlost'!S21="","",IF('reálná rychlost'!S21&lt;=50,odchylky!S21,""))</f>
        <v>0.26829268292682928</v>
      </c>
      <c r="K21" s="34">
        <f>IF('reálná rychlost'!T21="","",IF('reálná rychlost'!T21&lt;=50,odchylky!T21,""))</f>
        <v>-2.4390243902439025E-2</v>
      </c>
      <c r="L21" s="34">
        <f>IF('reálná rychlost'!U21="","",IF('reálná rychlost'!U21&lt;=50,odchylky!U21,""))</f>
        <v>-0.32432432432432434</v>
      </c>
    </row>
    <row r="22" spans="1:12" x14ac:dyDescent="0.25">
      <c r="A22" s="4" t="s">
        <v>3</v>
      </c>
      <c r="B22" s="9" t="s">
        <v>2</v>
      </c>
      <c r="C22" s="34" t="str">
        <f>IF('reálná rychlost'!C22="","",IF('reálná rychlost'!C22&lt;=50,odchylky!C22,""))</f>
        <v/>
      </c>
      <c r="D22" s="34" t="str">
        <f>IF('reálná rychlost'!D22="","",IF('reálná rychlost'!D22&lt;=50,odchylky!D22,""))</f>
        <v/>
      </c>
      <c r="E22" s="34">
        <f>IF('reálná rychlost'!E22="","",IF('reálná rychlost'!E22&lt;=50,odchylky!E22,""))</f>
        <v>0</v>
      </c>
      <c r="F22" s="34" t="str">
        <f>IF('reálná rychlost'!F22="","",IF('reálná rychlost'!F22&lt;=50,odchylky!F22,""))</f>
        <v/>
      </c>
      <c r="G22" s="34" t="str">
        <f>IF('reálná rychlost'!G22="","",IF('reálná rychlost'!G22&lt;=50,odchylky!G22,""))</f>
        <v/>
      </c>
      <c r="H22" s="34">
        <f>IF('reálná rychlost'!K22="","",IF('reálná rychlost'!K22&lt;=50,odchylky!K22,""))</f>
        <v>0.2</v>
      </c>
      <c r="I22" s="34">
        <f>IF('reálná rychlost'!L22="","",IF('reálná rychlost'!L22&lt;=50,odchylky!L22,""))</f>
        <v>0.3</v>
      </c>
      <c r="J22" s="34" t="str">
        <f>IF('reálná rychlost'!S22="","",IF('reálná rychlost'!S22&lt;=50,odchylky!S22,""))</f>
        <v/>
      </c>
      <c r="K22" s="34" t="str">
        <f>IF('reálná rychlost'!T22="","",IF('reálná rychlost'!T22&lt;=50,odchylky!T22,""))</f>
        <v/>
      </c>
      <c r="L22" s="34">
        <f>IF('reálná rychlost'!U22="","",IF('reálná rychlost'!U22&lt;=50,odchylky!U22,""))</f>
        <v>-0.2</v>
      </c>
    </row>
    <row r="23" spans="1:12" x14ac:dyDescent="0.25">
      <c r="A23" s="6" t="s">
        <v>3</v>
      </c>
      <c r="B23" s="6" t="s">
        <v>2</v>
      </c>
      <c r="C23" s="34">
        <f>IF('reálná rychlost'!C23="","",IF('reálná rychlost'!C23&lt;=50,odchylky!C23,""))</f>
        <v>0</v>
      </c>
      <c r="D23" s="34">
        <f>IF('reálná rychlost'!D23="","",IF('reálná rychlost'!D23&lt;=50,odchylky!D23,""))</f>
        <v>0</v>
      </c>
      <c r="E23" s="34">
        <f>IF('reálná rychlost'!E23="","",IF('reálná rychlost'!E23&lt;=50,odchylky!E23,""))</f>
        <v>0.2857142857142857</v>
      </c>
      <c r="F23" s="34">
        <f>IF('reálná rychlost'!F23="","",IF('reálná rychlost'!F23&lt;=50,odchylky!F23,""))</f>
        <v>0.76470588235294112</v>
      </c>
      <c r="G23" s="34">
        <f>IF('reálná rychlost'!G23="","",IF('reálná rychlost'!G23&lt;=50,odchylky!G23,""))</f>
        <v>0.17647058823529413</v>
      </c>
      <c r="H23" s="34">
        <f>IF('reálná rychlost'!K23="","",IF('reálná rychlost'!K23&lt;=50,odchylky!K23,""))</f>
        <v>0.21951219512195122</v>
      </c>
      <c r="I23" s="34">
        <f>IF('reálná rychlost'!L23="","",IF('reálná rychlost'!L23&lt;=50,odchylky!L23,""))</f>
        <v>0.34146341463414637</v>
      </c>
      <c r="J23" s="34">
        <f>IF('reálná rychlost'!S23="","",IF('reálná rychlost'!S23&lt;=50,odchylky!S23,""))</f>
        <v>0.46511627906976744</v>
      </c>
      <c r="K23" s="34">
        <f>IF('reálná rychlost'!T23="","",IF('reálná rychlost'!T23&lt;=50,odchylky!T23,""))</f>
        <v>0.20930232558139536</v>
      </c>
      <c r="L23" s="34">
        <f>IF('reálná rychlost'!U23="","",IF('reálná rychlost'!U23&lt;=50,odchylky!U23,""))</f>
        <v>-0.1111111111111111</v>
      </c>
    </row>
    <row r="24" spans="1:12" x14ac:dyDescent="0.25">
      <c r="A24" s="4" t="s">
        <v>3</v>
      </c>
      <c r="B24" s="9" t="s">
        <v>2</v>
      </c>
      <c r="C24" s="34" t="str">
        <f>IF('reálná rychlost'!C24="","",IF('reálná rychlost'!C24&lt;=50,odchylky!C24,""))</f>
        <v/>
      </c>
      <c r="D24" s="34" t="str">
        <f>IF('reálná rychlost'!D24="","",IF('reálná rychlost'!D24&lt;=50,odchylky!D24,""))</f>
        <v/>
      </c>
      <c r="E24" s="34" t="str">
        <f>IF('reálná rychlost'!E24="","",IF('reálná rychlost'!E24&lt;=50,odchylky!E24,""))</f>
        <v/>
      </c>
      <c r="F24" s="34" t="str">
        <f>IF('reálná rychlost'!F24="","",IF('reálná rychlost'!F24&lt;=50,odchylky!F24,""))</f>
        <v/>
      </c>
      <c r="G24" s="34" t="str">
        <f>IF('reálná rychlost'!G24="","",IF('reálná rychlost'!G24&lt;=50,odchylky!G24,""))</f>
        <v/>
      </c>
      <c r="H24" s="34" t="str">
        <f>IF('reálná rychlost'!K24="","",IF('reálná rychlost'!K24&lt;=50,odchylky!K24,""))</f>
        <v/>
      </c>
      <c r="I24" s="34" t="str">
        <f>IF('reálná rychlost'!L24="","",IF('reálná rychlost'!L24&lt;=50,odchylky!L24,""))</f>
        <v/>
      </c>
      <c r="J24" s="34" t="str">
        <f>IF('reálná rychlost'!S24="","",IF('reálná rychlost'!S24&lt;=50,odchylky!S24,""))</f>
        <v/>
      </c>
      <c r="K24" s="34" t="str">
        <f>IF('reálná rychlost'!T24="","",IF('reálná rychlost'!T24&lt;=50,odchylky!T24,""))</f>
        <v/>
      </c>
      <c r="L24" s="34" t="str">
        <f>IF('reálná rychlost'!U24="","",IF('reálná rychlost'!U24&lt;=50,odchylky!U24,""))</f>
        <v/>
      </c>
    </row>
    <row r="25" spans="1:12" x14ac:dyDescent="0.25">
      <c r="A25" s="6" t="s">
        <v>3</v>
      </c>
      <c r="B25" s="6" t="s">
        <v>2</v>
      </c>
      <c r="C25" s="34" t="str">
        <f>IF('reálná rychlost'!C25="","",IF('reálná rychlost'!C25&lt;=50,odchylky!C25,""))</f>
        <v/>
      </c>
      <c r="D25" s="34" t="str">
        <f>IF('reálná rychlost'!D25="","",IF('reálná rychlost'!D25&lt;=50,odchylky!D25,""))</f>
        <v/>
      </c>
      <c r="E25" s="34" t="str">
        <f>IF('reálná rychlost'!E25="","",IF('reálná rychlost'!E25&lt;=50,odchylky!E25,""))</f>
        <v/>
      </c>
      <c r="F25" s="34" t="str">
        <f>IF('reálná rychlost'!F25="","",IF('reálná rychlost'!F25&lt;=50,odchylky!F25,""))</f>
        <v/>
      </c>
      <c r="G25" s="34" t="str">
        <f>IF('reálná rychlost'!G25="","",IF('reálná rychlost'!G25&lt;=50,odchylky!G25,""))</f>
        <v/>
      </c>
      <c r="H25" s="34" t="str">
        <f>IF('reálná rychlost'!K25="","",IF('reálná rychlost'!K25&lt;=50,odchylky!K25,""))</f>
        <v/>
      </c>
      <c r="I25" s="34" t="str">
        <f>IF('reálná rychlost'!L25="","",IF('reálná rychlost'!L25&lt;=50,odchylky!L25,""))</f>
        <v/>
      </c>
      <c r="J25" s="34" t="str">
        <f>IF('reálná rychlost'!S25="","",IF('reálná rychlost'!S25&lt;=50,odchylky!S25,""))</f>
        <v/>
      </c>
      <c r="K25" s="34" t="str">
        <f>IF('reálná rychlost'!T25="","",IF('reálná rychlost'!T25&lt;=50,odchylky!T25,""))</f>
        <v/>
      </c>
      <c r="L25" s="34" t="str">
        <f>IF('reálná rychlost'!U25="","",IF('reálná rychlost'!U25&lt;=50,odchylky!U25,""))</f>
        <v/>
      </c>
    </row>
    <row r="26" spans="1:12" x14ac:dyDescent="0.25">
      <c r="A26" s="4" t="s">
        <v>3</v>
      </c>
      <c r="B26" s="9" t="s">
        <v>2</v>
      </c>
      <c r="C26" s="34">
        <f>IF('reálná rychlost'!C26="","",IF('reálná rychlost'!C26&lt;=50,odchylky!C26,""))</f>
        <v>0.29032258064516131</v>
      </c>
      <c r="D26" s="34">
        <f>IF('reálná rychlost'!D26="","",IF('reálná rychlost'!D26&lt;=50,odchylky!D26,""))</f>
        <v>0.29032258064516131</v>
      </c>
      <c r="E26" s="34">
        <f>IF('reálná rychlost'!E26="","",IF('reálná rychlost'!E26&lt;=50,odchylky!E26,""))</f>
        <v>0.48148148148148145</v>
      </c>
      <c r="F26" s="34">
        <f>IF('reálná rychlost'!F26="","",IF('reálná rychlost'!F26&lt;=50,odchylky!F26,""))</f>
        <v>0.73333333333333328</v>
      </c>
      <c r="G26" s="34">
        <f>IF('reálná rychlost'!G26="","",IF('reálná rychlost'!G26&lt;=50,odchylky!G26,""))</f>
        <v>0.33333333333333331</v>
      </c>
      <c r="H26" s="34">
        <f>IF('reálná rychlost'!K26="","",IF('reálná rychlost'!K26&lt;=50,odchylky!K26,""))</f>
        <v>0.33333333333333331</v>
      </c>
      <c r="I26" s="34">
        <f>IF('reálná rychlost'!L26="","",IF('reálná rychlost'!L26&lt;=50,odchylky!L26,""))</f>
        <v>0.66666666666666663</v>
      </c>
      <c r="J26" s="34">
        <f>IF('reálná rychlost'!S26="","",IF('reálná rychlost'!S26&lt;=50,odchylky!S26,""))</f>
        <v>0.44444444444444442</v>
      </c>
      <c r="K26" s="34">
        <f>IF('reálná rychlost'!T26="","",IF('reálná rychlost'!T26&lt;=50,odchylky!T26,""))</f>
        <v>0.33333333333333331</v>
      </c>
      <c r="L26" s="34">
        <f>IF('reálná rychlost'!U26="","",IF('reálná rychlost'!U26&lt;=50,odchylky!U26,""))</f>
        <v>0.25</v>
      </c>
    </row>
    <row r="27" spans="1:12" x14ac:dyDescent="0.25">
      <c r="A27" s="6" t="s">
        <v>3</v>
      </c>
      <c r="B27" s="6" t="s">
        <v>2</v>
      </c>
      <c r="C27" s="34" t="str">
        <f>IF('reálná rychlost'!C27="","",IF('reálná rychlost'!C27&lt;=50,odchylky!C27,""))</f>
        <v/>
      </c>
      <c r="D27" s="34" t="str">
        <f>IF('reálná rychlost'!D27="","",IF('reálná rychlost'!D27&lt;=50,odchylky!D27,""))</f>
        <v/>
      </c>
      <c r="E27" s="34">
        <f>IF('reálná rychlost'!E27="","",IF('reálná rychlost'!E27&lt;=50,odchylky!E27,""))</f>
        <v>2.0408163265306121E-2</v>
      </c>
      <c r="F27" s="34">
        <f>IF('reálná rychlost'!F27="","",IF('reálná rychlost'!F27&lt;=50,odchylky!F27,""))</f>
        <v>0.27659574468085107</v>
      </c>
      <c r="G27" s="34">
        <f>IF('reálná rychlost'!G27="","",IF('reálná rychlost'!G27&lt;=50,odchylky!G27,""))</f>
        <v>-4.2553191489361701E-2</v>
      </c>
      <c r="H27" s="34">
        <f>IF('reálná rychlost'!K27="","",IF('reálná rychlost'!K27&lt;=50,odchylky!K27,""))</f>
        <v>0.12244897959183673</v>
      </c>
      <c r="I27" s="34">
        <f>IF('reálná rychlost'!L27="","",IF('reálná rychlost'!L27&lt;=50,odchylky!L27,""))</f>
        <v>0.32653061224489793</v>
      </c>
      <c r="J27" s="34" t="str">
        <f>IF('reálná rychlost'!S27="","",IF('reálná rychlost'!S27&lt;=50,odchylky!S27,""))</f>
        <v/>
      </c>
      <c r="K27" s="34" t="str">
        <f>IF('reálná rychlost'!T27="","",IF('reálná rychlost'!T27&lt;=50,odchylky!T27,""))</f>
        <v/>
      </c>
      <c r="L27" s="34">
        <f>IF('reálná rychlost'!U27="","",IF('reálná rychlost'!U27&lt;=50,odchylky!U27,""))</f>
        <v>0</v>
      </c>
    </row>
    <row r="28" spans="1:12" x14ac:dyDescent="0.25">
      <c r="A28" s="4" t="s">
        <v>3</v>
      </c>
      <c r="B28" s="9" t="s">
        <v>2</v>
      </c>
      <c r="C28" s="34">
        <f>IF('reálná rychlost'!C28="","",IF('reálná rychlost'!C28&lt;=50,odchylky!C28,""))</f>
        <v>0.52173913043478259</v>
      </c>
      <c r="D28" s="34">
        <f>IF('reálná rychlost'!D28="","",IF('reálná rychlost'!D28&lt;=50,odchylky!D28,""))</f>
        <v>0.30434782608695654</v>
      </c>
      <c r="E28" s="34">
        <f>IF('reálná rychlost'!E28="","",IF('reálná rychlost'!E28&lt;=50,odchylky!E28,""))</f>
        <v>0.14583333333333334</v>
      </c>
      <c r="F28" s="34">
        <f>IF('reálná rychlost'!F28="","",IF('reálná rychlost'!F28&lt;=50,odchylky!F28,""))</f>
        <v>0.42857142857142855</v>
      </c>
      <c r="G28" s="34">
        <f>IF('reálná rychlost'!G28="","",IF('reálná rychlost'!G28&lt;=50,odchylky!G28,""))</f>
        <v>0.12244897959183673</v>
      </c>
      <c r="H28" s="34">
        <f>IF('reálná rychlost'!K28="","",IF('reálná rychlost'!K28&lt;=50,odchylky!K28,""))</f>
        <v>0.2</v>
      </c>
      <c r="I28" s="34">
        <f>IF('reálná rychlost'!L28="","",IF('reálná rychlost'!L28&lt;=50,odchylky!L28,""))</f>
        <v>0.1</v>
      </c>
      <c r="J28" s="34">
        <f>IF('reálná rychlost'!S28="","",IF('reálná rychlost'!S28&lt;=50,odchylky!S28,""))</f>
        <v>0.10416666666666667</v>
      </c>
      <c r="K28" s="34">
        <f>IF('reálná rychlost'!T28="","",IF('reálná rychlost'!T28&lt;=50,odchylky!T28,""))</f>
        <v>6.25E-2</v>
      </c>
      <c r="L28" s="34">
        <f>IF('reálná rychlost'!U28="","",IF('reálná rychlost'!U28&lt;=50,odchylky!U28,""))</f>
        <v>2.2727272727272728E-2</v>
      </c>
    </row>
    <row r="29" spans="1:12" x14ac:dyDescent="0.25">
      <c r="A29" s="6" t="s">
        <v>3</v>
      </c>
      <c r="B29" s="6" t="s">
        <v>2</v>
      </c>
      <c r="C29" s="34" t="str">
        <f>IF('reálná rychlost'!C29="","",IF('reálná rychlost'!C29&lt;=50,odchylky!C29,""))</f>
        <v/>
      </c>
      <c r="D29" s="34" t="str">
        <f>IF('reálná rychlost'!D29="","",IF('reálná rychlost'!D29&lt;=50,odchylky!D29,""))</f>
        <v/>
      </c>
      <c r="E29" s="34" t="str">
        <f>IF('reálná rychlost'!E29="","",IF('reálná rychlost'!E29&lt;=50,odchylky!E29,""))</f>
        <v/>
      </c>
      <c r="F29" s="34" t="str">
        <f>IF('reálná rychlost'!F29="","",IF('reálná rychlost'!F29&lt;=50,odchylky!F29,""))</f>
        <v/>
      </c>
      <c r="G29" s="34" t="str">
        <f>IF('reálná rychlost'!G29="","",IF('reálná rychlost'!G29&lt;=50,odchylky!G29,""))</f>
        <v/>
      </c>
      <c r="H29" s="34" t="str">
        <f>IF('reálná rychlost'!K29="","",IF('reálná rychlost'!K29&lt;=50,odchylky!K29,""))</f>
        <v/>
      </c>
      <c r="I29" s="34" t="str">
        <f>IF('reálná rychlost'!L29="","",IF('reálná rychlost'!L29&lt;=50,odchylky!L29,""))</f>
        <v/>
      </c>
      <c r="J29" s="34" t="str">
        <f>IF('reálná rychlost'!S29="","",IF('reálná rychlost'!S29&lt;=50,odchylky!S29,""))</f>
        <v/>
      </c>
      <c r="K29" s="34" t="str">
        <f>IF('reálná rychlost'!T29="","",IF('reálná rychlost'!T29&lt;=50,odchylky!T29,""))</f>
        <v/>
      </c>
      <c r="L29" s="34" t="str">
        <f>IF('reálná rychlost'!U29="","",IF('reálná rychlost'!U29&lt;=50,odchylky!U29,""))</f>
        <v/>
      </c>
    </row>
    <row r="30" spans="1:12" x14ac:dyDescent="0.25">
      <c r="A30" s="4" t="s">
        <v>3</v>
      </c>
      <c r="B30" s="9" t="s">
        <v>2</v>
      </c>
      <c r="C30" s="34">
        <f>IF('reálná rychlost'!C30="","",IF('reálná rychlost'!C30&lt;=50,odchylky!C30,""))</f>
        <v>5.2631578947368418E-2</v>
      </c>
      <c r="D30" s="34">
        <f>IF('reálná rychlost'!D30="","",IF('reálná rychlost'!D30&lt;=50,odchylky!D30,""))</f>
        <v>0.31578947368421051</v>
      </c>
      <c r="E30" s="34">
        <f>IF('reálná rychlost'!E30="","",IF('reálná rychlost'!E30&lt;=50,odchylky!E30,""))</f>
        <v>-2.1739130434782608E-2</v>
      </c>
      <c r="F30" s="34">
        <f>IF('reálná rychlost'!F30="","",IF('reálná rychlost'!F30&lt;=50,odchylky!F30,""))</f>
        <v>0.22448979591836735</v>
      </c>
      <c r="G30" s="34">
        <f>IF('reálná rychlost'!G30="","",IF('reálná rychlost'!G30&lt;=50,odchylky!G30,""))</f>
        <v>-4.0816326530612242E-2</v>
      </c>
      <c r="H30" s="34">
        <f>IF('reálná rychlost'!K30="","",IF('reálná rychlost'!K30&lt;=50,odchylky!K30,""))</f>
        <v>6.3829787234042548E-2</v>
      </c>
      <c r="I30" s="34">
        <f>IF('reálná rychlost'!L30="","",IF('reálná rychlost'!L30&lt;=50,odchylky!L30,""))</f>
        <v>1.1276595744680851</v>
      </c>
      <c r="J30" s="34">
        <f>IF('reálná rychlost'!S30="","",IF('reálná rychlost'!S30&lt;=50,odchylky!S30,""))</f>
        <v>0.10416666666666667</v>
      </c>
      <c r="K30" s="34">
        <f>IF('reálná rychlost'!T30="","",IF('reálná rychlost'!T30&lt;=50,odchylky!T30,""))</f>
        <v>0</v>
      </c>
      <c r="L30" s="34">
        <f>IF('reálná rychlost'!U30="","",IF('reálná rychlost'!U30&lt;=50,odchylky!U30,""))</f>
        <v>-0.16666666666666666</v>
      </c>
    </row>
    <row r="31" spans="1:12" x14ac:dyDescent="0.25">
      <c r="A31" s="6" t="s">
        <v>3</v>
      </c>
      <c r="B31" s="6" t="s">
        <v>2</v>
      </c>
      <c r="C31" s="34" t="str">
        <f>IF('reálná rychlost'!C31="","",IF('reálná rychlost'!C31&lt;=50,odchylky!C31,""))</f>
        <v/>
      </c>
      <c r="D31" s="34" t="str">
        <f>IF('reálná rychlost'!D31="","",IF('reálná rychlost'!D31&lt;=50,odchylky!D31,""))</f>
        <v/>
      </c>
      <c r="E31" s="34" t="str">
        <f>IF('reálná rychlost'!E31="","",IF('reálná rychlost'!E31&lt;=50,odchylky!E31,""))</f>
        <v/>
      </c>
      <c r="F31" s="34" t="str">
        <f>IF('reálná rychlost'!F31="","",IF('reálná rychlost'!F31&lt;=50,odchylky!F31,""))</f>
        <v/>
      </c>
      <c r="G31" s="34" t="str">
        <f>IF('reálná rychlost'!G31="","",IF('reálná rychlost'!G31&lt;=50,odchylky!G31,""))</f>
        <v/>
      </c>
      <c r="H31" s="34" t="str">
        <f>IF('reálná rychlost'!K31="","",IF('reálná rychlost'!K31&lt;=50,odchylky!K31,""))</f>
        <v/>
      </c>
      <c r="I31" s="34" t="str">
        <f>IF('reálná rychlost'!L31="","",IF('reálná rychlost'!L31&lt;=50,odchylky!L31,""))</f>
        <v/>
      </c>
      <c r="J31" s="34" t="str">
        <f>IF('reálná rychlost'!S31="","",IF('reálná rychlost'!S31&lt;=50,odchylky!S31,""))</f>
        <v/>
      </c>
      <c r="K31" s="34" t="str">
        <f>IF('reálná rychlost'!T31="","",IF('reálná rychlost'!T31&lt;=50,odchylky!T31,""))</f>
        <v/>
      </c>
      <c r="L31" s="34" t="str">
        <f>IF('reálná rychlost'!U31="","",IF('reálná rychlost'!U31&lt;=50,odchylky!U31,""))</f>
        <v/>
      </c>
    </row>
    <row r="32" spans="1:12" x14ac:dyDescent="0.25">
      <c r="A32" s="4" t="s">
        <v>3</v>
      </c>
      <c r="B32" s="9" t="s">
        <v>2</v>
      </c>
      <c r="C32" s="34" t="str">
        <f>IF('reálná rychlost'!C32="","",IF('reálná rychlost'!C32&lt;=50,odchylky!C32,""))</f>
        <v/>
      </c>
      <c r="D32" s="34" t="str">
        <f>IF('reálná rychlost'!D32="","",IF('reálná rychlost'!D32&lt;=50,odchylky!D32,""))</f>
        <v/>
      </c>
      <c r="E32" s="34" t="str">
        <f>IF('reálná rychlost'!E32="","",IF('reálná rychlost'!E32&lt;=50,odchylky!E32,""))</f>
        <v/>
      </c>
      <c r="F32" s="34" t="str">
        <f>IF('reálná rychlost'!F32="","",IF('reálná rychlost'!F32&lt;=50,odchylky!F32,""))</f>
        <v/>
      </c>
      <c r="G32" s="34" t="str">
        <f>IF('reálná rychlost'!G32="","",IF('reálná rychlost'!G32&lt;=50,odchylky!G32,""))</f>
        <v/>
      </c>
      <c r="H32" s="34" t="str">
        <f>IF('reálná rychlost'!K32="","",IF('reálná rychlost'!K32&lt;=50,odchylky!K32,""))</f>
        <v/>
      </c>
      <c r="I32" s="34" t="str">
        <f>IF('reálná rychlost'!L32="","",IF('reálná rychlost'!L32&lt;=50,odchylky!L32,""))</f>
        <v/>
      </c>
      <c r="J32" s="34" t="str">
        <f>IF('reálná rychlost'!S32="","",IF('reálná rychlost'!S32&lt;=50,odchylky!S32,""))</f>
        <v/>
      </c>
      <c r="K32" s="34" t="str">
        <f>IF('reálná rychlost'!T32="","",IF('reálná rychlost'!T32&lt;=50,odchylky!T32,""))</f>
        <v/>
      </c>
      <c r="L32" s="34" t="str">
        <f>IF('reálná rychlost'!U32="","",IF('reálná rychlost'!U32&lt;=50,odchylky!U32,""))</f>
        <v/>
      </c>
    </row>
    <row r="33" spans="1:12" x14ac:dyDescent="0.25">
      <c r="A33" s="6" t="s">
        <v>3</v>
      </c>
      <c r="B33" s="6" t="s">
        <v>2</v>
      </c>
      <c r="C33" s="34" t="str">
        <f>IF('reálná rychlost'!C33="","",IF('reálná rychlost'!C33&lt;=50,odchylky!C33,""))</f>
        <v/>
      </c>
      <c r="D33" s="34" t="str">
        <f>IF('reálná rychlost'!D33="","",IF('reálná rychlost'!D33&lt;=50,odchylky!D33,""))</f>
        <v/>
      </c>
      <c r="E33" s="34" t="str">
        <f>IF('reálná rychlost'!E33="","",IF('reálná rychlost'!E33&lt;=50,odchylky!E33,""))</f>
        <v/>
      </c>
      <c r="F33" s="34" t="str">
        <f>IF('reálná rychlost'!F33="","",IF('reálná rychlost'!F33&lt;=50,odchylky!F33,""))</f>
        <v/>
      </c>
      <c r="G33" s="34" t="str">
        <f>IF('reálná rychlost'!G33="","",IF('reálná rychlost'!G33&lt;=50,odchylky!G33,""))</f>
        <v/>
      </c>
      <c r="H33" s="34" t="str">
        <f>IF('reálná rychlost'!K33="","",IF('reálná rychlost'!K33&lt;=50,odchylky!K33,""))</f>
        <v/>
      </c>
      <c r="I33" s="34" t="str">
        <f>IF('reálná rychlost'!L33="","",IF('reálná rychlost'!L33&lt;=50,odchylky!L33,""))</f>
        <v/>
      </c>
      <c r="J33" s="34" t="str">
        <f>IF('reálná rychlost'!S33="","",IF('reálná rychlost'!S33&lt;=50,odchylky!S33,""))</f>
        <v/>
      </c>
      <c r="K33" s="34" t="str">
        <f>IF('reálná rychlost'!T33="","",IF('reálná rychlost'!T33&lt;=50,odchylky!T33,""))</f>
        <v/>
      </c>
      <c r="L33" s="34" t="str">
        <f>IF('reálná rychlost'!U33="","",IF('reálná rychlost'!U33&lt;=50,odchylky!U33,""))</f>
        <v/>
      </c>
    </row>
    <row r="34" spans="1:12" x14ac:dyDescent="0.25">
      <c r="A34" s="4" t="s">
        <v>3</v>
      </c>
      <c r="B34" s="9" t="s">
        <v>2</v>
      </c>
      <c r="C34" s="34" t="str">
        <f>IF('reálná rychlost'!C34="","",IF('reálná rychlost'!C34&lt;=50,odchylky!C34,""))</f>
        <v/>
      </c>
      <c r="D34" s="34" t="str">
        <f>IF('reálná rychlost'!D34="","",IF('reálná rychlost'!D34&lt;=50,odchylky!D34,""))</f>
        <v/>
      </c>
      <c r="E34" s="34" t="str">
        <f>IF('reálná rychlost'!E34="","",IF('reálná rychlost'!E34&lt;=50,odchylky!E34,""))</f>
        <v/>
      </c>
      <c r="F34" s="34" t="str">
        <f>IF('reálná rychlost'!F34="","",IF('reálná rychlost'!F34&lt;=50,odchylky!F34,""))</f>
        <v/>
      </c>
      <c r="G34" s="34" t="str">
        <f>IF('reálná rychlost'!G34="","",IF('reálná rychlost'!G34&lt;=50,odchylky!G34,""))</f>
        <v/>
      </c>
      <c r="H34" s="34" t="str">
        <f>IF('reálná rychlost'!K34="","",IF('reálná rychlost'!K34&lt;=50,odchylky!K34,""))</f>
        <v/>
      </c>
      <c r="I34" s="34" t="str">
        <f>IF('reálná rychlost'!L34="","",IF('reálná rychlost'!L34&lt;=50,odchylky!L34,""))</f>
        <v/>
      </c>
      <c r="J34" s="34" t="str">
        <f>IF('reálná rychlost'!S34="","",IF('reálná rychlost'!S34&lt;=50,odchylky!S34,""))</f>
        <v/>
      </c>
      <c r="K34" s="34" t="str">
        <f>IF('reálná rychlost'!T34="","",IF('reálná rychlost'!T34&lt;=50,odchylky!T34,""))</f>
        <v/>
      </c>
      <c r="L34" s="34" t="str">
        <f>IF('reálná rychlost'!U34="","",IF('reálná rychlost'!U34&lt;=50,odchylky!U34,""))</f>
        <v/>
      </c>
    </row>
    <row r="35" spans="1:12" x14ac:dyDescent="0.25">
      <c r="A35" s="6" t="s">
        <v>3</v>
      </c>
      <c r="B35" s="6" t="s">
        <v>2</v>
      </c>
      <c r="C35" s="34" t="str">
        <f>IF('reálná rychlost'!C35="","",IF('reálná rychlost'!C35&lt;=50,odchylky!C35,""))</f>
        <v/>
      </c>
      <c r="D35" s="34" t="str">
        <f>IF('reálná rychlost'!D35="","",IF('reálná rychlost'!D35&lt;=50,odchylky!D35,""))</f>
        <v/>
      </c>
      <c r="E35" s="34" t="str">
        <f>IF('reálná rychlost'!E35="","",IF('reálná rychlost'!E35&lt;=50,odchylky!E35,""))</f>
        <v/>
      </c>
      <c r="F35" s="34" t="str">
        <f>IF('reálná rychlost'!F35="","",IF('reálná rychlost'!F35&lt;=50,odchylky!F35,""))</f>
        <v/>
      </c>
      <c r="G35" s="34" t="str">
        <f>IF('reálná rychlost'!G35="","",IF('reálná rychlost'!G35&lt;=50,odchylky!G35,""))</f>
        <v/>
      </c>
      <c r="H35" s="34" t="str">
        <f>IF('reálná rychlost'!K35="","",IF('reálná rychlost'!K35&lt;=50,odchylky!K35,""))</f>
        <v/>
      </c>
      <c r="I35" s="34" t="str">
        <f>IF('reálná rychlost'!L35="","",IF('reálná rychlost'!L35&lt;=50,odchylky!L35,""))</f>
        <v/>
      </c>
      <c r="J35" s="34" t="str">
        <f>IF('reálná rychlost'!S35="","",IF('reálná rychlost'!S35&lt;=50,odchylky!S35,""))</f>
        <v/>
      </c>
      <c r="K35" s="34" t="str">
        <f>IF('reálná rychlost'!T35="","",IF('reálná rychlost'!T35&lt;=50,odchylky!T35,""))</f>
        <v/>
      </c>
      <c r="L35" s="34" t="str">
        <f>IF('reálná rychlost'!U35="","",IF('reálná rychlost'!U35&lt;=50,odchylky!U35,""))</f>
        <v/>
      </c>
    </row>
    <row r="36" spans="1:12" x14ac:dyDescent="0.25">
      <c r="A36" s="4" t="s">
        <v>3</v>
      </c>
      <c r="B36" s="9" t="s">
        <v>2</v>
      </c>
      <c r="C36" s="34" t="str">
        <f>IF('reálná rychlost'!C36="","",IF('reálná rychlost'!C36&lt;=50,odchylky!C36,""))</f>
        <v/>
      </c>
      <c r="D36" s="34" t="str">
        <f>IF('reálná rychlost'!D36="","",IF('reálná rychlost'!D36&lt;=50,odchylky!D36,""))</f>
        <v/>
      </c>
      <c r="E36" s="34" t="str">
        <f>IF('reálná rychlost'!E36="","",IF('reálná rychlost'!E36&lt;=50,odchylky!E36,""))</f>
        <v/>
      </c>
      <c r="F36" s="34" t="str">
        <f>IF('reálná rychlost'!F36="","",IF('reálná rychlost'!F36&lt;=50,odchylky!F36,""))</f>
        <v/>
      </c>
      <c r="G36" s="34" t="str">
        <f>IF('reálná rychlost'!G36="","",IF('reálná rychlost'!G36&lt;=50,odchylky!G36,""))</f>
        <v/>
      </c>
      <c r="H36" s="34" t="str">
        <f>IF('reálná rychlost'!K36="","",IF('reálná rychlost'!K36&lt;=50,odchylky!K36,""))</f>
        <v/>
      </c>
      <c r="I36" s="34" t="str">
        <f>IF('reálná rychlost'!L36="","",IF('reálná rychlost'!L36&lt;=50,odchylky!L36,""))</f>
        <v/>
      </c>
      <c r="J36" s="34" t="str">
        <f>IF('reálná rychlost'!S36="","",IF('reálná rychlost'!S36&lt;=50,odchylky!S36,""))</f>
        <v/>
      </c>
      <c r="K36" s="34" t="str">
        <f>IF('reálná rychlost'!T36="","",IF('reálná rychlost'!T36&lt;=50,odchylky!T36,""))</f>
        <v/>
      </c>
      <c r="L36" s="34" t="str">
        <f>IF('reálná rychlost'!U36="","",IF('reálná rychlost'!U36&lt;=50,odchylky!U36,""))</f>
        <v/>
      </c>
    </row>
    <row r="37" spans="1:12" x14ac:dyDescent="0.25">
      <c r="A37" s="6" t="s">
        <v>3</v>
      </c>
      <c r="B37" s="6" t="s">
        <v>2</v>
      </c>
      <c r="C37" s="34" t="str">
        <f>IF('reálná rychlost'!C37="","",IF('reálná rychlost'!C37&lt;=50,odchylky!C37,""))</f>
        <v/>
      </c>
      <c r="D37" s="34" t="str">
        <f>IF('reálná rychlost'!D37="","",IF('reálná rychlost'!D37&lt;=50,odchylky!D37,""))</f>
        <v/>
      </c>
      <c r="E37" s="34" t="str">
        <f>IF('reálná rychlost'!E37="","",IF('reálná rychlost'!E37&lt;=50,odchylky!E37,""))</f>
        <v/>
      </c>
      <c r="F37" s="34" t="str">
        <f>IF('reálná rychlost'!F37="","",IF('reálná rychlost'!F37&lt;=50,odchylky!F37,""))</f>
        <v/>
      </c>
      <c r="G37" s="34" t="str">
        <f>IF('reálná rychlost'!G37="","",IF('reálná rychlost'!G37&lt;=50,odchylky!G37,""))</f>
        <v/>
      </c>
      <c r="H37" s="34" t="str">
        <f>IF('reálná rychlost'!K37="","",IF('reálná rychlost'!K37&lt;=50,odchylky!K37,""))</f>
        <v/>
      </c>
      <c r="I37" s="34" t="str">
        <f>IF('reálná rychlost'!L37="","",IF('reálná rychlost'!L37&lt;=50,odchylky!L37,""))</f>
        <v/>
      </c>
      <c r="J37" s="34" t="str">
        <f>IF('reálná rychlost'!S37="","",IF('reálná rychlost'!S37&lt;=50,odchylky!S37,""))</f>
        <v/>
      </c>
      <c r="K37" s="34" t="str">
        <f>IF('reálná rychlost'!T37="","",IF('reálná rychlost'!T37&lt;=50,odchylky!T37,""))</f>
        <v/>
      </c>
      <c r="L37" s="34" t="str">
        <f>IF('reálná rychlost'!U37="","",IF('reálná rychlost'!U37&lt;=50,odchylky!U37,""))</f>
        <v/>
      </c>
    </row>
    <row r="38" spans="1:12" x14ac:dyDescent="0.25">
      <c r="A38" s="4" t="s">
        <v>3</v>
      </c>
      <c r="B38" s="9" t="s">
        <v>2</v>
      </c>
      <c r="C38" s="34">
        <f>IF('reálná rychlost'!C38="","",IF('reálná rychlost'!C38&lt;=50,odchylky!C38,""))</f>
        <v>0.33333333333333331</v>
      </c>
      <c r="D38" s="34">
        <f>IF('reálná rychlost'!D38="","",IF('reálná rychlost'!D38&lt;=50,odchylky!D38,""))</f>
        <v>0.1111111111111111</v>
      </c>
      <c r="E38" s="34">
        <f>IF('reálná rychlost'!E38="","",IF('reálná rychlost'!E38&lt;=50,odchylky!E38,""))</f>
        <v>-9.0909090909090912E-2</v>
      </c>
      <c r="F38" s="34">
        <f>IF('reálná rychlost'!F38="","",IF('reálná rychlost'!F38&lt;=50,odchylky!F38,""))</f>
        <v>0.48936170212765956</v>
      </c>
      <c r="G38" s="34">
        <f>IF('reálná rychlost'!G38="","",IF('reálná rychlost'!G38&lt;=50,odchylky!G38,""))</f>
        <v>0.10638297872340426</v>
      </c>
      <c r="H38" s="34">
        <f>IF('reálná rychlost'!K38="","",IF('reálná rychlost'!K38&lt;=50,odchylky!K38,""))</f>
        <v>2.2727272727272728E-2</v>
      </c>
      <c r="I38" s="34">
        <f>IF('reálná rychlost'!L38="","",IF('reálná rychlost'!L38&lt;=50,odchylky!L38,""))</f>
        <v>0.25</v>
      </c>
      <c r="J38" s="34" t="str">
        <f>IF('reálná rychlost'!S38="","",IF('reálná rychlost'!S38&lt;=50,odchylky!S38,""))</f>
        <v/>
      </c>
      <c r="K38" s="34" t="str">
        <f>IF('reálná rychlost'!T38="","",IF('reálná rychlost'!T38&lt;=50,odchylky!T38,""))</f>
        <v/>
      </c>
      <c r="L38" s="34">
        <f>IF('reálná rychlost'!U38="","",IF('reálná rychlost'!U38&lt;=50,odchylky!U38,""))</f>
        <v>-0.33333333333333331</v>
      </c>
    </row>
    <row r="39" spans="1:12" x14ac:dyDescent="0.25">
      <c r="C39" s="34" t="str">
        <f>IF('reálná rychlost'!C39="","",IF('reálná rychlost'!C39&lt;=50,odchylky!C39,""))</f>
        <v/>
      </c>
      <c r="D39" s="34" t="str">
        <f>IF('reálná rychlost'!D39="","",IF('reálná rychlost'!D39&lt;=50,odchylky!D39,""))</f>
        <v/>
      </c>
      <c r="E39" s="34" t="str">
        <f>IF('reálná rychlost'!E39="","",IF('reálná rychlost'!E39&lt;=50,odchylky!E39,""))</f>
        <v/>
      </c>
      <c r="F39" s="34" t="str">
        <f>IF('reálná rychlost'!F39="","",IF('reálná rychlost'!F39&lt;=50,odchylky!F39,""))</f>
        <v/>
      </c>
      <c r="G39" s="34" t="str">
        <f>IF('reálná rychlost'!G39="","",IF('reálná rychlost'!G39&lt;=50,odchylky!G39,""))</f>
        <v/>
      </c>
      <c r="H39" s="34" t="str">
        <f>IF('reálná rychlost'!K39="","",IF('reálná rychlost'!K39&lt;=50,odchylky!K39,""))</f>
        <v/>
      </c>
      <c r="I39" s="34" t="str">
        <f>IF('reálná rychlost'!L39="","",IF('reálná rychlost'!L39&lt;=50,odchylky!L39,""))</f>
        <v/>
      </c>
      <c r="J39" s="34" t="str">
        <f>IF('reálná rychlost'!S39="","",IF('reálná rychlost'!S39&lt;=50,odchylky!S39,""))</f>
        <v/>
      </c>
      <c r="K39" s="34" t="str">
        <f>IF('reálná rychlost'!T39="","",IF('reálná rychlost'!T39&lt;=50,odchylky!T39,""))</f>
        <v/>
      </c>
      <c r="L39" s="34" t="str">
        <f>IF('reálná rychlost'!U39="","",IF('reálná rychlost'!U39&lt;=50,odchylky!U39,""))</f>
        <v/>
      </c>
    </row>
    <row r="40" spans="1:12" x14ac:dyDescent="0.25">
      <c r="A40" s="3" t="s">
        <v>5</v>
      </c>
      <c r="B40" s="4" t="s">
        <v>4</v>
      </c>
      <c r="C40" s="34">
        <f>IF('reálná rychlost'!C40="","",IF('reálná rychlost'!C40&lt;=50,odchylky!C40,""))</f>
        <v>0.35135135135135137</v>
      </c>
      <c r="D40" s="34">
        <f>IF('reálná rychlost'!D40="","",IF('reálná rychlost'!D40&lt;=50,odchylky!D40,""))</f>
        <v>0.21621621621621623</v>
      </c>
      <c r="E40" s="34">
        <f>IF('reálná rychlost'!E40="","",IF('reálná rychlost'!E40&lt;=50,odchylky!E40,""))</f>
        <v>0.1111111111111111</v>
      </c>
      <c r="F40" s="34">
        <f>IF('reálná rychlost'!F40="","",IF('reálná rychlost'!F40&lt;=50,odchylky!F40,""))</f>
        <v>0.28205128205128205</v>
      </c>
      <c r="G40" s="34">
        <f>IF('reálná rychlost'!G40="","",IF('reálná rychlost'!G40&lt;=50,odchylky!G40,""))</f>
        <v>0.23076923076923078</v>
      </c>
      <c r="H40" s="34">
        <f>IF('reálná rychlost'!K40="","",IF('reálná rychlost'!K40&lt;=50,odchylky!K40,""))</f>
        <v>0.31578947368421051</v>
      </c>
      <c r="I40" s="34">
        <f>IF('reálná rychlost'!L40="","",IF('reálná rychlost'!L40&lt;=50,odchylky!L40,""))</f>
        <v>5.2631578947368418E-2</v>
      </c>
      <c r="J40" s="34" t="str">
        <f>IF('reálná rychlost'!S40="","",IF('reálná rychlost'!S40&lt;=50,odchylky!S40,""))</f>
        <v/>
      </c>
      <c r="K40" s="34" t="str">
        <f>IF('reálná rychlost'!T40="","",IF('reálná rychlost'!T40&lt;=50,odchylky!T40,""))</f>
        <v/>
      </c>
      <c r="L40" s="34">
        <f>IF('reálná rychlost'!U40="","",IF('reálná rychlost'!U40&lt;=50,odchylky!U40,""))</f>
        <v>-0.2857142857142857</v>
      </c>
    </row>
    <row r="41" spans="1:12" x14ac:dyDescent="0.25">
      <c r="A41" s="15" t="s">
        <v>5</v>
      </c>
      <c r="B41" s="14" t="s">
        <v>4</v>
      </c>
      <c r="C41" s="34" t="str">
        <f>IF('reálná rychlost'!C41="","",IF('reálná rychlost'!C41&lt;=50,odchylky!C41,""))</f>
        <v/>
      </c>
      <c r="D41" s="34" t="str">
        <f>IF('reálná rychlost'!D41="","",IF('reálná rychlost'!D41&lt;=50,odchylky!D41,""))</f>
        <v/>
      </c>
      <c r="E41" s="34">
        <f>IF('reálná rychlost'!E41="","",IF('reálná rychlost'!E41&lt;=50,odchylky!E41,""))</f>
        <v>0.14583333333333334</v>
      </c>
      <c r="F41" s="34">
        <f>IF('reálná rychlost'!F41="","",IF('reálná rychlost'!F41&lt;=50,odchylky!F41,""))</f>
        <v>0.14583333333333334</v>
      </c>
      <c r="G41" s="34">
        <f>IF('reálná rychlost'!G41="","",IF('reálná rychlost'!G41&lt;=50,odchylky!G41,""))</f>
        <v>6.25E-2</v>
      </c>
      <c r="H41" s="34" t="str">
        <f>IF('reálná rychlost'!K41="","",IF('reálná rychlost'!K41&lt;=50,odchylky!K41,""))</f>
        <v/>
      </c>
      <c r="I41" s="34" t="str">
        <f>IF('reálná rychlost'!L41="","",IF('reálná rychlost'!L41&lt;=50,odchylky!L41,""))</f>
        <v/>
      </c>
      <c r="J41" s="34">
        <f>IF('reálná rychlost'!S41="","",IF('reálná rychlost'!S41&lt;=50,odchylky!S41,""))</f>
        <v>0.27272727272727271</v>
      </c>
      <c r="K41" s="34">
        <f>IF('reálná rychlost'!T41="","",IF('reálná rychlost'!T41&lt;=50,odchylky!T41,""))</f>
        <v>0.45454545454545453</v>
      </c>
      <c r="L41" s="34" t="str">
        <f>IF('reálná rychlost'!U41="","",IF('reálná rychlost'!U41&lt;=50,odchylky!U41,""))</f>
        <v/>
      </c>
    </row>
    <row r="42" spans="1:12" x14ac:dyDescent="0.25">
      <c r="A42" s="3" t="s">
        <v>5</v>
      </c>
      <c r="B42" s="4" t="s">
        <v>4</v>
      </c>
      <c r="C42" s="34">
        <f>IF('reálná rychlost'!C42="","",IF('reálná rychlost'!C42&lt;=50,odchylky!C42,""))</f>
        <v>0.28205128205128205</v>
      </c>
      <c r="D42" s="34">
        <f>IF('reálná rychlost'!D42="","",IF('reálná rychlost'!D42&lt;=50,odchylky!D42,""))</f>
        <v>0.15384615384615385</v>
      </c>
      <c r="E42" s="34">
        <f>IF('reálná rychlost'!E42="","",IF('reálná rychlost'!E42&lt;=50,odchylky!E42,""))</f>
        <v>-0.125</v>
      </c>
      <c r="F42" s="34">
        <f>IF('reálná rychlost'!F42="","",IF('reálná rychlost'!F42&lt;=50,odchylky!F42,""))</f>
        <v>0.52777777777777779</v>
      </c>
      <c r="G42" s="34">
        <f>IF('reálná rychlost'!G42="","",IF('reálná rychlost'!G42&lt;=50,odchylky!G42,""))</f>
        <v>0.1111111111111111</v>
      </c>
      <c r="H42" s="34">
        <f>IF('reálná rychlost'!K42="","",IF('reálná rychlost'!K42&lt;=50,odchylky!K42,""))</f>
        <v>0.25</v>
      </c>
      <c r="I42" s="34">
        <f>IF('reálná rychlost'!L42="","",IF('reálná rychlost'!L42&lt;=50,odchylky!L42,""))</f>
        <v>0.375</v>
      </c>
      <c r="J42" s="34">
        <f>IF('reálná rychlost'!S42="","",IF('reálná rychlost'!S42&lt;=50,odchylky!S42,""))</f>
        <v>0.30232558139534882</v>
      </c>
      <c r="K42" s="34">
        <f>IF('reálná rychlost'!T42="","",IF('reálná rychlost'!T42&lt;=50,odchylky!T42,""))</f>
        <v>4.6511627906976744E-2</v>
      </c>
      <c r="L42" s="34">
        <f>IF('reálná rychlost'!U42="","",IF('reálná rychlost'!U42&lt;=50,odchylky!U42,""))</f>
        <v>-0.2857142857142857</v>
      </c>
    </row>
    <row r="43" spans="1:12" x14ac:dyDescent="0.25">
      <c r="A43" s="15" t="s">
        <v>5</v>
      </c>
      <c r="B43" s="14" t="s">
        <v>4</v>
      </c>
      <c r="C43" s="34" t="str">
        <f>IF('reálná rychlost'!C43="","",IF('reálná rychlost'!C43&lt;=50,odchylky!C43,""))</f>
        <v/>
      </c>
      <c r="D43" s="34" t="str">
        <f>IF('reálná rychlost'!D43="","",IF('reálná rychlost'!D43&lt;=50,odchylky!D43,""))</f>
        <v/>
      </c>
      <c r="E43" s="34" t="str">
        <f>IF('reálná rychlost'!E43="","",IF('reálná rychlost'!E43&lt;=50,odchylky!E43,""))</f>
        <v/>
      </c>
      <c r="F43" s="34" t="str">
        <f>IF('reálná rychlost'!F43="","",IF('reálná rychlost'!F43&lt;=50,odchylky!F43,""))</f>
        <v/>
      </c>
      <c r="G43" s="34" t="str">
        <f>IF('reálná rychlost'!G43="","",IF('reálná rychlost'!G43&lt;=50,odchylky!G43,""))</f>
        <v/>
      </c>
      <c r="H43" s="34" t="str">
        <f>IF('reálná rychlost'!K43="","",IF('reálná rychlost'!K43&lt;=50,odchylky!K43,""))</f>
        <v/>
      </c>
      <c r="I43" s="34" t="str">
        <f>IF('reálná rychlost'!L43="","",IF('reálná rychlost'!L43&lt;=50,odchylky!L43,""))</f>
        <v/>
      </c>
      <c r="J43" s="34" t="str">
        <f>IF('reálná rychlost'!S43="","",IF('reálná rychlost'!S43&lt;=50,odchylky!S43,""))</f>
        <v/>
      </c>
      <c r="K43" s="34" t="str">
        <f>IF('reálná rychlost'!T43="","",IF('reálná rychlost'!T43&lt;=50,odchylky!T43,""))</f>
        <v/>
      </c>
      <c r="L43" s="34" t="str">
        <f>IF('reálná rychlost'!U43="","",IF('reálná rychlost'!U43&lt;=50,odchylky!U43,""))</f>
        <v/>
      </c>
    </row>
    <row r="44" spans="1:12" x14ac:dyDescent="0.25">
      <c r="A44" s="3" t="s">
        <v>5</v>
      </c>
      <c r="B44" s="4" t="s">
        <v>4</v>
      </c>
      <c r="C44" s="34" t="str">
        <f>IF('reálná rychlost'!C44="","",IF('reálná rychlost'!C44&lt;=50,odchylky!C44,""))</f>
        <v/>
      </c>
      <c r="D44" s="34" t="str">
        <f>IF('reálná rychlost'!D44="","",IF('reálná rychlost'!D44&lt;=50,odchylky!D44,""))</f>
        <v/>
      </c>
      <c r="E44" s="34" t="str">
        <f>IF('reálná rychlost'!E44="","",IF('reálná rychlost'!E44&lt;=50,odchylky!E44,""))</f>
        <v/>
      </c>
      <c r="F44" s="34" t="str">
        <f>IF('reálná rychlost'!F44="","",IF('reálná rychlost'!F44&lt;=50,odchylky!F44,""))</f>
        <v/>
      </c>
      <c r="G44" s="34" t="str">
        <f>IF('reálná rychlost'!G44="","",IF('reálná rychlost'!G44&lt;=50,odchylky!G44,""))</f>
        <v/>
      </c>
      <c r="H44" s="34" t="str">
        <f>IF('reálná rychlost'!K44="","",IF('reálná rychlost'!K44&lt;=50,odchylky!K44,""))</f>
        <v/>
      </c>
      <c r="I44" s="34" t="str">
        <f>IF('reálná rychlost'!L44="","",IF('reálná rychlost'!L44&lt;=50,odchylky!L44,""))</f>
        <v/>
      </c>
      <c r="J44" s="34" t="str">
        <f>IF('reálná rychlost'!S44="","",IF('reálná rychlost'!S44&lt;=50,odchylky!S44,""))</f>
        <v/>
      </c>
      <c r="K44" s="34" t="str">
        <f>IF('reálná rychlost'!T44="","",IF('reálná rychlost'!T44&lt;=50,odchylky!T44,""))</f>
        <v/>
      </c>
      <c r="L44" s="34" t="str">
        <f>IF('reálná rychlost'!U44="","",IF('reálná rychlost'!U44&lt;=50,odchylky!U44,""))</f>
        <v/>
      </c>
    </row>
    <row r="45" spans="1:12" x14ac:dyDescent="0.25">
      <c r="A45" s="15" t="s">
        <v>5</v>
      </c>
      <c r="B45" s="14" t="s">
        <v>4</v>
      </c>
      <c r="C45" s="34">
        <f>IF('reálná rychlost'!C45="","",IF('reálná rychlost'!C45&lt;=50,odchylky!C45,""))</f>
        <v>0.37931034482758619</v>
      </c>
      <c r="D45" s="34">
        <f>IF('reálná rychlost'!D45="","",IF('reálná rychlost'!D45&lt;=50,odchylky!D45,""))</f>
        <v>0.37931034482758619</v>
      </c>
      <c r="E45" s="34">
        <f>IF('reálná rychlost'!E45="","",IF('reálná rychlost'!E45&lt;=50,odchylky!E45,""))</f>
        <v>0.20689655172413793</v>
      </c>
      <c r="F45" s="34">
        <f>IF('reálná rychlost'!F45="","",IF('reálná rychlost'!F45&lt;=50,odchylky!F45,""))</f>
        <v>0.66666666666666663</v>
      </c>
      <c r="G45" s="34">
        <f>IF('reálná rychlost'!G45="","",IF('reálná rychlost'!G45&lt;=50,odchylky!G45,""))</f>
        <v>0.26666666666666666</v>
      </c>
      <c r="H45" s="34">
        <f>IF('reálná rychlost'!K45="","",IF('reálná rychlost'!K45&lt;=50,odchylky!K45,""))</f>
        <v>0.21212121212121213</v>
      </c>
      <c r="I45" s="34">
        <f>IF('reálná rychlost'!L45="","",IF('reálná rychlost'!L45&lt;=50,odchylky!L45,""))</f>
        <v>0.36363636363636365</v>
      </c>
      <c r="J45" s="34">
        <f>IF('reálná rychlost'!S45="","",IF('reálná rychlost'!S45&lt;=50,odchylky!S45,""))</f>
        <v>0.39285714285714285</v>
      </c>
      <c r="K45" s="34">
        <f>IF('reálná rychlost'!T45="","",IF('reálná rychlost'!T45&lt;=50,odchylky!T45,""))</f>
        <v>0.21428571428571427</v>
      </c>
      <c r="L45" s="34">
        <f>IF('reálná rychlost'!U45="","",IF('reálná rychlost'!U45&lt;=50,odchylky!U45,""))</f>
        <v>9.375E-2</v>
      </c>
    </row>
    <row r="46" spans="1:12" x14ac:dyDescent="0.25">
      <c r="A46" s="3" t="s">
        <v>5</v>
      </c>
      <c r="B46" s="4" t="s">
        <v>4</v>
      </c>
      <c r="C46" s="34">
        <f>IF('reálná rychlost'!C46="","",IF('reálná rychlost'!C46&lt;=50,odchylky!C46,""))</f>
        <v>6.3829787234042548E-2</v>
      </c>
      <c r="D46" s="34">
        <f>IF('reálná rychlost'!D46="","",IF('reálná rychlost'!D46&lt;=50,odchylky!D46,""))</f>
        <v>6.3829787234042548E-2</v>
      </c>
      <c r="E46" s="34">
        <f>IF('reálná rychlost'!E46="","",IF('reálná rychlost'!E46&lt;=50,odchylky!E46,""))</f>
        <v>6.3829787234042548E-2</v>
      </c>
      <c r="F46" s="34" t="str">
        <f>IF('reálná rychlost'!F46="","",IF('reálná rychlost'!F46&lt;=50,odchylky!F46,""))</f>
        <v/>
      </c>
      <c r="G46" s="34" t="str">
        <f>IF('reálná rychlost'!G46="","",IF('reálná rychlost'!G46&lt;=50,odchylky!G46,""))</f>
        <v/>
      </c>
      <c r="H46" s="34" t="str">
        <f>IF('reálná rychlost'!K46="","",IF('reálná rychlost'!K46&lt;=50,odchylky!K46,""))</f>
        <v/>
      </c>
      <c r="I46" s="34" t="str">
        <f>IF('reálná rychlost'!L46="","",IF('reálná rychlost'!L46&lt;=50,odchylky!L46,""))</f>
        <v/>
      </c>
      <c r="J46" s="34">
        <f>IF('reálná rychlost'!S46="","",IF('reálná rychlost'!S46&lt;=50,odchylky!S46,""))</f>
        <v>0.10416666666666667</v>
      </c>
      <c r="K46" s="34">
        <f>IF('reálná rychlost'!T46="","",IF('reálná rychlost'!T46&lt;=50,odchylky!T46,""))</f>
        <v>0.10416666666666667</v>
      </c>
      <c r="L46" s="34">
        <f>IF('reálná rychlost'!U46="","",IF('reálná rychlost'!U46&lt;=50,odchylky!U46,""))</f>
        <v>-6.25E-2</v>
      </c>
    </row>
    <row r="47" spans="1:12" x14ac:dyDescent="0.25">
      <c r="A47" s="15" t="s">
        <v>5</v>
      </c>
      <c r="B47" s="14" t="s">
        <v>4</v>
      </c>
      <c r="C47" s="34">
        <f>IF('reálná rychlost'!C47="","",IF('reálná rychlost'!C47&lt;=50,odchylky!C47,""))</f>
        <v>4.1666666666666664E-2</v>
      </c>
      <c r="D47" s="34">
        <f>IF('reálná rychlost'!D47="","",IF('reálná rychlost'!D47&lt;=50,odchylky!D47,""))</f>
        <v>0.25</v>
      </c>
      <c r="E47" s="34">
        <f>IF('reálná rychlost'!E47="","",IF('reálná rychlost'!E47&lt;=50,odchylky!E47,""))</f>
        <v>0.14583333333333334</v>
      </c>
      <c r="F47" s="34">
        <f>IF('reálná rychlost'!F47="","",IF('reálná rychlost'!F47&lt;=50,odchylky!F47,""))</f>
        <v>0.3</v>
      </c>
      <c r="G47" s="34">
        <f>IF('reálná rychlost'!G47="","",IF('reálná rychlost'!G47&lt;=50,odchylky!G47,""))</f>
        <v>0</v>
      </c>
      <c r="H47" s="34" t="str">
        <f>IF('reálná rychlost'!K47="","",IF('reálná rychlost'!K47&lt;=50,odchylky!K47,""))</f>
        <v/>
      </c>
      <c r="I47" s="34" t="str">
        <f>IF('reálná rychlost'!L47="","",IF('reálná rychlost'!L47&lt;=50,odchylky!L47,""))</f>
        <v/>
      </c>
      <c r="J47" s="34">
        <f>IF('reálná rychlost'!S47="","",IF('reálná rychlost'!S47&lt;=50,odchylky!S47,""))</f>
        <v>0.32608695652173914</v>
      </c>
      <c r="K47" s="34">
        <f>IF('reálná rychlost'!T47="","",IF('reálná rychlost'!T47&lt;=50,odchylky!T47,""))</f>
        <v>6.5217391304347824E-2</v>
      </c>
      <c r="L47" s="34">
        <f>IF('reálná rychlost'!U47="","",IF('reálná rychlost'!U47&lt;=50,odchylky!U47,""))</f>
        <v>-0.2</v>
      </c>
    </row>
    <row r="48" spans="1:12" x14ac:dyDescent="0.25">
      <c r="A48" s="3" t="s">
        <v>5</v>
      </c>
      <c r="B48" s="4" t="s">
        <v>4</v>
      </c>
      <c r="C48" s="34" t="str">
        <f>IF('reálná rychlost'!C48="","",IF('reálná rychlost'!C48&lt;=50,odchylky!C48,""))</f>
        <v/>
      </c>
      <c r="D48" s="34" t="str">
        <f>IF('reálná rychlost'!D48="","",IF('reálná rychlost'!D48&lt;=50,odchylky!D48,""))</f>
        <v/>
      </c>
      <c r="E48" s="34" t="str">
        <f>IF('reálná rychlost'!E48="","",IF('reálná rychlost'!E48&lt;=50,odchylky!E48,""))</f>
        <v/>
      </c>
      <c r="F48" s="34" t="str">
        <f>IF('reálná rychlost'!F48="","",IF('reálná rychlost'!F48&lt;=50,odchylky!F48,""))</f>
        <v/>
      </c>
      <c r="G48" s="34" t="str">
        <f>IF('reálná rychlost'!G48="","",IF('reálná rychlost'!G48&lt;=50,odchylky!G48,""))</f>
        <v/>
      </c>
      <c r="H48" s="34" t="str">
        <f>IF('reálná rychlost'!K48="","",IF('reálná rychlost'!K48&lt;=50,odchylky!K48,""))</f>
        <v/>
      </c>
      <c r="I48" s="34" t="str">
        <f>IF('reálná rychlost'!L48="","",IF('reálná rychlost'!L48&lt;=50,odchylky!L48,""))</f>
        <v/>
      </c>
      <c r="J48" s="34" t="str">
        <f>IF('reálná rychlost'!S48="","",IF('reálná rychlost'!S48&lt;=50,odchylky!S48,""))</f>
        <v/>
      </c>
      <c r="K48" s="34" t="str">
        <f>IF('reálná rychlost'!T48="","",IF('reálná rychlost'!T48&lt;=50,odchylky!T48,""))</f>
        <v/>
      </c>
      <c r="L48" s="34" t="str">
        <f>IF('reálná rychlost'!U48="","",IF('reálná rychlost'!U48&lt;=50,odchylky!U48,""))</f>
        <v/>
      </c>
    </row>
    <row r="49" spans="1:12" x14ac:dyDescent="0.25">
      <c r="A49" s="15" t="s">
        <v>5</v>
      </c>
      <c r="B49" s="14" t="s">
        <v>4</v>
      </c>
      <c r="C49" s="34">
        <f>IF('reálná rychlost'!C49="","",IF('reálná rychlost'!C49&lt;=50,odchylky!C49,""))</f>
        <v>0.1111111111111111</v>
      </c>
      <c r="D49" s="34">
        <f>IF('reálná rychlost'!D49="","",IF('reálná rychlost'!D49&lt;=50,odchylky!D49,""))</f>
        <v>0.22222222222222221</v>
      </c>
      <c r="E49" s="34">
        <f>IF('reálná rychlost'!E49="","",IF('reálná rychlost'!E49&lt;=50,odchylky!E49,""))</f>
        <v>4.6511627906976744E-2</v>
      </c>
      <c r="F49" s="34">
        <f>IF('reálná rychlost'!F49="","",IF('reálná rychlost'!F49&lt;=50,odchylky!F49,""))</f>
        <v>0.37777777777777777</v>
      </c>
      <c r="G49" s="34">
        <f>IF('reálná rychlost'!G49="","",IF('reálná rychlost'!G49&lt;=50,odchylky!G49,""))</f>
        <v>0</v>
      </c>
      <c r="H49" s="34">
        <f>IF('reálná rychlost'!K49="","",IF('reálná rychlost'!K49&lt;=50,odchylky!K49,""))</f>
        <v>8.6956521739130432E-2</v>
      </c>
      <c r="I49" s="34">
        <f>IF('reálná rychlost'!L49="","",IF('reálná rychlost'!L49&lt;=50,odchylky!L49,""))</f>
        <v>0.19565217391304349</v>
      </c>
      <c r="J49" s="34">
        <f>IF('reálná rychlost'!S49="","",IF('reálná rychlost'!S49&lt;=50,odchylky!S49,""))</f>
        <v>0.16279069767441862</v>
      </c>
      <c r="K49" s="34">
        <f>IF('reálná rychlost'!T49="","",IF('reálná rychlost'!T49&lt;=50,odchylky!T49,""))</f>
        <v>4.6511627906976744E-2</v>
      </c>
      <c r="L49" s="34">
        <f>IF('reálná rychlost'!U49="","",IF('reálná rychlost'!U49&lt;=50,odchylky!U49,""))</f>
        <v>-9.0909090909090912E-2</v>
      </c>
    </row>
    <row r="50" spans="1:12" x14ac:dyDescent="0.25">
      <c r="A50" s="3" t="s">
        <v>5</v>
      </c>
      <c r="B50" s="4" t="s">
        <v>4</v>
      </c>
      <c r="C50" s="34" t="str">
        <f>IF('reálná rychlost'!C50="","",IF('reálná rychlost'!C50&lt;=50,odchylky!C50,""))</f>
        <v/>
      </c>
      <c r="D50" s="34" t="str">
        <f>IF('reálná rychlost'!D50="","",IF('reálná rychlost'!D50&lt;=50,odchylky!D50,""))</f>
        <v/>
      </c>
      <c r="E50" s="34" t="str">
        <f>IF('reálná rychlost'!E50="","",IF('reálná rychlost'!E50&lt;=50,odchylky!E50,""))</f>
        <v/>
      </c>
      <c r="F50" s="34" t="str">
        <f>IF('reálná rychlost'!F50="","",IF('reálná rychlost'!F50&lt;=50,odchylky!F50,""))</f>
        <v/>
      </c>
      <c r="G50" s="34" t="str">
        <f>IF('reálná rychlost'!G50="","",IF('reálná rychlost'!G50&lt;=50,odchylky!G50,""))</f>
        <v/>
      </c>
      <c r="H50" s="34" t="str">
        <f>IF('reálná rychlost'!K50="","",IF('reálná rychlost'!K50&lt;=50,odchylky!K50,""))</f>
        <v/>
      </c>
      <c r="I50" s="34" t="str">
        <f>IF('reálná rychlost'!L50="","",IF('reálná rychlost'!L50&lt;=50,odchylky!L50,""))</f>
        <v/>
      </c>
      <c r="J50" s="34" t="str">
        <f>IF('reálná rychlost'!S50="","",IF('reálná rychlost'!S50&lt;=50,odchylky!S50,""))</f>
        <v/>
      </c>
      <c r="K50" s="34" t="str">
        <f>IF('reálná rychlost'!T50="","",IF('reálná rychlost'!T50&lt;=50,odchylky!T50,""))</f>
        <v/>
      </c>
      <c r="L50" s="34" t="str">
        <f>IF('reálná rychlost'!U50="","",IF('reálná rychlost'!U50&lt;=50,odchylky!U50,""))</f>
        <v/>
      </c>
    </row>
    <row r="51" spans="1:12" x14ac:dyDescent="0.25">
      <c r="A51" s="15" t="s">
        <v>5</v>
      </c>
      <c r="B51" s="14" t="s">
        <v>4</v>
      </c>
      <c r="C51" s="34" t="str">
        <f>IF('reálná rychlost'!C51="","",IF('reálná rychlost'!C51&lt;=50,odchylky!C51,""))</f>
        <v/>
      </c>
      <c r="D51" s="34" t="str">
        <f>IF('reálná rychlost'!D51="","",IF('reálná rychlost'!D51&lt;=50,odchylky!D51,""))</f>
        <v/>
      </c>
      <c r="E51" s="34" t="str">
        <f>IF('reálná rychlost'!E51="","",IF('reálná rychlost'!E51&lt;=50,odchylky!E51,""))</f>
        <v/>
      </c>
      <c r="F51" s="34" t="str">
        <f>IF('reálná rychlost'!F51="","",IF('reálná rychlost'!F51&lt;=50,odchylky!F51,""))</f>
        <v/>
      </c>
      <c r="G51" s="34" t="str">
        <f>IF('reálná rychlost'!G51="","",IF('reálná rychlost'!G51&lt;=50,odchylky!G51,""))</f>
        <v/>
      </c>
      <c r="H51" s="34" t="str">
        <f>IF('reálná rychlost'!K51="","",IF('reálná rychlost'!K51&lt;=50,odchylky!K51,""))</f>
        <v/>
      </c>
      <c r="I51" s="34" t="str">
        <f>IF('reálná rychlost'!L51="","",IF('reálná rychlost'!L51&lt;=50,odchylky!L51,""))</f>
        <v/>
      </c>
      <c r="J51" s="34" t="str">
        <f>IF('reálná rychlost'!S51="","",IF('reálná rychlost'!S51&lt;=50,odchylky!S51,""))</f>
        <v/>
      </c>
      <c r="K51" s="34" t="str">
        <f>IF('reálná rychlost'!T51="","",IF('reálná rychlost'!T51&lt;=50,odchylky!T51,""))</f>
        <v/>
      </c>
      <c r="L51" s="34" t="str">
        <f>IF('reálná rychlost'!U51="","",IF('reálná rychlost'!U51&lt;=50,odchylky!U51,""))</f>
        <v/>
      </c>
    </row>
    <row r="52" spans="1:12" x14ac:dyDescent="0.25">
      <c r="A52" s="3" t="s">
        <v>5</v>
      </c>
      <c r="B52" s="4" t="s">
        <v>4</v>
      </c>
      <c r="C52" s="34" t="str">
        <f>IF('reálná rychlost'!C52="","",IF('reálná rychlost'!C52&lt;=50,odchylky!C52,""))</f>
        <v/>
      </c>
      <c r="D52" s="34" t="str">
        <f>IF('reálná rychlost'!D52="","",IF('reálná rychlost'!D52&lt;=50,odchylky!D52,""))</f>
        <v/>
      </c>
      <c r="E52" s="34" t="str">
        <f>IF('reálná rychlost'!E52="","",IF('reálná rychlost'!E52&lt;=50,odchylky!E52,""))</f>
        <v/>
      </c>
      <c r="F52" s="34" t="str">
        <f>IF('reálná rychlost'!F52="","",IF('reálná rychlost'!F52&lt;=50,odchylky!F52,""))</f>
        <v/>
      </c>
      <c r="G52" s="34" t="str">
        <f>IF('reálná rychlost'!G52="","",IF('reálná rychlost'!G52&lt;=50,odchylky!G52,""))</f>
        <v/>
      </c>
      <c r="H52" s="34" t="str">
        <f>IF('reálná rychlost'!K52="","",IF('reálná rychlost'!K52&lt;=50,odchylky!K52,""))</f>
        <v/>
      </c>
      <c r="I52" s="34" t="str">
        <f>IF('reálná rychlost'!L52="","",IF('reálná rychlost'!L52&lt;=50,odchylky!L52,""))</f>
        <v/>
      </c>
      <c r="J52" s="34" t="str">
        <f>IF('reálná rychlost'!S52="","",IF('reálná rychlost'!S52&lt;=50,odchylky!S52,""))</f>
        <v/>
      </c>
      <c r="K52" s="34" t="str">
        <f>IF('reálná rychlost'!T52="","",IF('reálná rychlost'!T52&lt;=50,odchylky!T52,""))</f>
        <v/>
      </c>
      <c r="L52" s="34" t="str">
        <f>IF('reálná rychlost'!U52="","",IF('reálná rychlost'!U52&lt;=50,odchylky!U52,""))</f>
        <v/>
      </c>
    </row>
    <row r="53" spans="1:12" x14ac:dyDescent="0.25">
      <c r="A53" s="15" t="s">
        <v>5</v>
      </c>
      <c r="B53" s="14" t="s">
        <v>4</v>
      </c>
      <c r="C53" s="34" t="str">
        <f>IF('reálná rychlost'!C53="","",IF('reálná rychlost'!C53&lt;=50,odchylky!C53,""))</f>
        <v/>
      </c>
      <c r="D53" s="34" t="str">
        <f>IF('reálná rychlost'!D53="","",IF('reálná rychlost'!D53&lt;=50,odchylky!D53,""))</f>
        <v/>
      </c>
      <c r="E53" s="34" t="str">
        <f>IF('reálná rychlost'!E53="","",IF('reálná rychlost'!E53&lt;=50,odchylky!E53,""))</f>
        <v/>
      </c>
      <c r="F53" s="34" t="str">
        <f>IF('reálná rychlost'!F53="","",IF('reálná rychlost'!F53&lt;=50,odchylky!F53,""))</f>
        <v/>
      </c>
      <c r="G53" s="34" t="str">
        <f>IF('reálná rychlost'!G53="","",IF('reálná rychlost'!G53&lt;=50,odchylky!G53,""))</f>
        <v/>
      </c>
      <c r="H53" s="34" t="str">
        <f>IF('reálná rychlost'!K53="","",IF('reálná rychlost'!K53&lt;=50,odchylky!K53,""))</f>
        <v/>
      </c>
      <c r="I53" s="34" t="str">
        <f>IF('reálná rychlost'!L53="","",IF('reálná rychlost'!L53&lt;=50,odchylky!L53,""))</f>
        <v/>
      </c>
      <c r="J53" s="34" t="str">
        <f>IF('reálná rychlost'!S53="","",IF('reálná rychlost'!S53&lt;=50,odchylky!S53,""))</f>
        <v/>
      </c>
      <c r="K53" s="34" t="str">
        <f>IF('reálná rychlost'!T53="","",IF('reálná rychlost'!T53&lt;=50,odchylky!T53,""))</f>
        <v/>
      </c>
      <c r="L53" s="34" t="str">
        <f>IF('reálná rychlost'!U53="","",IF('reálná rychlost'!U53&lt;=50,odchylky!U53,""))</f>
        <v/>
      </c>
    </row>
    <row r="54" spans="1:12" x14ac:dyDescent="0.25">
      <c r="A54" s="3" t="s">
        <v>5</v>
      </c>
      <c r="B54" s="4" t="s">
        <v>4</v>
      </c>
      <c r="C54" s="34" t="str">
        <f>IF('reálná rychlost'!C54="","",IF('reálná rychlost'!C54&lt;=50,odchylky!C54,""))</f>
        <v/>
      </c>
      <c r="D54" s="34" t="str">
        <f>IF('reálná rychlost'!D54="","",IF('reálná rychlost'!D54&lt;=50,odchylky!D54,""))</f>
        <v/>
      </c>
      <c r="E54" s="34" t="str">
        <f>IF('reálná rychlost'!E54="","",IF('reálná rychlost'!E54&lt;=50,odchylky!E54,""))</f>
        <v/>
      </c>
      <c r="F54" s="34" t="str">
        <f>IF('reálná rychlost'!F54="","",IF('reálná rychlost'!F54&lt;=50,odchylky!F54,""))</f>
        <v/>
      </c>
      <c r="G54" s="34" t="str">
        <f>IF('reálná rychlost'!G54="","",IF('reálná rychlost'!G54&lt;=50,odchylky!G54,""))</f>
        <v/>
      </c>
      <c r="H54" s="34" t="str">
        <f>IF('reálná rychlost'!K54="","",IF('reálná rychlost'!K54&lt;=50,odchylky!K54,""))</f>
        <v/>
      </c>
      <c r="I54" s="34" t="str">
        <f>IF('reálná rychlost'!L54="","",IF('reálná rychlost'!L54&lt;=50,odchylky!L54,""))</f>
        <v/>
      </c>
      <c r="J54" s="34" t="str">
        <f>IF('reálná rychlost'!S54="","",IF('reálná rychlost'!S54&lt;=50,odchylky!S54,""))</f>
        <v/>
      </c>
      <c r="K54" s="34" t="str">
        <f>IF('reálná rychlost'!T54="","",IF('reálná rychlost'!T54&lt;=50,odchylky!T54,""))</f>
        <v/>
      </c>
      <c r="L54" s="34" t="str">
        <f>IF('reálná rychlost'!U54="","",IF('reálná rychlost'!U54&lt;=50,odchylky!U54,""))</f>
        <v/>
      </c>
    </row>
    <row r="55" spans="1:12" x14ac:dyDescent="0.25">
      <c r="A55" s="15" t="s">
        <v>5</v>
      </c>
      <c r="B55" s="14" t="s">
        <v>4</v>
      </c>
      <c r="C55" s="34" t="str">
        <f>IF('reálná rychlost'!C55="","",IF('reálná rychlost'!C55&lt;=50,odchylky!C55,""))</f>
        <v/>
      </c>
      <c r="D55" s="34" t="str">
        <f>IF('reálná rychlost'!D55="","",IF('reálná rychlost'!D55&lt;=50,odchylky!D55,""))</f>
        <v/>
      </c>
      <c r="E55" s="34" t="str">
        <f>IF('reálná rychlost'!E55="","",IF('reálná rychlost'!E55&lt;=50,odchylky!E55,""))</f>
        <v/>
      </c>
      <c r="F55" s="34" t="str">
        <f>IF('reálná rychlost'!F55="","",IF('reálná rychlost'!F55&lt;=50,odchylky!F55,""))</f>
        <v/>
      </c>
      <c r="G55" s="34" t="str">
        <f>IF('reálná rychlost'!G55="","",IF('reálná rychlost'!G55&lt;=50,odchylky!G55,""))</f>
        <v/>
      </c>
      <c r="H55" s="34" t="str">
        <f>IF('reálná rychlost'!K55="","",IF('reálná rychlost'!K55&lt;=50,odchylky!K55,""))</f>
        <v/>
      </c>
      <c r="I55" s="34" t="str">
        <f>IF('reálná rychlost'!L55="","",IF('reálná rychlost'!L55&lt;=50,odchylky!L55,""))</f>
        <v/>
      </c>
      <c r="J55" s="34" t="str">
        <f>IF('reálná rychlost'!S55="","",IF('reálná rychlost'!S55&lt;=50,odchylky!S55,""))</f>
        <v/>
      </c>
      <c r="K55" s="34" t="str">
        <f>IF('reálná rychlost'!T55="","",IF('reálná rychlost'!T55&lt;=50,odchylky!T55,""))</f>
        <v/>
      </c>
      <c r="L55" s="34" t="str">
        <f>IF('reálná rychlost'!U55="","",IF('reálná rychlost'!U55&lt;=50,odchylky!U55,""))</f>
        <v/>
      </c>
    </row>
    <row r="56" spans="1:12" x14ac:dyDescent="0.25">
      <c r="A56" s="3" t="s">
        <v>5</v>
      </c>
      <c r="B56" s="4" t="s">
        <v>4</v>
      </c>
      <c r="C56" s="34" t="str">
        <f>IF('reálná rychlost'!C56="","",IF('reálná rychlost'!C56&lt;=50,odchylky!C56,""))</f>
        <v/>
      </c>
      <c r="D56" s="34" t="str">
        <f>IF('reálná rychlost'!D56="","",IF('reálná rychlost'!D56&lt;=50,odchylky!D56,""))</f>
        <v/>
      </c>
      <c r="E56" s="34" t="str">
        <f>IF('reálná rychlost'!E56="","",IF('reálná rychlost'!E56&lt;=50,odchylky!E56,""))</f>
        <v/>
      </c>
      <c r="F56" s="34" t="str">
        <f>IF('reálná rychlost'!F56="","",IF('reálná rychlost'!F56&lt;=50,odchylky!F56,""))</f>
        <v/>
      </c>
      <c r="G56" s="34" t="str">
        <f>IF('reálná rychlost'!G56="","",IF('reálná rychlost'!G56&lt;=50,odchylky!G56,""))</f>
        <v/>
      </c>
      <c r="H56" s="34" t="str">
        <f>IF('reálná rychlost'!K56="","",IF('reálná rychlost'!K56&lt;=50,odchylky!K56,""))</f>
        <v/>
      </c>
      <c r="I56" s="34" t="str">
        <f>IF('reálná rychlost'!L56="","",IF('reálná rychlost'!L56&lt;=50,odchylky!L56,""))</f>
        <v/>
      </c>
      <c r="J56" s="34" t="str">
        <f>IF('reálná rychlost'!S56="","",IF('reálná rychlost'!S56&lt;=50,odchylky!S56,""))</f>
        <v/>
      </c>
      <c r="K56" s="34" t="str">
        <f>IF('reálná rychlost'!T56="","",IF('reálná rychlost'!T56&lt;=50,odchylky!T56,""))</f>
        <v/>
      </c>
      <c r="L56" s="34" t="str">
        <f>IF('reálná rychlost'!U56="","",IF('reálná rychlost'!U56&lt;=50,odchylky!U56,""))</f>
        <v/>
      </c>
    </row>
    <row r="57" spans="1:12" x14ac:dyDescent="0.25">
      <c r="A57" s="15" t="s">
        <v>5</v>
      </c>
      <c r="B57" s="14" t="s">
        <v>4</v>
      </c>
      <c r="C57" s="34">
        <f>IF('reálná rychlost'!C57="","",IF('reálná rychlost'!C57&lt;=50,odchylky!C57,""))</f>
        <v>0.22448979591836735</v>
      </c>
      <c r="D57" s="34">
        <f>IF('reálná rychlost'!D57="","",IF('reálná rychlost'!D57&lt;=50,odchylky!D57,""))</f>
        <v>2.0408163265306121E-2</v>
      </c>
      <c r="E57" s="34">
        <f>IF('reálná rychlost'!E57="","",IF('reálná rychlost'!E57&lt;=50,odchylky!E57,""))</f>
        <v>-4.7619047619047616E-2</v>
      </c>
      <c r="F57" s="34">
        <f>IF('reálná rychlost'!F57="","",IF('reálná rychlost'!F57&lt;=50,odchylky!F57,""))</f>
        <v>0.19565217391304349</v>
      </c>
      <c r="G57" s="34">
        <f>IF('reálná rychlost'!G57="","",IF('reálná rychlost'!G57&lt;=50,odchylky!G57,""))</f>
        <v>4.3478260869565216E-2</v>
      </c>
      <c r="H57" s="34">
        <f>IF('reálná rychlost'!K57="","",IF('reálná rychlost'!K57&lt;=50,odchylky!K57,""))</f>
        <v>-4.2553191489361701E-2</v>
      </c>
      <c r="I57" s="34">
        <f>IF('reálná rychlost'!L57="","",IF('reálná rychlost'!L57&lt;=50,odchylky!L57,""))</f>
        <v>6.3829787234042548E-2</v>
      </c>
      <c r="J57" s="34" t="str">
        <f>IF('reálná rychlost'!S57="","",IF('reálná rychlost'!S57&lt;=50,odchylky!S57,""))</f>
        <v/>
      </c>
      <c r="K57" s="34" t="str">
        <f>IF('reálná rychlost'!T57="","",IF('reálná rychlost'!T57&lt;=50,odchylky!T57,""))</f>
        <v/>
      </c>
      <c r="L57" s="34">
        <f>IF('reálná rychlost'!U57="","",IF('reálná rychlost'!U57&lt;=50,odchylky!U57,""))</f>
        <v>-0.2391304347826087</v>
      </c>
    </row>
    <row r="58" spans="1:12" x14ac:dyDescent="0.25">
      <c r="C58" s="34" t="str">
        <f>IF('reálná rychlost'!C58="","",IF('reálná rychlost'!C58&lt;=50,odchylky!C58,""))</f>
        <v/>
      </c>
      <c r="D58" s="34" t="str">
        <f>IF('reálná rychlost'!D58="","",IF('reálná rychlost'!D58&lt;=50,odchylky!D58,""))</f>
        <v/>
      </c>
      <c r="E58" s="34" t="str">
        <f>IF('reálná rychlost'!E58="","",IF('reálná rychlost'!E58&lt;=50,odchylky!E58,""))</f>
        <v/>
      </c>
      <c r="F58" s="34" t="str">
        <f>IF('reálná rychlost'!F58="","",IF('reálná rychlost'!F58&lt;=50,odchylky!F58,""))</f>
        <v/>
      </c>
      <c r="G58" s="34" t="str">
        <f>IF('reálná rychlost'!G58="","",IF('reálná rychlost'!G58&lt;=50,odchylky!G58,""))</f>
        <v/>
      </c>
      <c r="H58" s="34" t="str">
        <f>IF('reálná rychlost'!K58="","",IF('reálná rychlost'!K58&lt;=50,odchylky!K58,""))</f>
        <v/>
      </c>
      <c r="I58" s="34" t="str">
        <f>IF('reálná rychlost'!L58="","",IF('reálná rychlost'!L58&lt;=50,odchylky!L58,""))</f>
        <v/>
      </c>
      <c r="J58" s="34" t="str">
        <f>IF('reálná rychlost'!S58="","",IF('reálná rychlost'!S58&lt;=50,odchylky!S58,""))</f>
        <v/>
      </c>
      <c r="K58" s="34" t="str">
        <f>IF('reálná rychlost'!T58="","",IF('reálná rychlost'!T58&lt;=50,odchylky!T58,""))</f>
        <v/>
      </c>
      <c r="L58" s="34" t="str">
        <f>IF('reálná rychlost'!U58="","",IF('reálná rychlost'!U58&lt;=50,odchylky!U58,""))</f>
        <v/>
      </c>
    </row>
    <row r="59" spans="1:12" x14ac:dyDescent="0.25">
      <c r="A59" s="5" t="s">
        <v>5</v>
      </c>
      <c r="B59" s="6" t="s">
        <v>2</v>
      </c>
      <c r="C59" s="34">
        <f>IF('reálná rychlost'!C59="","",IF('reálná rychlost'!C59&lt;=50,odchylky!C59,""))</f>
        <v>0.1111111111111111</v>
      </c>
      <c r="D59" s="34">
        <f>IF('reálná rychlost'!D59="","",IF('reálná rychlost'!D59&lt;=50,odchylky!D59,""))</f>
        <v>0.3888888888888889</v>
      </c>
      <c r="E59" s="34">
        <f>IF('reálná rychlost'!E59="","",IF('reálná rychlost'!E59&lt;=50,odchylky!E59,""))</f>
        <v>2.564102564102564E-2</v>
      </c>
      <c r="F59" s="34">
        <f>IF('reálná rychlost'!F59="","",IF('reálná rychlost'!F59&lt;=50,odchylky!F59,""))</f>
        <v>0.25</v>
      </c>
      <c r="G59" s="34">
        <f>IF('reálná rychlost'!G59="","",IF('reálná rychlost'!G59&lt;=50,odchylky!G59,""))</f>
        <v>0.17499999999999999</v>
      </c>
      <c r="H59" s="34">
        <f>IF('reálná rychlost'!K59="","",IF('reálná rychlost'!K59&lt;=50,odchylky!K59,""))</f>
        <v>0.19047619047619047</v>
      </c>
      <c r="I59" s="34">
        <f>IF('reálná rychlost'!L59="","",IF('reálná rychlost'!L59&lt;=50,odchylky!L59,""))</f>
        <v>0.30952380952380953</v>
      </c>
      <c r="J59" s="34">
        <f>IF('reálná rychlost'!S59="","",IF('reálná rychlost'!S59&lt;=50,odchylky!S59,""))</f>
        <v>0.13157894736842105</v>
      </c>
      <c r="K59" s="34">
        <f>IF('reálná rychlost'!T59="","",IF('reálná rychlost'!T59&lt;=50,odchylky!T59,""))</f>
        <v>0.10526315789473684</v>
      </c>
      <c r="L59" s="34">
        <f>IF('reálná rychlost'!U59="","",IF('reálná rychlost'!U59&lt;=50,odchylky!U59,""))</f>
        <v>-0.26829268292682928</v>
      </c>
    </row>
    <row r="60" spans="1:12" x14ac:dyDescent="0.25">
      <c r="A60" s="3" t="s">
        <v>5</v>
      </c>
      <c r="B60" s="9" t="s">
        <v>2</v>
      </c>
      <c r="C60" s="34">
        <f>IF('reálná rychlost'!C60="","",IF('reálná rychlost'!C60&lt;=50,odchylky!C60,""))</f>
        <v>0</v>
      </c>
      <c r="D60" s="34">
        <f>IF('reálná rychlost'!D60="","",IF('reálná rychlost'!D60&lt;=50,odchylky!D60,""))</f>
        <v>0.1</v>
      </c>
      <c r="E60" s="34" t="str">
        <f>IF('reálná rychlost'!E60="","",IF('reálná rychlost'!E60&lt;=50,odchylky!E60,""))</f>
        <v/>
      </c>
      <c r="F60" s="34">
        <f>IF('reálná rychlost'!F60="","",IF('reálná rychlost'!F60&lt;=50,odchylky!F60,""))</f>
        <v>2.0408163265306121E-2</v>
      </c>
      <c r="G60" s="34">
        <f>IF('reálná rychlost'!G60="","",IF('reálná rychlost'!G60&lt;=50,odchylky!G60,""))</f>
        <v>8.1632653061224483E-2</v>
      </c>
      <c r="H60" s="34" t="str">
        <f>IF('reálná rychlost'!K60="","",IF('reálná rychlost'!K60&lt;=50,odchylky!K60,""))</f>
        <v/>
      </c>
      <c r="I60" s="34" t="str">
        <f>IF('reálná rychlost'!L60="","",IF('reálná rychlost'!L60&lt;=50,odchylky!L60,""))</f>
        <v/>
      </c>
      <c r="J60" s="34">
        <f>IF('reálná rychlost'!S60="","",IF('reálná rychlost'!S60&lt;=50,odchylky!S60,""))</f>
        <v>8.1632653061224483E-2</v>
      </c>
      <c r="K60" s="34">
        <f>IF('reálná rychlost'!T60="","",IF('reálná rychlost'!T60&lt;=50,odchylky!T60,""))</f>
        <v>4.0816326530612242E-2</v>
      </c>
      <c r="L60" s="34" t="str">
        <f>IF('reálná rychlost'!U60="","",IF('reálná rychlost'!U60&lt;=50,odchylky!U60,""))</f>
        <v/>
      </c>
    </row>
    <row r="61" spans="1:12" x14ac:dyDescent="0.25">
      <c r="A61" s="5" t="s">
        <v>5</v>
      </c>
      <c r="B61" s="6" t="s">
        <v>2</v>
      </c>
      <c r="C61" s="34">
        <f>IF('reálná rychlost'!C61="","",IF('reálná rychlost'!C61&lt;=50,odchylky!C61,""))</f>
        <v>0.46341463414634149</v>
      </c>
      <c r="D61" s="34">
        <f>IF('reálná rychlost'!D61="","",IF('reálná rychlost'!D61&lt;=50,odchylky!D61,""))</f>
        <v>9.7560975609756101E-2</v>
      </c>
      <c r="E61" s="34">
        <f>IF('reálná rychlost'!E61="","",IF('reálná rychlost'!E61&lt;=50,odchylky!E61,""))</f>
        <v>2.9411764705882353E-2</v>
      </c>
      <c r="F61" s="34">
        <f>IF('reálná rychlost'!F61="","",IF('reálná rychlost'!F61&lt;=50,odchylky!F61,""))</f>
        <v>0.5714285714285714</v>
      </c>
      <c r="G61" s="34">
        <f>IF('reálná rychlost'!G61="","",IF('reálná rychlost'!G61&lt;=50,odchylky!G61,""))</f>
        <v>0</v>
      </c>
      <c r="H61" s="34">
        <f>IF('reálná rychlost'!K61="","",IF('reálná rychlost'!K61&lt;=50,odchylky!K61,""))</f>
        <v>0.16279069767441862</v>
      </c>
      <c r="I61" s="34">
        <f>IF('reálná rychlost'!L61="","",IF('reálná rychlost'!L61&lt;=50,odchylky!L61,""))</f>
        <v>0.39534883720930231</v>
      </c>
      <c r="J61" s="34">
        <f>IF('reálná rychlost'!S61="","",IF('reálná rychlost'!S61&lt;=50,odchylky!S61,""))</f>
        <v>4.3478260869565216E-2</v>
      </c>
      <c r="K61" s="34">
        <f>IF('reálná rychlost'!T61="","",IF('reálná rychlost'!T61&lt;=50,odchylky!T61,""))</f>
        <v>-0.13043478260869565</v>
      </c>
      <c r="L61" s="34">
        <f>IF('reálná rychlost'!U61="","",IF('reálná rychlost'!U61&lt;=50,odchylky!U61,""))</f>
        <v>-0.20454545454545456</v>
      </c>
    </row>
    <row r="62" spans="1:12" x14ac:dyDescent="0.25">
      <c r="A62" s="3" t="s">
        <v>5</v>
      </c>
      <c r="B62" s="9" t="s">
        <v>2</v>
      </c>
      <c r="C62" s="34" t="str">
        <f>IF('reálná rychlost'!C62="","",IF('reálná rychlost'!C62&lt;=50,odchylky!C62,""))</f>
        <v/>
      </c>
      <c r="D62" s="34" t="str">
        <f>IF('reálná rychlost'!D62="","",IF('reálná rychlost'!D62&lt;=50,odchylky!D62,""))</f>
        <v/>
      </c>
      <c r="E62" s="34" t="str">
        <f>IF('reálná rychlost'!E62="","",IF('reálná rychlost'!E62&lt;=50,odchylky!E62,""))</f>
        <v/>
      </c>
      <c r="F62" s="34" t="str">
        <f>IF('reálná rychlost'!F62="","",IF('reálná rychlost'!F62&lt;=50,odchylky!F62,""))</f>
        <v/>
      </c>
      <c r="G62" s="34" t="str">
        <f>IF('reálná rychlost'!G62="","",IF('reálná rychlost'!G62&lt;=50,odchylky!G62,""))</f>
        <v/>
      </c>
      <c r="H62" s="34" t="str">
        <f>IF('reálná rychlost'!K62="","",IF('reálná rychlost'!K62&lt;=50,odchylky!K62,""))</f>
        <v/>
      </c>
      <c r="I62" s="34" t="str">
        <f>IF('reálná rychlost'!L62="","",IF('reálná rychlost'!L62&lt;=50,odchylky!L62,""))</f>
        <v/>
      </c>
      <c r="J62" s="34" t="str">
        <f>IF('reálná rychlost'!S62="","",IF('reálná rychlost'!S62&lt;=50,odchylky!S62,""))</f>
        <v/>
      </c>
      <c r="K62" s="34" t="str">
        <f>IF('reálná rychlost'!T62="","",IF('reálná rychlost'!T62&lt;=50,odchylky!T62,""))</f>
        <v/>
      </c>
      <c r="L62" s="34" t="str">
        <f>IF('reálná rychlost'!U62="","",IF('reálná rychlost'!U62&lt;=50,odchylky!U62,""))</f>
        <v/>
      </c>
    </row>
    <row r="63" spans="1:12" x14ac:dyDescent="0.25">
      <c r="A63" s="5" t="s">
        <v>5</v>
      </c>
      <c r="B63" s="6" t="s">
        <v>2</v>
      </c>
      <c r="C63" s="34" t="str">
        <f>IF('reálná rychlost'!C63="","",IF('reálná rychlost'!C63&lt;=50,odchylky!C63,""))</f>
        <v/>
      </c>
      <c r="D63" s="34" t="str">
        <f>IF('reálná rychlost'!D63="","",IF('reálná rychlost'!D63&lt;=50,odchylky!D63,""))</f>
        <v/>
      </c>
      <c r="E63" s="34" t="str">
        <f>IF('reálná rychlost'!E63="","",IF('reálná rychlost'!E63&lt;=50,odchylky!E63,""))</f>
        <v/>
      </c>
      <c r="F63" s="34" t="str">
        <f>IF('reálná rychlost'!F63="","",IF('reálná rychlost'!F63&lt;=50,odchylky!F63,""))</f>
        <v/>
      </c>
      <c r="G63" s="34" t="str">
        <f>IF('reálná rychlost'!G63="","",IF('reálná rychlost'!G63&lt;=50,odchylky!G63,""))</f>
        <v/>
      </c>
      <c r="H63" s="34" t="str">
        <f>IF('reálná rychlost'!K63="","",IF('reálná rychlost'!K63&lt;=50,odchylky!K63,""))</f>
        <v/>
      </c>
      <c r="I63" s="34" t="str">
        <f>IF('reálná rychlost'!L63="","",IF('reálná rychlost'!L63&lt;=50,odchylky!L63,""))</f>
        <v/>
      </c>
      <c r="J63" s="34" t="str">
        <f>IF('reálná rychlost'!S63="","",IF('reálná rychlost'!S63&lt;=50,odchylky!S63,""))</f>
        <v/>
      </c>
      <c r="K63" s="34" t="str">
        <f>IF('reálná rychlost'!T63="","",IF('reálná rychlost'!T63&lt;=50,odchylky!T63,""))</f>
        <v/>
      </c>
      <c r="L63" s="34" t="str">
        <f>IF('reálná rychlost'!U63="","",IF('reálná rychlost'!U63&lt;=50,odchylky!U63,""))</f>
        <v/>
      </c>
    </row>
    <row r="64" spans="1:12" x14ac:dyDescent="0.25">
      <c r="A64" s="3" t="s">
        <v>5</v>
      </c>
      <c r="B64" s="9" t="s">
        <v>2</v>
      </c>
      <c r="C64" s="34">
        <f>IF('reálná rychlost'!C64="","",IF('reálná rychlost'!C64&lt;=50,odchylky!C64,""))</f>
        <v>0.93548387096774188</v>
      </c>
      <c r="D64" s="34">
        <f>IF('reálná rychlost'!D64="","",IF('reálná rychlost'!D64&lt;=50,odchylky!D64,""))</f>
        <v>0.45161290322580644</v>
      </c>
      <c r="E64" s="34">
        <f>IF('reálná rychlost'!E64="","",IF('reálná rychlost'!E64&lt;=50,odchylky!E64,""))</f>
        <v>0.25</v>
      </c>
      <c r="F64" s="34">
        <f>IF('reálná rychlost'!F64="","",IF('reálná rychlost'!F64&lt;=50,odchylky!F64,""))</f>
        <v>0.65517241379310343</v>
      </c>
      <c r="G64" s="34">
        <f>IF('reálná rychlost'!G64="","",IF('reálná rychlost'!G64&lt;=50,odchylky!G64,""))</f>
        <v>0.27586206896551724</v>
      </c>
      <c r="H64" s="34">
        <f>IF('reálná rychlost'!K64="","",IF('reálná rychlost'!K64&lt;=50,odchylky!K64,""))</f>
        <v>0.17647058823529413</v>
      </c>
      <c r="I64" s="34">
        <f>IF('reálná rychlost'!L64="","",IF('reálná rychlost'!L64&lt;=50,odchylky!L64,""))</f>
        <v>0.47058823529411764</v>
      </c>
      <c r="J64" s="34">
        <f>IF('reálná rychlost'!S64="","",IF('reálná rychlost'!S64&lt;=50,odchylky!S64,""))</f>
        <v>0.44827586206896552</v>
      </c>
      <c r="K64" s="34">
        <f>IF('reálná rychlost'!T64="","",IF('reálná rychlost'!T64&lt;=50,odchylky!T64,""))</f>
        <v>0.37931034482758619</v>
      </c>
      <c r="L64" s="34">
        <f>IF('reálná rychlost'!U64="","",IF('reálná rychlost'!U64&lt;=50,odchylky!U64,""))</f>
        <v>0</v>
      </c>
    </row>
    <row r="65" spans="1:12" x14ac:dyDescent="0.25">
      <c r="A65" s="5" t="s">
        <v>5</v>
      </c>
      <c r="B65" s="6" t="s">
        <v>2</v>
      </c>
      <c r="C65" s="34" t="str">
        <f>IF('reálná rychlost'!C65="","",IF('reálná rychlost'!C65&lt;=50,odchylky!C65,""))</f>
        <v/>
      </c>
      <c r="D65" s="34" t="str">
        <f>IF('reálná rychlost'!D65="","",IF('reálná rychlost'!D65&lt;=50,odchylky!D65,""))</f>
        <v/>
      </c>
      <c r="E65" s="34">
        <f>IF('reálná rychlost'!E65="","",IF('reálná rychlost'!E65&lt;=50,odchylky!E65,""))</f>
        <v>6.3829787234042548E-2</v>
      </c>
      <c r="F65" s="34">
        <f>IF('reálná rychlost'!F65="","",IF('reálná rychlost'!F65&lt;=50,odchylky!F65,""))</f>
        <v>0.2</v>
      </c>
      <c r="G65" s="34">
        <f>IF('reálná rychlost'!G65="","",IF('reálná rychlost'!G65&lt;=50,odchylky!G65,""))</f>
        <v>0.06</v>
      </c>
      <c r="H65" s="34">
        <f>IF('reálná rychlost'!K65="","",IF('reálná rychlost'!K65&lt;=50,odchylky!K65,""))</f>
        <v>2.0408163265306121E-2</v>
      </c>
      <c r="I65" s="34">
        <f>IF('reálná rychlost'!L65="","",IF('reálná rychlost'!L65&lt;=50,odchylky!L65,""))</f>
        <v>0.32653061224489793</v>
      </c>
      <c r="J65" s="34" t="str">
        <f>IF('reálná rychlost'!S65="","",IF('reálná rychlost'!S65&lt;=50,odchylky!S65,""))</f>
        <v/>
      </c>
      <c r="K65" s="34" t="str">
        <f>IF('reálná rychlost'!T65="","",IF('reálná rychlost'!T65&lt;=50,odchylky!T65,""))</f>
        <v/>
      </c>
      <c r="L65" s="34" t="str">
        <f>IF('reálná rychlost'!U65="","",IF('reálná rychlost'!U65&lt;=50,odchylky!U65,""))</f>
        <v/>
      </c>
    </row>
    <row r="66" spans="1:12" x14ac:dyDescent="0.25">
      <c r="A66" s="3" t="s">
        <v>5</v>
      </c>
      <c r="B66" s="9" t="s">
        <v>2</v>
      </c>
      <c r="C66" s="34">
        <f>IF('reálná rychlost'!C66="","",IF('reálná rychlost'!C66&lt;=50,odchylky!C66,""))</f>
        <v>0.27659574468085107</v>
      </c>
      <c r="D66" s="34">
        <f>IF('reálná rychlost'!D66="","",IF('reálná rychlost'!D66&lt;=50,odchylky!D66,""))</f>
        <v>0.38297872340425532</v>
      </c>
      <c r="E66" s="34">
        <f>IF('reálná rychlost'!E66="","",IF('reálná rychlost'!E66&lt;=50,odchylky!E66,""))</f>
        <v>2.0408163265306121E-2</v>
      </c>
      <c r="F66" s="34">
        <f>IF('reálná rychlost'!F66="","",IF('reálná rychlost'!F66&lt;=50,odchylky!F66,""))</f>
        <v>0.27659574468085107</v>
      </c>
      <c r="G66" s="34">
        <f>IF('reálná rychlost'!G66="","",IF('reálná rychlost'!G66&lt;=50,odchylky!G66,""))</f>
        <v>6.3829787234042548E-2</v>
      </c>
      <c r="H66" s="34">
        <f>IF('reálná rychlost'!K66="","",IF('reálná rychlost'!K66&lt;=50,odchylky!K66,""))</f>
        <v>6.3829787234042548E-2</v>
      </c>
      <c r="I66" s="34">
        <f>IF('reálná rychlost'!L66="","",IF('reálná rychlost'!L66&lt;=50,odchylky!L66,""))</f>
        <v>6.3829787234042548E-2</v>
      </c>
      <c r="J66" s="34">
        <f>IF('reálná rychlost'!S66="","",IF('reálná rychlost'!S66&lt;=50,odchylky!S66,""))</f>
        <v>0.17391304347826086</v>
      </c>
      <c r="K66" s="34">
        <f>IF('reálná rychlost'!T66="","",IF('reálná rychlost'!T66&lt;=50,odchylky!T66,""))</f>
        <v>0.13043478260869565</v>
      </c>
      <c r="L66" s="34">
        <f>IF('reálná rychlost'!U66="","",IF('reálná rychlost'!U66&lt;=50,odchylky!U66,""))</f>
        <v>-0.14893617021276595</v>
      </c>
    </row>
    <row r="67" spans="1:12" x14ac:dyDescent="0.25">
      <c r="A67" s="5" t="s">
        <v>5</v>
      </c>
      <c r="B67" s="6" t="s">
        <v>2</v>
      </c>
      <c r="C67" s="34" t="str">
        <f>IF('reálná rychlost'!C67="","",IF('reálná rychlost'!C67&lt;=50,odchylky!C67,""))</f>
        <v/>
      </c>
      <c r="D67" s="34" t="str">
        <f>IF('reálná rychlost'!D67="","",IF('reálná rychlost'!D67&lt;=50,odchylky!D67,""))</f>
        <v/>
      </c>
      <c r="E67" s="34" t="str">
        <f>IF('reálná rychlost'!E67="","",IF('reálná rychlost'!E67&lt;=50,odchylky!E67,""))</f>
        <v/>
      </c>
      <c r="F67" s="34" t="str">
        <f>IF('reálná rychlost'!F67="","",IF('reálná rychlost'!F67&lt;=50,odchylky!F67,""))</f>
        <v/>
      </c>
      <c r="G67" s="34" t="str">
        <f>IF('reálná rychlost'!G67="","",IF('reálná rychlost'!G67&lt;=50,odchylky!G67,""))</f>
        <v/>
      </c>
      <c r="H67" s="34" t="str">
        <f>IF('reálná rychlost'!K67="","",IF('reálná rychlost'!K67&lt;=50,odchylky!K67,""))</f>
        <v/>
      </c>
      <c r="I67" s="34" t="str">
        <f>IF('reálná rychlost'!L67="","",IF('reálná rychlost'!L67&lt;=50,odchylky!L67,""))</f>
        <v/>
      </c>
      <c r="J67" s="34" t="str">
        <f>IF('reálná rychlost'!S67="","",IF('reálná rychlost'!S67&lt;=50,odchylky!S67,""))</f>
        <v/>
      </c>
      <c r="K67" s="34" t="str">
        <f>IF('reálná rychlost'!T67="","",IF('reálná rychlost'!T67&lt;=50,odchylky!T67,""))</f>
        <v/>
      </c>
      <c r="L67" s="34" t="str">
        <f>IF('reálná rychlost'!U67="","",IF('reálná rychlost'!U67&lt;=50,odchylky!U67,""))</f>
        <v/>
      </c>
    </row>
    <row r="68" spans="1:12" x14ac:dyDescent="0.25">
      <c r="A68" s="3" t="s">
        <v>5</v>
      </c>
      <c r="B68" s="9" t="s">
        <v>2</v>
      </c>
      <c r="C68" s="34">
        <f>IF('reálná rychlost'!C68="","",IF('reálná rychlost'!C68&lt;=50,odchylky!C68,""))</f>
        <v>0.13636363636363635</v>
      </c>
      <c r="D68" s="34">
        <f>IF('reálná rychlost'!D68="","",IF('reálná rychlost'!D68&lt;=50,odchylky!D68,""))</f>
        <v>0.13636363636363635</v>
      </c>
      <c r="E68" s="34">
        <f>IF('reálná rychlost'!E68="","",IF('reálná rychlost'!E68&lt;=50,odchylky!E68,""))</f>
        <v>6.3829787234042548E-2</v>
      </c>
      <c r="F68" s="34">
        <f>IF('reálná rychlost'!F68="","",IF('reálná rychlost'!F68&lt;=50,odchylky!F68,""))</f>
        <v>0.20833333333333334</v>
      </c>
      <c r="G68" s="34">
        <f>IF('reálná rychlost'!G68="","",IF('reálná rychlost'!G68&lt;=50,odchylky!G68,""))</f>
        <v>4.1666666666666664E-2</v>
      </c>
      <c r="H68" s="34">
        <f>IF('reálná rychlost'!K68="","",IF('reálná rychlost'!K68&lt;=50,odchylky!K68,""))</f>
        <v>7.1428571428571425E-2</v>
      </c>
      <c r="I68" s="34">
        <f>IF('reálná rychlost'!L68="","",IF('reálná rychlost'!L68&lt;=50,odchylky!L68,""))</f>
        <v>0.30952380952380953</v>
      </c>
      <c r="J68" s="34">
        <f>IF('reálná rychlost'!S68="","",IF('reálná rychlost'!S68&lt;=50,odchylky!S68,""))</f>
        <v>0.10869565217391304</v>
      </c>
      <c r="K68" s="34">
        <f>IF('reálná rychlost'!T68="","",IF('reálná rychlost'!T68&lt;=50,odchylky!T68,""))</f>
        <v>8.6956521739130432E-2</v>
      </c>
      <c r="L68" s="34">
        <f>IF('reálná rychlost'!U68="","",IF('reálná rychlost'!U68&lt;=50,odchylky!U68,""))</f>
        <v>-6.25E-2</v>
      </c>
    </row>
    <row r="69" spans="1:12" x14ac:dyDescent="0.25">
      <c r="A69" s="5" t="s">
        <v>5</v>
      </c>
      <c r="B69" s="6" t="s">
        <v>2</v>
      </c>
      <c r="C69" s="34" t="str">
        <f>IF('reálná rychlost'!C69="","",IF('reálná rychlost'!C69&lt;=50,odchylky!C69,""))</f>
        <v/>
      </c>
      <c r="D69" s="34" t="str">
        <f>IF('reálná rychlost'!D69="","",IF('reálná rychlost'!D69&lt;=50,odchylky!D69,""))</f>
        <v/>
      </c>
      <c r="E69" s="34" t="str">
        <f>IF('reálná rychlost'!E69="","",IF('reálná rychlost'!E69&lt;=50,odchylky!E69,""))</f>
        <v/>
      </c>
      <c r="F69" s="34" t="str">
        <f>IF('reálná rychlost'!F69="","",IF('reálná rychlost'!F69&lt;=50,odchylky!F69,""))</f>
        <v/>
      </c>
      <c r="G69" s="34" t="str">
        <f>IF('reálná rychlost'!G69="","",IF('reálná rychlost'!G69&lt;=50,odchylky!G69,""))</f>
        <v/>
      </c>
      <c r="H69" s="34" t="str">
        <f>IF('reálná rychlost'!K69="","",IF('reálná rychlost'!K69&lt;=50,odchylky!K69,""))</f>
        <v/>
      </c>
      <c r="I69" s="34" t="str">
        <f>IF('reálná rychlost'!L69="","",IF('reálná rychlost'!L69&lt;=50,odchylky!L69,""))</f>
        <v/>
      </c>
      <c r="J69" s="34" t="str">
        <f>IF('reálná rychlost'!S69="","",IF('reálná rychlost'!S69&lt;=50,odchylky!S69,""))</f>
        <v/>
      </c>
      <c r="K69" s="34" t="str">
        <f>IF('reálná rychlost'!T69="","",IF('reálná rychlost'!T69&lt;=50,odchylky!T69,""))</f>
        <v/>
      </c>
      <c r="L69" s="34" t="str">
        <f>IF('reálná rychlost'!U69="","",IF('reálná rychlost'!U69&lt;=50,odchylky!U69,""))</f>
        <v/>
      </c>
    </row>
    <row r="70" spans="1:12" x14ac:dyDescent="0.25">
      <c r="A70" s="3" t="s">
        <v>5</v>
      </c>
      <c r="B70" s="9" t="s">
        <v>2</v>
      </c>
      <c r="C70" s="34" t="str">
        <f>IF('reálná rychlost'!C70="","",IF('reálná rychlost'!C70&lt;=50,odchylky!C70,""))</f>
        <v/>
      </c>
      <c r="D70" s="34" t="str">
        <f>IF('reálná rychlost'!D70="","",IF('reálná rychlost'!D70&lt;=50,odchylky!D70,""))</f>
        <v/>
      </c>
      <c r="E70" s="34" t="str">
        <f>IF('reálná rychlost'!E70="","",IF('reálná rychlost'!E70&lt;=50,odchylky!E70,""))</f>
        <v/>
      </c>
      <c r="F70" s="34" t="str">
        <f>IF('reálná rychlost'!F70="","",IF('reálná rychlost'!F70&lt;=50,odchylky!F70,""))</f>
        <v/>
      </c>
      <c r="G70" s="34" t="str">
        <f>IF('reálná rychlost'!G70="","",IF('reálná rychlost'!G70&lt;=50,odchylky!G70,""))</f>
        <v/>
      </c>
      <c r="H70" s="34" t="str">
        <f>IF('reálná rychlost'!K70="","",IF('reálná rychlost'!K70&lt;=50,odchylky!K70,""))</f>
        <v/>
      </c>
      <c r="I70" s="34" t="str">
        <f>IF('reálná rychlost'!L70="","",IF('reálná rychlost'!L70&lt;=50,odchylky!L70,""))</f>
        <v/>
      </c>
      <c r="J70" s="34" t="str">
        <f>IF('reálná rychlost'!S70="","",IF('reálná rychlost'!S70&lt;=50,odchylky!S70,""))</f>
        <v/>
      </c>
      <c r="K70" s="34" t="str">
        <f>IF('reálná rychlost'!T70="","",IF('reálná rychlost'!T70&lt;=50,odchylky!T70,""))</f>
        <v/>
      </c>
      <c r="L70" s="34" t="str">
        <f>IF('reálná rychlost'!U70="","",IF('reálná rychlost'!U70&lt;=50,odchylky!U70,""))</f>
        <v/>
      </c>
    </row>
    <row r="71" spans="1:12" x14ac:dyDescent="0.25">
      <c r="A71" s="5" t="s">
        <v>5</v>
      </c>
      <c r="B71" s="6" t="s">
        <v>2</v>
      </c>
      <c r="C71" s="34" t="str">
        <f>IF('reálná rychlost'!C71="","",IF('reálná rychlost'!C71&lt;=50,odchylky!C71,""))</f>
        <v/>
      </c>
      <c r="D71" s="34" t="str">
        <f>IF('reálná rychlost'!D71="","",IF('reálná rychlost'!D71&lt;=50,odchylky!D71,""))</f>
        <v/>
      </c>
      <c r="E71" s="34" t="str">
        <f>IF('reálná rychlost'!E71="","",IF('reálná rychlost'!E71&lt;=50,odchylky!E71,""))</f>
        <v/>
      </c>
      <c r="F71" s="34" t="str">
        <f>IF('reálná rychlost'!F71="","",IF('reálná rychlost'!F71&lt;=50,odchylky!F71,""))</f>
        <v/>
      </c>
      <c r="G71" s="34" t="str">
        <f>IF('reálná rychlost'!G71="","",IF('reálná rychlost'!G71&lt;=50,odchylky!G71,""))</f>
        <v/>
      </c>
      <c r="H71" s="34" t="str">
        <f>IF('reálná rychlost'!K71="","",IF('reálná rychlost'!K71&lt;=50,odchylky!K71,""))</f>
        <v/>
      </c>
      <c r="I71" s="34" t="str">
        <f>IF('reálná rychlost'!L71="","",IF('reálná rychlost'!L71&lt;=50,odchylky!L71,""))</f>
        <v/>
      </c>
      <c r="J71" s="34" t="str">
        <f>IF('reálná rychlost'!S71="","",IF('reálná rychlost'!S71&lt;=50,odchylky!S71,""))</f>
        <v/>
      </c>
      <c r="K71" s="34" t="str">
        <f>IF('reálná rychlost'!T71="","",IF('reálná rychlost'!T71&lt;=50,odchylky!T71,""))</f>
        <v/>
      </c>
      <c r="L71" s="34" t="str">
        <f>IF('reálná rychlost'!U71="","",IF('reálná rychlost'!U71&lt;=50,odchylky!U71,""))</f>
        <v/>
      </c>
    </row>
    <row r="72" spans="1:12" x14ac:dyDescent="0.25">
      <c r="A72" s="3" t="s">
        <v>5</v>
      </c>
      <c r="B72" s="9" t="s">
        <v>2</v>
      </c>
      <c r="C72" s="34" t="str">
        <f>IF('reálná rychlost'!C72="","",IF('reálná rychlost'!C72&lt;=50,odchylky!C72,""))</f>
        <v/>
      </c>
      <c r="D72" s="34" t="str">
        <f>IF('reálná rychlost'!D72="","",IF('reálná rychlost'!D72&lt;=50,odchylky!D72,""))</f>
        <v/>
      </c>
      <c r="E72" s="34" t="str">
        <f>IF('reálná rychlost'!E72="","",IF('reálná rychlost'!E72&lt;=50,odchylky!E72,""))</f>
        <v/>
      </c>
      <c r="F72" s="34" t="str">
        <f>IF('reálná rychlost'!F72="","",IF('reálná rychlost'!F72&lt;=50,odchylky!F72,""))</f>
        <v/>
      </c>
      <c r="G72" s="34" t="str">
        <f>IF('reálná rychlost'!G72="","",IF('reálná rychlost'!G72&lt;=50,odchylky!G72,""))</f>
        <v/>
      </c>
      <c r="H72" s="34" t="str">
        <f>IF('reálná rychlost'!K72="","",IF('reálná rychlost'!K72&lt;=50,odchylky!K72,""))</f>
        <v/>
      </c>
      <c r="I72" s="34" t="str">
        <f>IF('reálná rychlost'!L72="","",IF('reálná rychlost'!L72&lt;=50,odchylky!L72,""))</f>
        <v/>
      </c>
      <c r="J72" s="34" t="str">
        <f>IF('reálná rychlost'!S72="","",IF('reálná rychlost'!S72&lt;=50,odchylky!S72,""))</f>
        <v/>
      </c>
      <c r="K72" s="34" t="str">
        <f>IF('reálná rychlost'!T72="","",IF('reálná rychlost'!T72&lt;=50,odchylky!T72,""))</f>
        <v/>
      </c>
      <c r="L72" s="34" t="str">
        <f>IF('reálná rychlost'!U72="","",IF('reálná rychlost'!U72&lt;=50,odchylky!U72,""))</f>
        <v/>
      </c>
    </row>
    <row r="73" spans="1:12" x14ac:dyDescent="0.25">
      <c r="A73" s="5" t="s">
        <v>5</v>
      </c>
      <c r="B73" s="6" t="s">
        <v>2</v>
      </c>
      <c r="C73" s="34" t="str">
        <f>IF('reálná rychlost'!C73="","",IF('reálná rychlost'!C73&lt;=50,odchylky!C73,""))</f>
        <v/>
      </c>
      <c r="D73" s="34" t="str">
        <f>IF('reálná rychlost'!D73="","",IF('reálná rychlost'!D73&lt;=50,odchylky!D73,""))</f>
        <v/>
      </c>
      <c r="E73" s="34" t="str">
        <f>IF('reálná rychlost'!E73="","",IF('reálná rychlost'!E73&lt;=50,odchylky!E73,""))</f>
        <v/>
      </c>
      <c r="F73" s="34" t="str">
        <f>IF('reálná rychlost'!F73="","",IF('reálná rychlost'!F73&lt;=50,odchylky!F73,""))</f>
        <v/>
      </c>
      <c r="G73" s="34" t="str">
        <f>IF('reálná rychlost'!G73="","",IF('reálná rychlost'!G73&lt;=50,odchylky!G73,""))</f>
        <v/>
      </c>
      <c r="H73" s="34" t="str">
        <f>IF('reálná rychlost'!K73="","",IF('reálná rychlost'!K73&lt;=50,odchylky!K73,""))</f>
        <v/>
      </c>
      <c r="I73" s="34" t="str">
        <f>IF('reálná rychlost'!L73="","",IF('reálná rychlost'!L73&lt;=50,odchylky!L73,""))</f>
        <v/>
      </c>
      <c r="J73" s="34" t="str">
        <f>IF('reálná rychlost'!S73="","",IF('reálná rychlost'!S73&lt;=50,odchylky!S73,""))</f>
        <v/>
      </c>
      <c r="K73" s="34" t="str">
        <f>IF('reálná rychlost'!T73="","",IF('reálná rychlost'!T73&lt;=50,odchylky!T73,""))</f>
        <v/>
      </c>
      <c r="L73" s="34" t="str">
        <f>IF('reálná rychlost'!U73="","",IF('reálná rychlost'!U73&lt;=50,odchylky!U73,""))</f>
        <v/>
      </c>
    </row>
    <row r="74" spans="1:12" x14ac:dyDescent="0.25">
      <c r="A74" s="3" t="s">
        <v>5</v>
      </c>
      <c r="B74" s="9" t="s">
        <v>2</v>
      </c>
      <c r="C74" s="34" t="str">
        <f>IF('reálná rychlost'!C74="","",IF('reálná rychlost'!C74&lt;=50,odchylky!C74,""))</f>
        <v/>
      </c>
      <c r="D74" s="34" t="str">
        <f>IF('reálná rychlost'!D74="","",IF('reálná rychlost'!D74&lt;=50,odchylky!D74,""))</f>
        <v/>
      </c>
      <c r="E74" s="34" t="str">
        <f>IF('reálná rychlost'!E74="","",IF('reálná rychlost'!E74&lt;=50,odchylky!E74,""))</f>
        <v/>
      </c>
      <c r="F74" s="34" t="str">
        <f>IF('reálná rychlost'!F74="","",IF('reálná rychlost'!F74&lt;=50,odchylky!F74,""))</f>
        <v/>
      </c>
      <c r="G74" s="34" t="str">
        <f>IF('reálná rychlost'!G74="","",IF('reálná rychlost'!G74&lt;=50,odchylky!G74,""))</f>
        <v/>
      </c>
      <c r="H74" s="34" t="str">
        <f>IF('reálná rychlost'!K74="","",IF('reálná rychlost'!K74&lt;=50,odchylky!K74,""))</f>
        <v/>
      </c>
      <c r="I74" s="34" t="str">
        <f>IF('reálná rychlost'!L74="","",IF('reálná rychlost'!L74&lt;=50,odchylky!L74,""))</f>
        <v/>
      </c>
      <c r="J74" s="34" t="str">
        <f>IF('reálná rychlost'!S74="","",IF('reálná rychlost'!S74&lt;=50,odchylky!S74,""))</f>
        <v/>
      </c>
      <c r="K74" s="34" t="str">
        <f>IF('reálná rychlost'!T74="","",IF('reálná rychlost'!T74&lt;=50,odchylky!T74,""))</f>
        <v/>
      </c>
      <c r="L74" s="34" t="str">
        <f>IF('reálná rychlost'!U74="","",IF('reálná rychlost'!U74&lt;=50,odchylky!U74,""))</f>
        <v/>
      </c>
    </row>
    <row r="75" spans="1:12" x14ac:dyDescent="0.25">
      <c r="A75" s="5" t="s">
        <v>5</v>
      </c>
      <c r="B75" s="6" t="s">
        <v>2</v>
      </c>
      <c r="C75" s="34" t="str">
        <f>IF('reálná rychlost'!C75="","",IF('reálná rychlost'!C75&lt;=50,odchylky!C75,""))</f>
        <v/>
      </c>
      <c r="D75" s="34" t="str">
        <f>IF('reálná rychlost'!D75="","",IF('reálná rychlost'!D75&lt;=50,odchylky!D75,""))</f>
        <v/>
      </c>
      <c r="E75" s="34" t="str">
        <f>IF('reálná rychlost'!E75="","",IF('reálná rychlost'!E75&lt;=50,odchylky!E75,""))</f>
        <v/>
      </c>
      <c r="F75" s="34" t="str">
        <f>IF('reálná rychlost'!F75="","",IF('reálná rychlost'!F75&lt;=50,odchylky!F75,""))</f>
        <v/>
      </c>
      <c r="G75" s="34" t="str">
        <f>IF('reálná rychlost'!G75="","",IF('reálná rychlost'!G75&lt;=50,odchylky!G75,""))</f>
        <v/>
      </c>
      <c r="H75" s="34" t="str">
        <f>IF('reálná rychlost'!K75="","",IF('reálná rychlost'!K75&lt;=50,odchylky!K75,""))</f>
        <v/>
      </c>
      <c r="I75" s="34" t="str">
        <f>IF('reálná rychlost'!L75="","",IF('reálná rychlost'!L75&lt;=50,odchylky!L75,""))</f>
        <v/>
      </c>
      <c r="J75" s="34" t="str">
        <f>IF('reálná rychlost'!S75="","",IF('reálná rychlost'!S75&lt;=50,odchylky!S75,""))</f>
        <v/>
      </c>
      <c r="K75" s="34" t="str">
        <f>IF('reálná rychlost'!T75="","",IF('reálná rychlost'!T75&lt;=50,odchylky!T75,""))</f>
        <v/>
      </c>
      <c r="L75" s="34" t="str">
        <f>IF('reálná rychlost'!U75="","",IF('reálná rychlost'!U75&lt;=50,odchylky!U75,""))</f>
        <v/>
      </c>
    </row>
    <row r="76" spans="1:12" x14ac:dyDescent="0.25">
      <c r="A76" s="3" t="s">
        <v>5</v>
      </c>
      <c r="B76" s="9" t="s">
        <v>2</v>
      </c>
      <c r="C76" s="34">
        <f>IF('reálná rychlost'!C76="","",IF('reálná rychlost'!C76&lt;=50,odchylky!C76,""))</f>
        <v>0.36363636363636365</v>
      </c>
      <c r="D76" s="34">
        <f>IF('reálná rychlost'!D76="","",IF('reálná rychlost'!D76&lt;=50,odchylky!D76,""))</f>
        <v>0.36363636363636365</v>
      </c>
      <c r="E76" s="34">
        <f>IF('reálná rychlost'!E76="","",IF('reálná rychlost'!E76&lt;=50,odchylky!E76,""))</f>
        <v>-0.13043478260869565</v>
      </c>
      <c r="F76" s="34">
        <f>IF('reálná rychlost'!F76="","",IF('reálná rychlost'!F76&lt;=50,odchylky!F76,""))</f>
        <v>0.20930232558139536</v>
      </c>
      <c r="G76" s="34">
        <f>IF('reálná rychlost'!G76="","",IF('reálná rychlost'!G76&lt;=50,odchylky!G76,""))</f>
        <v>0.11627906976744186</v>
      </c>
      <c r="H76" s="34">
        <f>IF('reálná rychlost'!K76="","",IF('reálná rychlost'!K76&lt;=50,odchylky!K76,""))</f>
        <v>-0.1</v>
      </c>
      <c r="I76" s="34">
        <f>IF('reálná rychlost'!L76="","",IF('reálná rychlost'!L76&lt;=50,odchylky!L76,""))</f>
        <v>-0.1</v>
      </c>
      <c r="J76" s="34">
        <f>IF('reálná rychlost'!S76="","",IF('reálná rychlost'!S76&lt;=50,odchylky!S76,""))</f>
        <v>0.17777777777777778</v>
      </c>
      <c r="K76" s="34">
        <f>IF('reálná rychlost'!T76="","",IF('reálná rychlost'!T76&lt;=50,odchylky!T76,""))</f>
        <v>2.2222222222222223E-2</v>
      </c>
      <c r="L76" s="34">
        <f>IF('reálná rychlost'!U76="","",IF('reálná rychlost'!U76&lt;=50,odchylky!U76,""))</f>
        <v>-5.4054054054054057E-2</v>
      </c>
    </row>
    <row r="77" spans="1:12" x14ac:dyDescent="0.25">
      <c r="C77" s="34" t="str">
        <f>IF('reálná rychlost'!C77="","",IF('reálná rychlost'!C77&lt;=50,odchylky!C77,""))</f>
        <v/>
      </c>
      <c r="D77" s="34" t="str">
        <f>IF('reálná rychlost'!D77="","",IF('reálná rychlost'!D77&lt;=50,odchylky!D77,""))</f>
        <v/>
      </c>
      <c r="E77" s="34" t="str">
        <f>IF('reálná rychlost'!E77="","",IF('reálná rychlost'!E77&lt;=50,odchylky!E77,""))</f>
        <v/>
      </c>
      <c r="F77" s="34" t="str">
        <f>IF('reálná rychlost'!F77="","",IF('reálná rychlost'!F77&lt;=50,odchylky!F77,""))</f>
        <v/>
      </c>
      <c r="G77" s="34" t="str">
        <f>IF('reálná rychlost'!G77="","",IF('reálná rychlost'!G77&lt;=50,odchylky!G77,""))</f>
        <v/>
      </c>
      <c r="H77" s="34" t="str">
        <f>IF('reálná rychlost'!K77="","",IF('reálná rychlost'!K77&lt;=50,odchylky!K77,""))</f>
        <v/>
      </c>
      <c r="I77" s="34" t="str">
        <f>IF('reálná rychlost'!L77="","",IF('reálná rychlost'!L77&lt;=50,odchylky!L77,""))</f>
        <v/>
      </c>
      <c r="J77" s="34" t="str">
        <f>IF('reálná rychlost'!S77="","",IF('reálná rychlost'!S77&lt;=50,odchylky!S77,""))</f>
        <v/>
      </c>
      <c r="K77" s="34" t="str">
        <f>IF('reálná rychlost'!T77="","",IF('reálná rychlost'!T77&lt;=50,odchylky!T77,""))</f>
        <v/>
      </c>
      <c r="L77" s="34" t="str">
        <f>IF('reálná rychlost'!U77="","",IF('reálná rychlost'!U77&lt;=50,odchylky!U77,""))</f>
        <v/>
      </c>
    </row>
    <row r="78" spans="1:12" x14ac:dyDescent="0.25">
      <c r="A78" s="5" t="s">
        <v>6</v>
      </c>
      <c r="B78" s="6" t="s">
        <v>4</v>
      </c>
      <c r="C78" s="34">
        <f>IF('reálná rychlost'!C78="","",IF('reálná rychlost'!C78&lt;=50,odchylky!C78,""))</f>
        <v>0.42857142857142855</v>
      </c>
      <c r="D78" s="34">
        <f>IF('reálná rychlost'!D78="","",IF('reálná rychlost'!D78&lt;=50,odchylky!D78,""))</f>
        <v>0.14285714285714285</v>
      </c>
      <c r="E78" s="34">
        <f>IF('reálná rychlost'!E78="","",IF('reálná rychlost'!E78&lt;=50,odchylky!E78,""))</f>
        <v>8.1081081081081086E-2</v>
      </c>
      <c r="F78" s="34">
        <f>IF('reálná rychlost'!F78="","",IF('reálná rychlost'!F78&lt;=50,odchylky!F78,""))</f>
        <v>8.1081081081081086E-2</v>
      </c>
      <c r="G78" s="34">
        <f>IF('reálná rychlost'!G78="","",IF('reálná rychlost'!G78&lt;=50,odchylky!G78,""))</f>
        <v>0.24324324324324326</v>
      </c>
      <c r="H78" s="34">
        <f>IF('reálná rychlost'!K78="","",IF('reálná rychlost'!K78&lt;=50,odchylky!K78,""))</f>
        <v>0.3888888888888889</v>
      </c>
      <c r="I78" s="34">
        <f>IF('reálná rychlost'!L78="","",IF('reálná rychlost'!L78&lt;=50,odchylky!L78,""))</f>
        <v>0.66666666666666663</v>
      </c>
      <c r="J78" s="34">
        <f>IF('reálná rychlost'!S78="","",IF('reálná rychlost'!S78&lt;=50,odchylky!S78,""))</f>
        <v>0.36842105263157893</v>
      </c>
      <c r="K78" s="34">
        <f>IF('reálná rychlost'!T78="","",IF('reálná rychlost'!T78&lt;=50,odchylky!T78,""))</f>
        <v>5.2631578947368418E-2</v>
      </c>
      <c r="L78" s="34">
        <f>IF('reálná rychlost'!U78="","",IF('reálná rychlost'!U78&lt;=50,odchylky!U78,""))</f>
        <v>-0.21052631578947367</v>
      </c>
    </row>
    <row r="79" spans="1:12" x14ac:dyDescent="0.25">
      <c r="A79" s="3" t="s">
        <v>6</v>
      </c>
      <c r="B79" s="4" t="s">
        <v>4</v>
      </c>
      <c r="C79" s="34">
        <f>IF('reálná rychlost'!C79="","",IF('reálná rychlost'!C79&lt;=50,odchylky!C79,""))</f>
        <v>4.1666666666666664E-2</v>
      </c>
      <c r="D79" s="34">
        <f>IF('reálná rychlost'!D79="","",IF('reálná rychlost'!D79&lt;=50,odchylky!D79,""))</f>
        <v>4.1666666666666664E-2</v>
      </c>
      <c r="E79" s="34">
        <f>IF('reálná rychlost'!E79="","",IF('reálná rychlost'!E79&lt;=50,odchylky!E79,""))</f>
        <v>0.1</v>
      </c>
      <c r="F79" s="34">
        <f>IF('reálná rychlost'!F79="","",IF('reálná rychlost'!F79&lt;=50,odchylky!F79,""))</f>
        <v>0</v>
      </c>
      <c r="G79" s="34">
        <f>IF('reálná rychlost'!G79="","",IF('reálná rychlost'!G79&lt;=50,odchylky!G79,""))</f>
        <v>0</v>
      </c>
      <c r="H79" s="34" t="str">
        <f>IF('reálná rychlost'!K79="","",IF('reálná rychlost'!K79&lt;=50,odchylky!K79,""))</f>
        <v/>
      </c>
      <c r="I79" s="34" t="str">
        <f>IF('reálná rychlost'!L79="","",IF('reálná rychlost'!L79&lt;=50,odchylky!L79,""))</f>
        <v/>
      </c>
      <c r="J79" s="34" t="str">
        <f>IF('reálná rychlost'!S79="","",IF('reálná rychlost'!S79&lt;=50,odchylky!S79,""))</f>
        <v/>
      </c>
      <c r="K79" s="34" t="str">
        <f>IF('reálná rychlost'!T79="","",IF('reálná rychlost'!T79&lt;=50,odchylky!T79,""))</f>
        <v/>
      </c>
      <c r="L79" s="34" t="str">
        <f>IF('reálná rychlost'!U79="","",IF('reálná rychlost'!U79&lt;=50,odchylky!U79,""))</f>
        <v/>
      </c>
    </row>
    <row r="80" spans="1:12" x14ac:dyDescent="0.25">
      <c r="A80" s="5" t="s">
        <v>6</v>
      </c>
      <c r="B80" s="6" t="s">
        <v>4</v>
      </c>
      <c r="C80" s="34">
        <f>IF('reálná rychlost'!C80="","",IF('reálná rychlost'!C80&lt;=50,odchylky!C80,""))</f>
        <v>0.1111111111111111</v>
      </c>
      <c r="D80" s="34">
        <f>IF('reálná rychlost'!D80="","",IF('reálná rychlost'!D80&lt;=50,odchylky!D80,""))</f>
        <v>0.1111111111111111</v>
      </c>
      <c r="E80" s="34">
        <f>IF('reálná rychlost'!E80="","",IF('reálná rychlost'!E80&lt;=50,odchylky!E80,""))</f>
        <v>-0.1891891891891892</v>
      </c>
      <c r="F80" s="34">
        <f>IF('reálná rychlost'!F80="","",IF('reálná rychlost'!F80&lt;=50,odchylky!F80,""))</f>
        <v>0.21621621621621623</v>
      </c>
      <c r="G80" s="34">
        <f>IF('reálná rychlost'!G80="","",IF('reálná rychlost'!G80&lt;=50,odchylky!G80,""))</f>
        <v>-0.13513513513513514</v>
      </c>
      <c r="H80" s="34">
        <f>IF('reálná rychlost'!K80="","",IF('reálná rychlost'!K80&lt;=50,odchylky!K80,""))</f>
        <v>0.1111111111111111</v>
      </c>
      <c r="I80" s="34">
        <f>IF('reálná rychlost'!L80="","",IF('reálná rychlost'!L80&lt;=50,odchylky!L80,""))</f>
        <v>0.44444444444444442</v>
      </c>
      <c r="J80" s="34">
        <f>IF('reálná rychlost'!S80="","",IF('reálná rychlost'!S80&lt;=50,odchylky!S80,""))</f>
        <v>2.3809523809523808E-2</v>
      </c>
      <c r="K80" s="34">
        <f>IF('reálná rychlost'!T80="","",IF('reálná rychlost'!T80&lt;=50,odchylky!T80,""))</f>
        <v>-0.23809523809523808</v>
      </c>
      <c r="L80" s="34">
        <f>IF('reálná rychlost'!U80="","",IF('reálná rychlost'!U80&lt;=50,odchylky!U80,""))</f>
        <v>-0.16666666666666666</v>
      </c>
    </row>
    <row r="81" spans="1:12" x14ac:dyDescent="0.25">
      <c r="A81" s="3" t="s">
        <v>6</v>
      </c>
      <c r="B81" s="4" t="s">
        <v>4</v>
      </c>
      <c r="C81" s="34" t="str">
        <f>IF('reálná rychlost'!C81="","",IF('reálná rychlost'!C81&lt;=50,odchylky!C81,""))</f>
        <v/>
      </c>
      <c r="D81" s="34" t="str">
        <f>IF('reálná rychlost'!D81="","",IF('reálná rychlost'!D81&lt;=50,odchylky!D81,""))</f>
        <v/>
      </c>
      <c r="E81" s="34" t="str">
        <f>IF('reálná rychlost'!E81="","",IF('reálná rychlost'!E81&lt;=50,odchylky!E81,""))</f>
        <v/>
      </c>
      <c r="F81" s="34" t="str">
        <f>IF('reálná rychlost'!F81="","",IF('reálná rychlost'!F81&lt;=50,odchylky!F81,""))</f>
        <v/>
      </c>
      <c r="G81" s="34" t="str">
        <f>IF('reálná rychlost'!G81="","",IF('reálná rychlost'!G81&lt;=50,odchylky!G81,""))</f>
        <v/>
      </c>
      <c r="H81" s="34" t="str">
        <f>IF('reálná rychlost'!K81="","",IF('reálná rychlost'!K81&lt;=50,odchylky!K81,""))</f>
        <v/>
      </c>
      <c r="I81" s="34" t="str">
        <f>IF('reálná rychlost'!L81="","",IF('reálná rychlost'!L81&lt;=50,odchylky!L81,""))</f>
        <v/>
      </c>
      <c r="J81" s="34" t="str">
        <f>IF('reálná rychlost'!S81="","",IF('reálná rychlost'!S81&lt;=50,odchylky!S81,""))</f>
        <v/>
      </c>
      <c r="K81" s="34" t="str">
        <f>IF('reálná rychlost'!T81="","",IF('reálná rychlost'!T81&lt;=50,odchylky!T81,""))</f>
        <v/>
      </c>
      <c r="L81" s="34" t="str">
        <f>IF('reálná rychlost'!U81="","",IF('reálná rychlost'!U81&lt;=50,odchylky!U81,""))</f>
        <v/>
      </c>
    </row>
    <row r="82" spans="1:12" x14ac:dyDescent="0.25">
      <c r="A82" s="5" t="s">
        <v>6</v>
      </c>
      <c r="B82" s="6" t="s">
        <v>4</v>
      </c>
      <c r="C82" s="34" t="str">
        <f>IF('reálná rychlost'!C82="","",IF('reálná rychlost'!C82&lt;=50,odchylky!C82,""))</f>
        <v/>
      </c>
      <c r="D82" s="34" t="str">
        <f>IF('reálná rychlost'!D82="","",IF('reálná rychlost'!D82&lt;=50,odchylky!D82,""))</f>
        <v/>
      </c>
      <c r="E82" s="34" t="str">
        <f>IF('reálná rychlost'!E82="","",IF('reálná rychlost'!E82&lt;=50,odchylky!E82,""))</f>
        <v/>
      </c>
      <c r="F82" s="34" t="str">
        <f>IF('reálná rychlost'!F82="","",IF('reálná rychlost'!F82&lt;=50,odchylky!F82,""))</f>
        <v/>
      </c>
      <c r="G82" s="34" t="str">
        <f>IF('reálná rychlost'!G82="","",IF('reálná rychlost'!G82&lt;=50,odchylky!G82,""))</f>
        <v/>
      </c>
      <c r="H82" s="34" t="str">
        <f>IF('reálná rychlost'!K82="","",IF('reálná rychlost'!K82&lt;=50,odchylky!K82,""))</f>
        <v/>
      </c>
      <c r="I82" s="34" t="str">
        <f>IF('reálná rychlost'!L82="","",IF('reálná rychlost'!L82&lt;=50,odchylky!L82,""))</f>
        <v/>
      </c>
      <c r="J82" s="34" t="str">
        <f>IF('reálná rychlost'!S82="","",IF('reálná rychlost'!S82&lt;=50,odchylky!S82,""))</f>
        <v/>
      </c>
      <c r="K82" s="34" t="str">
        <f>IF('reálná rychlost'!T82="","",IF('reálná rychlost'!T82&lt;=50,odchylky!T82,""))</f>
        <v/>
      </c>
      <c r="L82" s="34" t="str">
        <f>IF('reálná rychlost'!U82="","",IF('reálná rychlost'!U82&lt;=50,odchylky!U82,""))</f>
        <v/>
      </c>
    </row>
    <row r="83" spans="1:12" x14ac:dyDescent="0.25">
      <c r="A83" s="3" t="s">
        <v>6</v>
      </c>
      <c r="B83" s="4" t="s">
        <v>4</v>
      </c>
      <c r="C83" s="34">
        <f>IF('reálná rychlost'!C83="","",IF('reálná rychlost'!C83&lt;=50,odchylky!C83,""))</f>
        <v>0.37931034482758619</v>
      </c>
      <c r="D83" s="34">
        <f>IF('reálná rychlost'!D83="","",IF('reálná rychlost'!D83&lt;=50,odchylky!D83,""))</f>
        <v>0.37931034482758619</v>
      </c>
      <c r="E83" s="34">
        <f>IF('reálná rychlost'!E83="","",IF('reálná rychlost'!E83&lt;=50,odchylky!E83,""))</f>
        <v>-0.16666666666666666</v>
      </c>
      <c r="F83" s="34">
        <f>IF('reálná rychlost'!F83="","",IF('reálná rychlost'!F83&lt;=50,odchylky!F83,""))</f>
        <v>0.5</v>
      </c>
      <c r="G83" s="34">
        <f>IF('reálná rychlost'!G83="","",IF('reálná rychlost'!G83&lt;=50,odchylky!G83,""))</f>
        <v>-0.16666666666666666</v>
      </c>
      <c r="H83" s="34">
        <f>IF('reálná rychlost'!K83="","",IF('reálná rychlost'!K83&lt;=50,odchylky!K83,""))</f>
        <v>0.25</v>
      </c>
      <c r="I83" s="34">
        <f>IF('reálná rychlost'!L83="","",IF('reálná rychlost'!L83&lt;=50,odchylky!L83,""))</f>
        <v>0.5625</v>
      </c>
      <c r="J83" s="34">
        <f>IF('reálná rychlost'!S83="","",IF('reálná rychlost'!S83&lt;=50,odchylky!S83,""))</f>
        <v>0.4</v>
      </c>
      <c r="K83" s="34">
        <f>IF('reálná rychlost'!T83="","",IF('reálná rychlost'!T83&lt;=50,odchylky!T83,""))</f>
        <v>0.26666666666666666</v>
      </c>
      <c r="L83" s="34">
        <f>IF('reálná rychlost'!U83="","",IF('reálná rychlost'!U83&lt;=50,odchylky!U83,""))</f>
        <v>-0.16666666666666666</v>
      </c>
    </row>
    <row r="84" spans="1:12" x14ac:dyDescent="0.25">
      <c r="A84" s="5" t="s">
        <v>6</v>
      </c>
      <c r="B84" s="6" t="s">
        <v>4</v>
      </c>
      <c r="C84" s="34">
        <f>IF('reálná rychlost'!C84="","",IF('reálná rychlost'!C84&lt;=50,odchylky!C84,""))</f>
        <v>6.3829787234042548E-2</v>
      </c>
      <c r="D84" s="34">
        <f>IF('reálná rychlost'!D84="","",IF('reálná rychlost'!D84&lt;=50,odchylky!D84,""))</f>
        <v>6.3829787234042548E-2</v>
      </c>
      <c r="E84" s="34">
        <f>IF('reálná rychlost'!E84="","",IF('reálná rychlost'!E84&lt;=50,odchylky!E84,""))</f>
        <v>4.1666666666666664E-2</v>
      </c>
      <c r="F84" s="34">
        <f>IF('reálná rychlost'!F84="","",IF('reálná rychlost'!F84&lt;=50,odchylky!F84,""))</f>
        <v>8.3333333333333329E-2</v>
      </c>
      <c r="G84" s="34">
        <f>IF('reálná rychlost'!G84="","",IF('reálná rychlost'!G84&lt;=50,odchylky!G84,""))</f>
        <v>2.0833333333333332E-2</v>
      </c>
      <c r="H84" s="34" t="str">
        <f>IF('reálná rychlost'!K84="","",IF('reálná rychlost'!K84&lt;=50,odchylky!K84,""))</f>
        <v/>
      </c>
      <c r="I84" s="34" t="str">
        <f>IF('reálná rychlost'!L84="","",IF('reálná rychlost'!L84&lt;=50,odchylky!L84,""))</f>
        <v/>
      </c>
      <c r="J84" s="34" t="str">
        <f>IF('reálná rychlost'!S84="","",IF('reálná rychlost'!S84&lt;=50,odchylky!S84,""))</f>
        <v/>
      </c>
      <c r="K84" s="34" t="str">
        <f>IF('reálná rychlost'!T84="","",IF('reálná rychlost'!T84&lt;=50,odchylky!T84,""))</f>
        <v/>
      </c>
      <c r="L84" s="34" t="str">
        <f>IF('reálná rychlost'!U84="","",IF('reálná rychlost'!U84&lt;=50,odchylky!U84,""))</f>
        <v/>
      </c>
    </row>
    <row r="85" spans="1:12" x14ac:dyDescent="0.25">
      <c r="A85" s="3" t="s">
        <v>6</v>
      </c>
      <c r="B85" s="4" t="s">
        <v>4</v>
      </c>
      <c r="C85" s="34">
        <f>IF('reálná rychlost'!C85="","",IF('reálná rychlost'!C85&lt;=50,odchylky!C85,""))</f>
        <v>0.1</v>
      </c>
      <c r="D85" s="34">
        <f>IF('reálná rychlost'!D85="","",IF('reálná rychlost'!D85&lt;=50,odchylky!D85,""))</f>
        <v>0</v>
      </c>
      <c r="E85" s="34">
        <f>IF('reálná rychlost'!E85="","",IF('reálná rychlost'!E85&lt;=50,odchylky!E85,""))</f>
        <v>-0.1</v>
      </c>
      <c r="F85" s="34">
        <f>IF('reálná rychlost'!F85="","",IF('reálná rychlost'!F85&lt;=50,odchylky!F85,""))</f>
        <v>0.04</v>
      </c>
      <c r="G85" s="34">
        <f>IF('reálná rychlost'!G85="","",IF('reálná rychlost'!G85&lt;=50,odchylky!G85,""))</f>
        <v>0</v>
      </c>
      <c r="H85" s="34" t="str">
        <f>IF('reálná rychlost'!K85="","",IF('reálná rychlost'!K85&lt;=50,odchylky!K85,""))</f>
        <v/>
      </c>
      <c r="I85" s="34" t="str">
        <f>IF('reálná rychlost'!L85="","",IF('reálná rychlost'!L85&lt;=50,odchylky!L85,""))</f>
        <v/>
      </c>
      <c r="J85" s="34">
        <f>IF('reálná rychlost'!S85="","",IF('reálná rychlost'!S85&lt;=50,odchylky!S85,""))</f>
        <v>8.3333333333333329E-2</v>
      </c>
      <c r="K85" s="34">
        <f>IF('reálná rychlost'!T85="","",IF('reálná rychlost'!T85&lt;=50,odchylky!T85,""))</f>
        <v>-6.25E-2</v>
      </c>
      <c r="L85" s="34">
        <f>IF('reálná rychlost'!U85="","",IF('reálná rychlost'!U85&lt;=50,odchylky!U85,""))</f>
        <v>-0.27083333333333331</v>
      </c>
    </row>
    <row r="86" spans="1:12" x14ac:dyDescent="0.25">
      <c r="A86" s="5" t="s">
        <v>6</v>
      </c>
      <c r="B86" s="6" t="s">
        <v>4</v>
      </c>
      <c r="C86" s="34" t="str">
        <f>IF('reálná rychlost'!C86="","",IF('reálná rychlost'!C86&lt;=50,odchylky!C86,""))</f>
        <v/>
      </c>
      <c r="D86" s="34" t="str">
        <f>IF('reálná rychlost'!D86="","",IF('reálná rychlost'!D86&lt;=50,odchylky!D86,""))</f>
        <v/>
      </c>
      <c r="E86" s="34" t="str">
        <f>IF('reálná rychlost'!E86="","",IF('reálná rychlost'!E86&lt;=50,odchylky!E86,""))</f>
        <v/>
      </c>
      <c r="F86" s="34" t="str">
        <f>IF('reálná rychlost'!F86="","",IF('reálná rychlost'!F86&lt;=50,odchylky!F86,""))</f>
        <v/>
      </c>
      <c r="G86" s="34" t="str">
        <f>IF('reálná rychlost'!G86="","",IF('reálná rychlost'!G86&lt;=50,odchylky!G86,""))</f>
        <v/>
      </c>
      <c r="H86" s="34" t="str">
        <f>IF('reálná rychlost'!K86="","",IF('reálná rychlost'!K86&lt;=50,odchylky!K86,""))</f>
        <v/>
      </c>
      <c r="I86" s="34" t="str">
        <f>IF('reálná rychlost'!L86="","",IF('reálná rychlost'!L86&lt;=50,odchylky!L86,""))</f>
        <v/>
      </c>
      <c r="J86" s="34" t="str">
        <f>IF('reálná rychlost'!S86="","",IF('reálná rychlost'!S86&lt;=50,odchylky!S86,""))</f>
        <v/>
      </c>
      <c r="K86" s="34" t="str">
        <f>IF('reálná rychlost'!T86="","",IF('reálná rychlost'!T86&lt;=50,odchylky!T86,""))</f>
        <v/>
      </c>
      <c r="L86" s="34" t="str">
        <f>IF('reálná rychlost'!U86="","",IF('reálná rychlost'!U86&lt;=50,odchylky!U86,""))</f>
        <v/>
      </c>
    </row>
    <row r="87" spans="1:12" x14ac:dyDescent="0.25">
      <c r="A87" s="3" t="s">
        <v>6</v>
      </c>
      <c r="B87" s="4" t="s">
        <v>4</v>
      </c>
      <c r="C87" s="34">
        <f>IF('reálná rychlost'!C87="","",IF('reálná rychlost'!C87&lt;=50,odchylky!C87,""))</f>
        <v>-4.7619047619047616E-2</v>
      </c>
      <c r="D87" s="34">
        <f>IF('reálná rychlost'!D87="","",IF('reálná rychlost'!D87&lt;=50,odchylky!D87,""))</f>
        <v>0.90476190476190477</v>
      </c>
      <c r="E87" s="34">
        <f>IF('reálná rychlost'!E87="","",IF('reálná rychlost'!E87&lt;=50,odchylky!E87,""))</f>
        <v>-6.9767441860465115E-2</v>
      </c>
      <c r="F87" s="34">
        <f>IF('reálná rychlost'!F87="","",IF('reálná rychlost'!F87&lt;=50,odchylky!F87,""))</f>
        <v>0.27906976744186046</v>
      </c>
      <c r="G87" s="34">
        <f>IF('reálná rychlost'!G87="","",IF('reálná rychlost'!G87&lt;=50,odchylky!G87,""))</f>
        <v>-0.11627906976744186</v>
      </c>
      <c r="H87" s="34">
        <f>IF('reálná rychlost'!K87="","",IF('reálná rychlost'!K87&lt;=50,odchylky!K87,""))</f>
        <v>0.51515151515151514</v>
      </c>
      <c r="I87" s="34">
        <f>IF('reálná rychlost'!L87="","",IF('reálná rychlost'!L87&lt;=50,odchylky!L87,""))</f>
        <v>0.66666666666666663</v>
      </c>
      <c r="J87" s="34">
        <f>IF('reálná rychlost'!S87="","",IF('reálná rychlost'!S87&lt;=50,odchylky!S87,""))</f>
        <v>0.47368421052631576</v>
      </c>
      <c r="K87" s="34">
        <f>IF('reálná rychlost'!T87="","",IF('reálná rychlost'!T87&lt;=50,odchylky!T87,""))</f>
        <v>-0.10526315789473684</v>
      </c>
      <c r="L87" s="34">
        <f>IF('reálná rychlost'!U87="","",IF('reálná rychlost'!U87&lt;=50,odchylky!U87,""))</f>
        <v>5.2631578947368418E-2</v>
      </c>
    </row>
    <row r="88" spans="1:12" x14ac:dyDescent="0.25">
      <c r="A88" s="5" t="s">
        <v>6</v>
      </c>
      <c r="B88" s="6" t="s">
        <v>4</v>
      </c>
      <c r="C88" s="34" t="str">
        <f>IF('reálná rychlost'!C88="","",IF('reálná rychlost'!C88&lt;=50,odchylky!C88,""))</f>
        <v/>
      </c>
      <c r="D88" s="34" t="str">
        <f>IF('reálná rychlost'!D88="","",IF('reálná rychlost'!D88&lt;=50,odchylky!D88,""))</f>
        <v/>
      </c>
      <c r="E88" s="34" t="str">
        <f>IF('reálná rychlost'!E88="","",IF('reálná rychlost'!E88&lt;=50,odchylky!E88,""))</f>
        <v/>
      </c>
      <c r="F88" s="34" t="str">
        <f>IF('reálná rychlost'!F88="","",IF('reálná rychlost'!F88&lt;=50,odchylky!F88,""))</f>
        <v/>
      </c>
      <c r="G88" s="34" t="str">
        <f>IF('reálná rychlost'!G88="","",IF('reálná rychlost'!G88&lt;=50,odchylky!G88,""))</f>
        <v/>
      </c>
      <c r="H88" s="34" t="str">
        <f>IF('reálná rychlost'!K88="","",IF('reálná rychlost'!K88&lt;=50,odchylky!K88,""))</f>
        <v/>
      </c>
      <c r="I88" s="34" t="str">
        <f>IF('reálná rychlost'!L88="","",IF('reálná rychlost'!L88&lt;=50,odchylky!L88,""))</f>
        <v/>
      </c>
      <c r="J88" s="34" t="str">
        <f>IF('reálná rychlost'!S88="","",IF('reálná rychlost'!S88&lt;=50,odchylky!S88,""))</f>
        <v/>
      </c>
      <c r="K88" s="34" t="str">
        <f>IF('reálná rychlost'!T88="","",IF('reálná rychlost'!T88&lt;=50,odchylky!T88,""))</f>
        <v/>
      </c>
      <c r="L88" s="34" t="str">
        <f>IF('reálná rychlost'!U88="","",IF('reálná rychlost'!U88&lt;=50,odchylky!U88,""))</f>
        <v/>
      </c>
    </row>
    <row r="89" spans="1:12" x14ac:dyDescent="0.25">
      <c r="A89" s="3" t="s">
        <v>6</v>
      </c>
      <c r="B89" s="4" t="s">
        <v>4</v>
      </c>
      <c r="C89" s="34" t="str">
        <f>IF('reálná rychlost'!C89="","",IF('reálná rychlost'!C89&lt;=50,odchylky!C89,""))</f>
        <v/>
      </c>
      <c r="D89" s="34" t="str">
        <f>IF('reálná rychlost'!D89="","",IF('reálná rychlost'!D89&lt;=50,odchylky!D89,""))</f>
        <v/>
      </c>
      <c r="E89" s="34" t="str">
        <f>IF('reálná rychlost'!E89="","",IF('reálná rychlost'!E89&lt;=50,odchylky!E89,""))</f>
        <v/>
      </c>
      <c r="F89" s="34" t="str">
        <f>IF('reálná rychlost'!F89="","",IF('reálná rychlost'!F89&lt;=50,odchylky!F89,""))</f>
        <v/>
      </c>
      <c r="G89" s="34" t="str">
        <f>IF('reálná rychlost'!G89="","",IF('reálná rychlost'!G89&lt;=50,odchylky!G89,""))</f>
        <v/>
      </c>
      <c r="H89" s="34" t="str">
        <f>IF('reálná rychlost'!K89="","",IF('reálná rychlost'!K89&lt;=50,odchylky!K89,""))</f>
        <v/>
      </c>
      <c r="I89" s="34" t="str">
        <f>IF('reálná rychlost'!L89="","",IF('reálná rychlost'!L89&lt;=50,odchylky!L89,""))</f>
        <v/>
      </c>
      <c r="J89" s="34" t="str">
        <f>IF('reálná rychlost'!S89="","",IF('reálná rychlost'!S89&lt;=50,odchylky!S89,""))</f>
        <v/>
      </c>
      <c r="K89" s="34" t="str">
        <f>IF('reálná rychlost'!T89="","",IF('reálná rychlost'!T89&lt;=50,odchylky!T89,""))</f>
        <v/>
      </c>
      <c r="L89" s="34" t="str">
        <f>IF('reálná rychlost'!U89="","",IF('reálná rychlost'!U89&lt;=50,odchylky!U89,""))</f>
        <v/>
      </c>
    </row>
    <row r="90" spans="1:12" x14ac:dyDescent="0.25">
      <c r="A90" s="5" t="s">
        <v>6</v>
      </c>
      <c r="B90" s="6" t="s">
        <v>4</v>
      </c>
      <c r="C90" s="34" t="str">
        <f>IF('reálná rychlost'!C90="","",IF('reálná rychlost'!C90&lt;=50,odchylky!C90,""))</f>
        <v/>
      </c>
      <c r="D90" s="34" t="str">
        <f>IF('reálná rychlost'!D90="","",IF('reálná rychlost'!D90&lt;=50,odchylky!D90,""))</f>
        <v/>
      </c>
      <c r="E90" s="34" t="str">
        <f>IF('reálná rychlost'!E90="","",IF('reálná rychlost'!E90&lt;=50,odchylky!E90,""))</f>
        <v/>
      </c>
      <c r="F90" s="34" t="str">
        <f>IF('reálná rychlost'!F90="","",IF('reálná rychlost'!F90&lt;=50,odchylky!F90,""))</f>
        <v/>
      </c>
      <c r="G90" s="34" t="str">
        <f>IF('reálná rychlost'!G90="","",IF('reálná rychlost'!G90&lt;=50,odchylky!G90,""))</f>
        <v/>
      </c>
      <c r="H90" s="34" t="str">
        <f>IF('reálná rychlost'!K90="","",IF('reálná rychlost'!K90&lt;=50,odchylky!K90,""))</f>
        <v/>
      </c>
      <c r="I90" s="34" t="str">
        <f>IF('reálná rychlost'!L90="","",IF('reálná rychlost'!L90&lt;=50,odchylky!L90,""))</f>
        <v/>
      </c>
      <c r="J90" s="34" t="str">
        <f>IF('reálná rychlost'!S90="","",IF('reálná rychlost'!S90&lt;=50,odchylky!S90,""))</f>
        <v/>
      </c>
      <c r="K90" s="34" t="str">
        <f>IF('reálná rychlost'!T90="","",IF('reálná rychlost'!T90&lt;=50,odchylky!T90,""))</f>
        <v/>
      </c>
      <c r="L90" s="34" t="str">
        <f>IF('reálná rychlost'!U90="","",IF('reálná rychlost'!U90&lt;=50,odchylky!U90,""))</f>
        <v/>
      </c>
    </row>
    <row r="91" spans="1:12" x14ac:dyDescent="0.25">
      <c r="A91" s="3" t="s">
        <v>6</v>
      </c>
      <c r="B91" s="4" t="s">
        <v>4</v>
      </c>
      <c r="C91" s="34" t="str">
        <f>IF('reálná rychlost'!C91="","",IF('reálná rychlost'!C91&lt;=50,odchylky!C91,""))</f>
        <v/>
      </c>
      <c r="D91" s="34" t="str">
        <f>IF('reálná rychlost'!D91="","",IF('reálná rychlost'!D91&lt;=50,odchylky!D91,""))</f>
        <v/>
      </c>
      <c r="E91" s="34" t="str">
        <f>IF('reálná rychlost'!E91="","",IF('reálná rychlost'!E91&lt;=50,odchylky!E91,""))</f>
        <v/>
      </c>
      <c r="F91" s="34" t="str">
        <f>IF('reálná rychlost'!F91="","",IF('reálná rychlost'!F91&lt;=50,odchylky!F91,""))</f>
        <v/>
      </c>
      <c r="G91" s="34" t="str">
        <f>IF('reálná rychlost'!G91="","",IF('reálná rychlost'!G91&lt;=50,odchylky!G91,""))</f>
        <v/>
      </c>
      <c r="H91" s="34" t="str">
        <f>IF('reálná rychlost'!K91="","",IF('reálná rychlost'!K91&lt;=50,odchylky!K91,""))</f>
        <v/>
      </c>
      <c r="I91" s="34" t="str">
        <f>IF('reálná rychlost'!L91="","",IF('reálná rychlost'!L91&lt;=50,odchylky!L91,""))</f>
        <v/>
      </c>
      <c r="J91" s="34" t="str">
        <f>IF('reálná rychlost'!S91="","",IF('reálná rychlost'!S91&lt;=50,odchylky!S91,""))</f>
        <v/>
      </c>
      <c r="K91" s="34" t="str">
        <f>IF('reálná rychlost'!T91="","",IF('reálná rychlost'!T91&lt;=50,odchylky!T91,""))</f>
        <v/>
      </c>
      <c r="L91" s="34" t="str">
        <f>IF('reálná rychlost'!U91="","",IF('reálná rychlost'!U91&lt;=50,odchylky!U91,""))</f>
        <v/>
      </c>
    </row>
    <row r="92" spans="1:12" x14ac:dyDescent="0.25">
      <c r="A92" s="5" t="s">
        <v>6</v>
      </c>
      <c r="B92" s="6" t="s">
        <v>4</v>
      </c>
      <c r="C92" s="34" t="str">
        <f>IF('reálná rychlost'!C92="","",IF('reálná rychlost'!C92&lt;=50,odchylky!C92,""))</f>
        <v/>
      </c>
      <c r="D92" s="34" t="str">
        <f>IF('reálná rychlost'!D92="","",IF('reálná rychlost'!D92&lt;=50,odchylky!D92,""))</f>
        <v/>
      </c>
      <c r="E92" s="34" t="str">
        <f>IF('reálná rychlost'!E92="","",IF('reálná rychlost'!E92&lt;=50,odchylky!E92,""))</f>
        <v/>
      </c>
      <c r="F92" s="34" t="str">
        <f>IF('reálná rychlost'!F92="","",IF('reálná rychlost'!F92&lt;=50,odchylky!F92,""))</f>
        <v/>
      </c>
      <c r="G92" s="34" t="str">
        <f>IF('reálná rychlost'!G92="","",IF('reálná rychlost'!G92&lt;=50,odchylky!G92,""))</f>
        <v/>
      </c>
      <c r="H92" s="34" t="str">
        <f>IF('reálná rychlost'!K92="","",IF('reálná rychlost'!K92&lt;=50,odchylky!K92,""))</f>
        <v/>
      </c>
      <c r="I92" s="34" t="str">
        <f>IF('reálná rychlost'!L92="","",IF('reálná rychlost'!L92&lt;=50,odchylky!L92,""))</f>
        <v/>
      </c>
      <c r="J92" s="34" t="str">
        <f>IF('reálná rychlost'!S92="","",IF('reálná rychlost'!S92&lt;=50,odchylky!S92,""))</f>
        <v/>
      </c>
      <c r="K92" s="34" t="str">
        <f>IF('reálná rychlost'!T92="","",IF('reálná rychlost'!T92&lt;=50,odchylky!T92,""))</f>
        <v/>
      </c>
      <c r="L92" s="34" t="str">
        <f>IF('reálná rychlost'!U92="","",IF('reálná rychlost'!U92&lt;=50,odchylky!U92,""))</f>
        <v/>
      </c>
    </row>
    <row r="93" spans="1:12" x14ac:dyDescent="0.25">
      <c r="A93" s="3" t="s">
        <v>6</v>
      </c>
      <c r="B93" s="4" t="s">
        <v>4</v>
      </c>
      <c r="C93" s="34" t="str">
        <f>IF('reálná rychlost'!C93="","",IF('reálná rychlost'!C93&lt;=50,odchylky!C93,""))</f>
        <v/>
      </c>
      <c r="D93" s="34" t="str">
        <f>IF('reálná rychlost'!D93="","",IF('reálná rychlost'!D93&lt;=50,odchylky!D93,""))</f>
        <v/>
      </c>
      <c r="E93" s="34" t="str">
        <f>IF('reálná rychlost'!E93="","",IF('reálná rychlost'!E93&lt;=50,odchylky!E93,""))</f>
        <v/>
      </c>
      <c r="F93" s="34" t="str">
        <f>IF('reálná rychlost'!F93="","",IF('reálná rychlost'!F93&lt;=50,odchylky!F93,""))</f>
        <v/>
      </c>
      <c r="G93" s="34" t="str">
        <f>IF('reálná rychlost'!G93="","",IF('reálná rychlost'!G93&lt;=50,odchylky!G93,""))</f>
        <v/>
      </c>
      <c r="H93" s="34" t="str">
        <f>IF('reálná rychlost'!K93="","",IF('reálná rychlost'!K93&lt;=50,odchylky!K93,""))</f>
        <v/>
      </c>
      <c r="I93" s="34" t="str">
        <f>IF('reálná rychlost'!L93="","",IF('reálná rychlost'!L93&lt;=50,odchylky!L93,""))</f>
        <v/>
      </c>
      <c r="J93" s="34" t="str">
        <f>IF('reálná rychlost'!S93="","",IF('reálná rychlost'!S93&lt;=50,odchylky!S93,""))</f>
        <v/>
      </c>
      <c r="K93" s="34" t="str">
        <f>IF('reálná rychlost'!T93="","",IF('reálná rychlost'!T93&lt;=50,odchylky!T93,""))</f>
        <v/>
      </c>
      <c r="L93" s="34" t="str">
        <f>IF('reálná rychlost'!U93="","",IF('reálná rychlost'!U93&lt;=50,odchylky!U93,""))</f>
        <v/>
      </c>
    </row>
    <row r="94" spans="1:12" x14ac:dyDescent="0.25">
      <c r="A94" s="5" t="s">
        <v>6</v>
      </c>
      <c r="B94" s="6" t="s">
        <v>4</v>
      </c>
      <c r="C94" s="34" t="str">
        <f>IF('reálná rychlost'!C94="","",IF('reálná rychlost'!C94&lt;=50,odchylky!C94,""))</f>
        <v/>
      </c>
      <c r="D94" s="34" t="str">
        <f>IF('reálná rychlost'!D94="","",IF('reálná rychlost'!D94&lt;=50,odchylky!D94,""))</f>
        <v/>
      </c>
      <c r="E94" s="34" t="str">
        <f>IF('reálná rychlost'!E94="","",IF('reálná rychlost'!E94&lt;=50,odchylky!E94,""))</f>
        <v/>
      </c>
      <c r="F94" s="34" t="str">
        <f>IF('reálná rychlost'!F94="","",IF('reálná rychlost'!F94&lt;=50,odchylky!F94,""))</f>
        <v/>
      </c>
      <c r="G94" s="34" t="str">
        <f>IF('reálná rychlost'!G94="","",IF('reálná rychlost'!G94&lt;=50,odchylky!G94,""))</f>
        <v/>
      </c>
      <c r="H94" s="34" t="str">
        <f>IF('reálná rychlost'!K94="","",IF('reálná rychlost'!K94&lt;=50,odchylky!K94,""))</f>
        <v/>
      </c>
      <c r="I94" s="34" t="str">
        <f>IF('reálná rychlost'!L94="","",IF('reálná rychlost'!L94&lt;=50,odchylky!L94,""))</f>
        <v/>
      </c>
      <c r="J94" s="34" t="str">
        <f>IF('reálná rychlost'!S94="","",IF('reálná rychlost'!S94&lt;=50,odchylky!S94,""))</f>
        <v/>
      </c>
      <c r="K94" s="34" t="str">
        <f>IF('reálná rychlost'!T94="","",IF('reálná rychlost'!T94&lt;=50,odchylky!T94,""))</f>
        <v/>
      </c>
      <c r="L94" s="34" t="str">
        <f>IF('reálná rychlost'!U94="","",IF('reálná rychlost'!U94&lt;=50,odchylky!U94,""))</f>
        <v/>
      </c>
    </row>
    <row r="95" spans="1:12" x14ac:dyDescent="0.25">
      <c r="A95" s="3" t="s">
        <v>6</v>
      </c>
      <c r="B95" s="9" t="s">
        <v>4</v>
      </c>
      <c r="C95" s="34">
        <f>IF('reálná rychlost'!C95="","",IF('reálná rychlost'!C95&lt;=50,odchylky!C95,""))</f>
        <v>-0.1111111111111111</v>
      </c>
      <c r="D95" s="34">
        <f>IF('reálná rychlost'!D95="","",IF('reálná rychlost'!D95&lt;=50,odchylky!D95,""))</f>
        <v>0.1111111111111111</v>
      </c>
      <c r="E95" s="34" t="str">
        <f>IF('reálná rychlost'!E95="","",IF('reálná rychlost'!E95&lt;=50,odchylky!E95,""))</f>
        <v/>
      </c>
      <c r="F95" s="34" t="str">
        <f>IF('reálná rychlost'!F95="","",IF('reálná rychlost'!F95&lt;=50,odchylky!F95,""))</f>
        <v/>
      </c>
      <c r="G95" s="34" t="str">
        <f>IF('reálná rychlost'!G95="","",IF('reálná rychlost'!G95&lt;=50,odchylky!G95,""))</f>
        <v/>
      </c>
      <c r="H95" s="34" t="str">
        <f>IF('reálná rychlost'!K95="","",IF('reálná rychlost'!K95&lt;=50,odchylky!K95,""))</f>
        <v/>
      </c>
      <c r="I95" s="34" t="str">
        <f>IF('reálná rychlost'!L95="","",IF('reálná rychlost'!L95&lt;=50,odchylky!L95,""))</f>
        <v/>
      </c>
      <c r="J95" s="34">
        <f>IF('reálná rychlost'!S95="","",IF('reálná rychlost'!S95&lt;=50,odchylky!S95,""))</f>
        <v>0.70588235294117652</v>
      </c>
      <c r="K95" s="34">
        <f>IF('reálná rychlost'!T95="","",IF('reálná rychlost'!T95&lt;=50,odchylky!T95,""))</f>
        <v>0.70588235294117652</v>
      </c>
      <c r="L95" s="34">
        <f>IF('reálná rychlost'!U95="","",IF('reálná rychlost'!U95&lt;=50,odchylky!U95,""))</f>
        <v>2.9411764705882353E-2</v>
      </c>
    </row>
    <row r="96" spans="1:12" x14ac:dyDescent="0.25">
      <c r="C96" s="34" t="str">
        <f>IF('reálná rychlost'!C96="","",IF('reálná rychlost'!C96&lt;=50,odchylky!C96,""))</f>
        <v/>
      </c>
      <c r="D96" s="34" t="str">
        <f>IF('reálná rychlost'!D96="","",IF('reálná rychlost'!D96&lt;=50,odchylky!D96,""))</f>
        <v/>
      </c>
      <c r="E96" s="34" t="str">
        <f>IF('reálná rychlost'!E96="","",IF('reálná rychlost'!E96&lt;=50,odchylky!E96,""))</f>
        <v/>
      </c>
      <c r="F96" s="34" t="str">
        <f>IF('reálná rychlost'!F96="","",IF('reálná rychlost'!F96&lt;=50,odchylky!F96,""))</f>
        <v/>
      </c>
      <c r="G96" s="34" t="str">
        <f>IF('reálná rychlost'!G96="","",IF('reálná rychlost'!G96&lt;=50,odchylky!G96,""))</f>
        <v/>
      </c>
      <c r="H96" s="34" t="str">
        <f>IF('reálná rychlost'!K96="","",IF('reálná rychlost'!K96&lt;=50,odchylky!K96,""))</f>
        <v/>
      </c>
      <c r="I96" s="34" t="str">
        <f>IF('reálná rychlost'!L96="","",IF('reálná rychlost'!L96&lt;=50,odchylky!L96,""))</f>
        <v/>
      </c>
      <c r="J96" s="34" t="str">
        <f>IF('reálná rychlost'!S96="","",IF('reálná rychlost'!S96&lt;=50,odchylky!S96,""))</f>
        <v/>
      </c>
      <c r="K96" s="34" t="str">
        <f>IF('reálná rychlost'!T96="","",IF('reálná rychlost'!T96&lt;=50,odchylky!T96,""))</f>
        <v/>
      </c>
      <c r="L96" s="34" t="str">
        <f>IF('reálná rychlost'!U96="","",IF('reálná rychlost'!U96&lt;=50,odchylky!U96,""))</f>
        <v/>
      </c>
    </row>
    <row r="97" spans="1:12" x14ac:dyDescent="0.25">
      <c r="A97" s="5" t="s">
        <v>6</v>
      </c>
      <c r="B97" s="6" t="s">
        <v>2</v>
      </c>
      <c r="C97" s="34">
        <f>IF('reálná rychlost'!C97="","",IF('reálná rychlost'!C97&lt;=50,odchylky!C97,""))</f>
        <v>-4.7619047619047616E-2</v>
      </c>
      <c r="D97" s="34">
        <f>IF('reálná rychlost'!D97="","",IF('reálná rychlost'!D97&lt;=50,odchylky!D97,""))</f>
        <v>-4.7619047619047616E-2</v>
      </c>
      <c r="E97" s="34">
        <f>IF('reálná rychlost'!E97="","",IF('reálná rychlost'!E97&lt;=50,odchylky!E97,""))</f>
        <v>-5.4054054054054057E-2</v>
      </c>
      <c r="F97" s="34">
        <f>IF('reálná rychlost'!F97="","",IF('reálná rychlost'!F97&lt;=50,odchylky!F97,""))</f>
        <v>0.21621621621621623</v>
      </c>
      <c r="G97" s="34">
        <f>IF('reálná rychlost'!G97="","",IF('reálná rychlost'!G97&lt;=50,odchylky!G97,""))</f>
        <v>0.16216216216216217</v>
      </c>
      <c r="H97" s="34">
        <f>IF('reálná rychlost'!K97="","",IF('reálná rychlost'!K97&lt;=50,odchylky!K97,""))</f>
        <v>0.19565217391304349</v>
      </c>
      <c r="I97" s="34">
        <f>IF('reálná rychlost'!L97="","",IF('reálná rychlost'!L97&lt;=50,odchylky!L97,""))</f>
        <v>0.30434782608695654</v>
      </c>
      <c r="J97" s="34">
        <f>IF('reálná rychlost'!S97="","",IF('reálná rychlost'!S97&lt;=50,odchylky!S97,""))</f>
        <v>0.15384615384615385</v>
      </c>
      <c r="K97" s="34">
        <f>IF('reálná rychlost'!T97="","",IF('reálná rychlost'!T97&lt;=50,odchylky!T97,""))</f>
        <v>2.564102564102564E-2</v>
      </c>
      <c r="L97" s="34">
        <f>IF('reálná rychlost'!U97="","",IF('reálná rychlost'!U97&lt;=50,odchylky!U97,""))</f>
        <v>-0.35897435897435898</v>
      </c>
    </row>
    <row r="98" spans="1:12" x14ac:dyDescent="0.25">
      <c r="A98" s="3" t="s">
        <v>6</v>
      </c>
      <c r="B98" s="9" t="s">
        <v>2</v>
      </c>
      <c r="C98" s="34" t="str">
        <f>IF('reálná rychlost'!C98="","",IF('reálná rychlost'!C98&lt;=50,odchylky!C98,""))</f>
        <v/>
      </c>
      <c r="D98" s="34" t="str">
        <f>IF('reálná rychlost'!D98="","",IF('reálná rychlost'!D98&lt;=50,odchylky!D98,""))</f>
        <v/>
      </c>
      <c r="E98" s="34">
        <f>IF('reálná rychlost'!E98="","",IF('reálná rychlost'!E98&lt;=50,odchylky!E98,""))</f>
        <v>0.12244897959183673</v>
      </c>
      <c r="F98" s="34">
        <f>IF('reálná rychlost'!F98="","",IF('reálná rychlost'!F98&lt;=50,odchylky!F98,""))</f>
        <v>-8.1632653061224483E-2</v>
      </c>
      <c r="G98" s="34">
        <f>IF('reálná rychlost'!G98="","",IF('reálná rychlost'!G98&lt;=50,odchylky!G98,""))</f>
        <v>2.0408163265306121E-2</v>
      </c>
      <c r="H98" s="34" t="str">
        <f>IF('reálná rychlost'!K98="","",IF('reálná rychlost'!K98&lt;=50,odchylky!K98,""))</f>
        <v/>
      </c>
      <c r="I98" s="34" t="str">
        <f>IF('reálná rychlost'!L98="","",IF('reálná rychlost'!L98&lt;=50,odchylky!L98,""))</f>
        <v/>
      </c>
      <c r="J98" s="34">
        <f>IF('reálná rychlost'!S98="","",IF('reálná rychlost'!S98&lt;=50,odchylky!S98,""))</f>
        <v>4.0816326530612242E-2</v>
      </c>
      <c r="K98" s="34">
        <f>IF('reálná rychlost'!T98="","",IF('reálná rychlost'!T98&lt;=50,odchylky!T98,""))</f>
        <v>2.0408163265306121E-2</v>
      </c>
      <c r="L98" s="34">
        <f>IF('reálná rychlost'!U98="","",IF('reálná rychlost'!U98&lt;=50,odchylky!U98,""))</f>
        <v>-0.34693877551020408</v>
      </c>
    </row>
    <row r="99" spans="1:12" x14ac:dyDescent="0.25">
      <c r="A99" s="5" t="s">
        <v>6</v>
      </c>
      <c r="B99" s="6" t="s">
        <v>2</v>
      </c>
      <c r="C99" s="34">
        <f>IF('reálná rychlost'!C99="","",IF('reálná rychlost'!C99&lt;=50,odchylky!C99,""))</f>
        <v>0.14285714285714285</v>
      </c>
      <c r="D99" s="34">
        <f>IF('reálná rychlost'!D99="","",IF('reálná rychlost'!D99&lt;=50,odchylky!D99,""))</f>
        <v>0.2857142857142857</v>
      </c>
      <c r="E99" s="34">
        <f>IF('reálná rychlost'!E99="","",IF('reálná rychlost'!E99&lt;=50,odchylky!E99,""))</f>
        <v>-5.4054054054054057E-2</v>
      </c>
      <c r="F99" s="34">
        <f>IF('reálná rychlost'!F99="","",IF('reálná rychlost'!F99&lt;=50,odchylky!F99,""))</f>
        <v>0.48648648648648651</v>
      </c>
      <c r="G99" s="34">
        <f>IF('reálná rychlost'!G99="","",IF('reálná rychlost'!G99&lt;=50,odchylky!G99,""))</f>
        <v>-0.10810810810810811</v>
      </c>
      <c r="H99" s="34">
        <f>IF('reálná rychlost'!K99="","",IF('reálná rychlost'!K99&lt;=50,odchylky!K99,""))</f>
        <v>8.6956521739130432E-2</v>
      </c>
      <c r="I99" s="34">
        <f>IF('reálná rychlost'!L99="","",IF('reálná rychlost'!L99&lt;=50,odchylky!L99,""))</f>
        <v>0.30434782608695654</v>
      </c>
      <c r="J99" s="34">
        <f>IF('reálná rychlost'!S99="","",IF('reálná rychlost'!S99&lt;=50,odchylky!S99,""))</f>
        <v>0.16279069767441862</v>
      </c>
      <c r="K99" s="34">
        <f>IF('reálná rychlost'!T99="","",IF('reálná rychlost'!T99&lt;=50,odchylky!T99,""))</f>
        <v>-0.30232558139534882</v>
      </c>
      <c r="L99" s="34">
        <f>IF('reálná rychlost'!U99="","",IF('reálná rychlost'!U99&lt;=50,odchylky!U99,""))</f>
        <v>-0.18604651162790697</v>
      </c>
    </row>
    <row r="100" spans="1:12" x14ac:dyDescent="0.25">
      <c r="A100" s="3" t="s">
        <v>6</v>
      </c>
      <c r="B100" s="9" t="s">
        <v>2</v>
      </c>
      <c r="C100" s="34" t="str">
        <f>IF('reálná rychlost'!C100="","",IF('reálná rychlost'!C100&lt;=50,odchylky!C100,""))</f>
        <v/>
      </c>
      <c r="D100" s="34" t="str">
        <f>IF('reálná rychlost'!D100="","",IF('reálná rychlost'!D100&lt;=50,odchylky!D100,""))</f>
        <v/>
      </c>
      <c r="E100" s="34" t="str">
        <f>IF('reálná rychlost'!E100="","",IF('reálná rychlost'!E100&lt;=50,odchylky!E100,""))</f>
        <v/>
      </c>
      <c r="F100" s="34" t="str">
        <f>IF('reálná rychlost'!F100="","",IF('reálná rychlost'!F100&lt;=50,odchylky!F100,""))</f>
        <v/>
      </c>
      <c r="G100" s="34" t="str">
        <f>IF('reálná rychlost'!G100="","",IF('reálná rychlost'!G100&lt;=50,odchylky!G100,""))</f>
        <v/>
      </c>
      <c r="H100" s="34" t="str">
        <f>IF('reálná rychlost'!K100="","",IF('reálná rychlost'!K100&lt;=50,odchylky!K100,""))</f>
        <v/>
      </c>
      <c r="I100" s="34" t="str">
        <f>IF('reálná rychlost'!L100="","",IF('reálná rychlost'!L100&lt;=50,odchylky!L100,""))</f>
        <v/>
      </c>
      <c r="J100" s="34" t="str">
        <f>IF('reálná rychlost'!S100="","",IF('reálná rychlost'!S100&lt;=50,odchylky!S100,""))</f>
        <v/>
      </c>
      <c r="K100" s="34" t="str">
        <f>IF('reálná rychlost'!T100="","",IF('reálná rychlost'!T100&lt;=50,odchylky!T100,""))</f>
        <v/>
      </c>
      <c r="L100" s="34" t="str">
        <f>IF('reálná rychlost'!U100="","",IF('reálná rychlost'!U100&lt;=50,odchylky!U100,""))</f>
        <v/>
      </c>
    </row>
    <row r="101" spans="1:12" x14ac:dyDescent="0.25">
      <c r="A101" s="5" t="s">
        <v>6</v>
      </c>
      <c r="B101" s="6" t="s">
        <v>2</v>
      </c>
      <c r="C101" s="34" t="str">
        <f>IF('reálná rychlost'!C101="","",IF('reálná rychlost'!C101&lt;=50,odchylky!C101,""))</f>
        <v/>
      </c>
      <c r="D101" s="34" t="str">
        <f>IF('reálná rychlost'!D101="","",IF('reálná rychlost'!D101&lt;=50,odchylky!D101,""))</f>
        <v/>
      </c>
      <c r="E101" s="34" t="str">
        <f>IF('reálná rychlost'!E101="","",IF('reálná rychlost'!E101&lt;=50,odchylky!E101,""))</f>
        <v/>
      </c>
      <c r="F101" s="34" t="str">
        <f>IF('reálná rychlost'!F101="","",IF('reálná rychlost'!F101&lt;=50,odchylky!F101,""))</f>
        <v/>
      </c>
      <c r="G101" s="34" t="str">
        <f>IF('reálná rychlost'!G101="","",IF('reálná rychlost'!G101&lt;=50,odchylky!G101,""))</f>
        <v/>
      </c>
      <c r="H101" s="34" t="str">
        <f>IF('reálná rychlost'!K101="","",IF('reálná rychlost'!K101&lt;=50,odchylky!K101,""))</f>
        <v/>
      </c>
      <c r="I101" s="34" t="str">
        <f>IF('reálná rychlost'!L101="","",IF('reálná rychlost'!L101&lt;=50,odchylky!L101,""))</f>
        <v/>
      </c>
      <c r="J101" s="34" t="str">
        <f>IF('reálná rychlost'!S101="","",IF('reálná rychlost'!S101&lt;=50,odchylky!S101,""))</f>
        <v/>
      </c>
      <c r="K101" s="34" t="str">
        <f>IF('reálná rychlost'!T101="","",IF('reálná rychlost'!T101&lt;=50,odchylky!T101,""))</f>
        <v/>
      </c>
      <c r="L101" s="34" t="str">
        <f>IF('reálná rychlost'!U101="","",IF('reálná rychlost'!U101&lt;=50,odchylky!U101,""))</f>
        <v/>
      </c>
    </row>
    <row r="102" spans="1:12" x14ac:dyDescent="0.25">
      <c r="A102" s="3" t="s">
        <v>6</v>
      </c>
      <c r="B102" s="9" t="s">
        <v>2</v>
      </c>
      <c r="C102" s="34">
        <f>IF('reálná rychlost'!C102="","",IF('reálná rychlost'!C102&lt;=50,odchylky!C102,""))</f>
        <v>0.21212121212121213</v>
      </c>
      <c r="D102" s="34">
        <f>IF('reálná rychlost'!D102="","",IF('reálná rychlost'!D102&lt;=50,odchylky!D102,""))</f>
        <v>0.21212121212121213</v>
      </c>
      <c r="E102" s="34">
        <f>IF('reálná rychlost'!E102="","",IF('reálná rychlost'!E102&lt;=50,odchylky!E102,""))</f>
        <v>-3.2258064516129031E-2</v>
      </c>
      <c r="F102" s="34">
        <f>IF('reálná rychlost'!F102="","",IF('reálná rychlost'!F102&lt;=50,odchylky!F102,""))</f>
        <v>3.2258064516129031E-2</v>
      </c>
      <c r="G102" s="34">
        <f>IF('reálná rychlost'!G102="","",IF('reálná rychlost'!G102&lt;=50,odchylky!G102,""))</f>
        <v>-3.2258064516129031E-2</v>
      </c>
      <c r="H102" s="34">
        <f>IF('reálná rychlost'!K102="","",IF('reálná rychlost'!K102&lt;=50,odchylky!K102,""))</f>
        <v>0.33333333333333331</v>
      </c>
      <c r="I102" s="34">
        <f>IF('reálná rychlost'!L102="","",IF('reálná rychlost'!L102&lt;=50,odchylky!L102,""))</f>
        <v>0.66666666666666663</v>
      </c>
      <c r="J102" s="34">
        <f>IF('reálná rychlost'!S102="","",IF('reálná rychlost'!S102&lt;=50,odchylky!S102,""))</f>
        <v>0.35483870967741937</v>
      </c>
      <c r="K102" s="34">
        <f>IF('reálná rychlost'!T102="","",IF('reálná rychlost'!T102&lt;=50,odchylky!T102,""))</f>
        <v>0</v>
      </c>
      <c r="L102" s="34">
        <f>IF('reálná rychlost'!U102="","",IF('reálná rychlost'!U102&lt;=50,odchylky!U102,""))</f>
        <v>0.12903225806451613</v>
      </c>
    </row>
    <row r="103" spans="1:12" x14ac:dyDescent="0.25">
      <c r="A103" s="5" t="s">
        <v>6</v>
      </c>
      <c r="B103" s="6" t="s">
        <v>2</v>
      </c>
      <c r="C103" s="34">
        <f>IF('reálná rychlost'!C103="","",IF('reálná rychlost'!C103&lt;=50,odchylky!C103,""))</f>
        <v>0.1111111111111111</v>
      </c>
      <c r="D103" s="34">
        <f>IF('reálná rychlost'!D103="","",IF('reálná rychlost'!D103&lt;=50,odchylky!D103,""))</f>
        <v>0.1111111111111111</v>
      </c>
      <c r="E103" s="34" t="str">
        <f>IF('reálná rychlost'!E103="","",IF('reálná rychlost'!E103&lt;=50,odchylky!E103,""))</f>
        <v/>
      </c>
      <c r="F103" s="34" t="str">
        <f>IF('reálná rychlost'!F103="","",IF('reálná rychlost'!F103&lt;=50,odchylky!F103,""))</f>
        <v/>
      </c>
      <c r="G103" s="34" t="str">
        <f>IF('reálná rychlost'!G103="","",IF('reálná rychlost'!G103&lt;=50,odchylky!G103,""))</f>
        <v/>
      </c>
      <c r="H103" s="34" t="str">
        <f>IF('reálná rychlost'!K103="","",IF('reálná rychlost'!K103&lt;=50,odchylky!K103,""))</f>
        <v/>
      </c>
      <c r="I103" s="34" t="str">
        <f>IF('reálná rychlost'!L103="","",IF('reálná rychlost'!L103&lt;=50,odchylky!L103,""))</f>
        <v/>
      </c>
      <c r="J103" s="34" t="str">
        <f>IF('reálná rychlost'!S103="","",IF('reálná rychlost'!S103&lt;=50,odchylky!S103,""))</f>
        <v/>
      </c>
      <c r="K103" s="34" t="str">
        <f>IF('reálná rychlost'!T103="","",IF('reálná rychlost'!T103&lt;=50,odchylky!T103,""))</f>
        <v/>
      </c>
      <c r="L103" s="34" t="str">
        <f>IF('reálná rychlost'!U103="","",IF('reálná rychlost'!U103&lt;=50,odchylky!U103,""))</f>
        <v/>
      </c>
    </row>
    <row r="104" spans="1:12" x14ac:dyDescent="0.25">
      <c r="A104" s="3" t="s">
        <v>6</v>
      </c>
      <c r="B104" s="9" t="s">
        <v>2</v>
      </c>
      <c r="C104" s="34" t="str">
        <f>IF('reálná rychlost'!C104="","",IF('reálná rychlost'!C104&lt;=50,odchylky!C104,""))</f>
        <v/>
      </c>
      <c r="D104" s="34" t="str">
        <f>IF('reálná rychlost'!D104="","",IF('reálná rychlost'!D104&lt;=50,odchylky!D104,""))</f>
        <v/>
      </c>
      <c r="E104" s="34">
        <f>IF('reálná rychlost'!E104="","",IF('reálná rychlost'!E104&lt;=50,odchylky!E104,""))</f>
        <v>0.2</v>
      </c>
      <c r="F104" s="34">
        <f>IF('reálná rychlost'!F104="","",IF('reálná rychlost'!F104&lt;=50,odchylky!F104,""))</f>
        <v>0.2</v>
      </c>
      <c r="G104" s="34">
        <f>IF('reálná rychlost'!G104="","",IF('reálná rychlost'!G104&lt;=50,odchylky!G104,""))</f>
        <v>0.02</v>
      </c>
      <c r="H104" s="34" t="str">
        <f>IF('reálná rychlost'!K104="","",IF('reálná rychlost'!K104&lt;=50,odchylky!K104,""))</f>
        <v/>
      </c>
      <c r="I104" s="34" t="str">
        <f>IF('reálná rychlost'!L104="","",IF('reálná rychlost'!L104&lt;=50,odchylky!L104,""))</f>
        <v/>
      </c>
      <c r="J104" s="34">
        <f>IF('reálná rychlost'!S104="","",IF('reálná rychlost'!S104&lt;=50,odchylky!S104,""))</f>
        <v>0.08</v>
      </c>
      <c r="K104" s="34">
        <f>IF('reálná rychlost'!T104="","",IF('reálná rychlost'!T104&lt;=50,odchylky!T104,""))</f>
        <v>-0.2</v>
      </c>
      <c r="L104" s="34">
        <f>IF('reálná rychlost'!U104="","",IF('reálná rychlost'!U104&lt;=50,odchylky!U104,""))</f>
        <v>-0.2</v>
      </c>
    </row>
    <row r="105" spans="1:12" x14ac:dyDescent="0.25">
      <c r="A105" s="5" t="s">
        <v>6</v>
      </c>
      <c r="B105" s="6" t="s">
        <v>2</v>
      </c>
      <c r="C105" s="34" t="str">
        <f>IF('reálná rychlost'!C105="","",IF('reálná rychlost'!C105&lt;=50,odchylky!C105,""))</f>
        <v/>
      </c>
      <c r="D105" s="34" t="str">
        <f>IF('reálná rychlost'!D105="","",IF('reálná rychlost'!D105&lt;=50,odchylky!D105,""))</f>
        <v/>
      </c>
      <c r="E105" s="34" t="str">
        <f>IF('reálná rychlost'!E105="","",IF('reálná rychlost'!E105&lt;=50,odchylky!E105,""))</f>
        <v/>
      </c>
      <c r="F105" s="34" t="str">
        <f>IF('reálná rychlost'!F105="","",IF('reálná rychlost'!F105&lt;=50,odchylky!F105,""))</f>
        <v/>
      </c>
      <c r="G105" s="34" t="str">
        <f>IF('reálná rychlost'!G105="","",IF('reálná rychlost'!G105&lt;=50,odchylky!G105,""))</f>
        <v/>
      </c>
      <c r="H105" s="34" t="str">
        <f>IF('reálná rychlost'!K105="","",IF('reálná rychlost'!K105&lt;=50,odchylky!K105,""))</f>
        <v/>
      </c>
      <c r="I105" s="34" t="str">
        <f>IF('reálná rychlost'!L105="","",IF('reálná rychlost'!L105&lt;=50,odchylky!L105,""))</f>
        <v/>
      </c>
      <c r="J105" s="34" t="str">
        <f>IF('reálná rychlost'!S105="","",IF('reálná rychlost'!S105&lt;=50,odchylky!S105,""))</f>
        <v/>
      </c>
      <c r="K105" s="34" t="str">
        <f>IF('reálná rychlost'!T105="","",IF('reálná rychlost'!T105&lt;=50,odchylky!T105,""))</f>
        <v/>
      </c>
      <c r="L105" s="34" t="str">
        <f>IF('reálná rychlost'!U105="","",IF('reálná rychlost'!U105&lt;=50,odchylky!U105,""))</f>
        <v/>
      </c>
    </row>
    <row r="106" spans="1:12" x14ac:dyDescent="0.25">
      <c r="A106" s="3" t="s">
        <v>6</v>
      </c>
      <c r="B106" s="9" t="s">
        <v>2</v>
      </c>
      <c r="C106" s="34">
        <f>IF('reálná rychlost'!C106="","",IF('reálná rychlost'!C106&lt;=50,odchylky!C106,""))</f>
        <v>0.21951219512195122</v>
      </c>
      <c r="D106" s="34">
        <f>IF('reálná rychlost'!D106="","",IF('reálná rychlost'!D106&lt;=50,odchylky!D106,""))</f>
        <v>0.21951219512195122</v>
      </c>
      <c r="E106" s="34">
        <f>IF('reálná rychlost'!E106="","",IF('reálná rychlost'!E106&lt;=50,odchylky!E106,""))</f>
        <v>0.2857142857142857</v>
      </c>
      <c r="F106" s="34">
        <f>IF('reálná rychlost'!F106="","",IF('reálná rychlost'!F106&lt;=50,odchylky!F106,""))</f>
        <v>0.5714285714285714</v>
      </c>
      <c r="G106" s="34">
        <f>IF('reálná rychlost'!G106="","",IF('reálná rychlost'!G106&lt;=50,odchylky!G106,""))</f>
        <v>-5.7142857142857141E-2</v>
      </c>
      <c r="H106" s="34">
        <f>IF('reálná rychlost'!K106="","",IF('reálná rychlost'!K106&lt;=50,odchylky!K106,""))</f>
        <v>0.28205128205128205</v>
      </c>
      <c r="I106" s="34">
        <f>IF('reálná rychlost'!L106="","",IF('reálná rychlost'!L106&lt;=50,odchylky!L106,""))</f>
        <v>0.53846153846153844</v>
      </c>
      <c r="J106" s="34">
        <f>IF('reálná rychlost'!S106="","",IF('reálná rychlost'!S106&lt;=50,odchylky!S106,""))</f>
        <v>9.0909090909090912E-2</v>
      </c>
      <c r="K106" s="34">
        <f>IF('reálná rychlost'!T106="","",IF('reálná rychlost'!T106&lt;=50,odchylky!T106,""))</f>
        <v>-0.43181818181818182</v>
      </c>
      <c r="L106" s="34">
        <f>IF('reálná rychlost'!U106="","",IF('reálná rychlost'!U106&lt;=50,odchylky!U106,""))</f>
        <v>-9.0909090909090912E-2</v>
      </c>
    </row>
    <row r="107" spans="1:12" x14ac:dyDescent="0.25">
      <c r="A107" s="5" t="s">
        <v>6</v>
      </c>
      <c r="B107" s="6" t="s">
        <v>2</v>
      </c>
      <c r="C107" s="34" t="str">
        <f>IF('reálná rychlost'!C107="","",IF('reálná rychlost'!C107&lt;=50,odchylky!C107,""))</f>
        <v/>
      </c>
      <c r="D107" s="34" t="str">
        <f>IF('reálná rychlost'!D107="","",IF('reálná rychlost'!D107&lt;=50,odchylky!D107,""))</f>
        <v/>
      </c>
      <c r="E107" s="34" t="str">
        <f>IF('reálná rychlost'!E107="","",IF('reálná rychlost'!E107&lt;=50,odchylky!E107,""))</f>
        <v/>
      </c>
      <c r="F107" s="34" t="str">
        <f>IF('reálná rychlost'!F107="","",IF('reálná rychlost'!F107&lt;=50,odchylky!F107,""))</f>
        <v/>
      </c>
      <c r="G107" s="34" t="str">
        <f>IF('reálná rychlost'!G107="","",IF('reálná rychlost'!G107&lt;=50,odchylky!G107,""))</f>
        <v/>
      </c>
      <c r="H107" s="34" t="str">
        <f>IF('reálná rychlost'!K107="","",IF('reálná rychlost'!K107&lt;=50,odchylky!K107,""))</f>
        <v/>
      </c>
      <c r="I107" s="34" t="str">
        <f>IF('reálná rychlost'!L107="","",IF('reálná rychlost'!L107&lt;=50,odchylky!L107,""))</f>
        <v/>
      </c>
      <c r="J107" s="34" t="str">
        <f>IF('reálná rychlost'!S107="","",IF('reálná rychlost'!S107&lt;=50,odchylky!S107,""))</f>
        <v/>
      </c>
      <c r="K107" s="34" t="str">
        <f>IF('reálná rychlost'!T107="","",IF('reálná rychlost'!T107&lt;=50,odchylky!T107,""))</f>
        <v/>
      </c>
      <c r="L107" s="34" t="str">
        <f>IF('reálná rychlost'!U107="","",IF('reálná rychlost'!U107&lt;=50,odchylky!U107,""))</f>
        <v/>
      </c>
    </row>
    <row r="108" spans="1:12" x14ac:dyDescent="0.25">
      <c r="A108" s="3" t="s">
        <v>6</v>
      </c>
      <c r="B108" s="9" t="s">
        <v>2</v>
      </c>
      <c r="C108" s="34" t="str">
        <f>IF('reálná rychlost'!C108="","",IF('reálná rychlost'!C108&lt;=50,odchylky!C108,""))</f>
        <v/>
      </c>
      <c r="D108" s="34" t="str">
        <f>IF('reálná rychlost'!D108="","",IF('reálná rychlost'!D108&lt;=50,odchylky!D108,""))</f>
        <v/>
      </c>
      <c r="E108" s="34" t="str">
        <f>IF('reálná rychlost'!E108="","",IF('reálná rychlost'!E108&lt;=50,odchylky!E108,""))</f>
        <v/>
      </c>
      <c r="F108" s="34" t="str">
        <f>IF('reálná rychlost'!F108="","",IF('reálná rychlost'!F108&lt;=50,odchylky!F108,""))</f>
        <v/>
      </c>
      <c r="G108" s="34" t="str">
        <f>IF('reálná rychlost'!G108="","",IF('reálná rychlost'!G108&lt;=50,odchylky!G108,""))</f>
        <v/>
      </c>
      <c r="H108" s="34" t="str">
        <f>IF('reálná rychlost'!K108="","",IF('reálná rychlost'!K108&lt;=50,odchylky!K108,""))</f>
        <v/>
      </c>
      <c r="I108" s="34" t="str">
        <f>IF('reálná rychlost'!L108="","",IF('reálná rychlost'!L108&lt;=50,odchylky!L108,""))</f>
        <v/>
      </c>
      <c r="J108" s="34" t="str">
        <f>IF('reálná rychlost'!S108="","",IF('reálná rychlost'!S108&lt;=50,odchylky!S108,""))</f>
        <v/>
      </c>
      <c r="K108" s="34" t="str">
        <f>IF('reálná rychlost'!T108="","",IF('reálná rychlost'!T108&lt;=50,odchylky!T108,""))</f>
        <v/>
      </c>
      <c r="L108" s="34" t="str">
        <f>IF('reálná rychlost'!U108="","",IF('reálná rychlost'!U108&lt;=50,odchylky!U108,""))</f>
        <v/>
      </c>
    </row>
    <row r="109" spans="1:12" x14ac:dyDescent="0.25">
      <c r="A109" s="5" t="s">
        <v>6</v>
      </c>
      <c r="B109" s="6" t="s">
        <v>2</v>
      </c>
      <c r="C109" s="34" t="str">
        <f>IF('reálná rychlost'!C109="","",IF('reálná rychlost'!C109&lt;=50,odchylky!C109,""))</f>
        <v/>
      </c>
      <c r="D109" s="34" t="str">
        <f>IF('reálná rychlost'!D109="","",IF('reálná rychlost'!D109&lt;=50,odchylky!D109,""))</f>
        <v/>
      </c>
      <c r="E109" s="34" t="str">
        <f>IF('reálná rychlost'!E109="","",IF('reálná rychlost'!E109&lt;=50,odchylky!E109,""))</f>
        <v/>
      </c>
      <c r="F109" s="34" t="str">
        <f>IF('reálná rychlost'!F109="","",IF('reálná rychlost'!F109&lt;=50,odchylky!F109,""))</f>
        <v/>
      </c>
      <c r="G109" s="34" t="str">
        <f>IF('reálná rychlost'!G109="","",IF('reálná rychlost'!G109&lt;=50,odchylky!G109,""))</f>
        <v/>
      </c>
      <c r="H109" s="34" t="str">
        <f>IF('reálná rychlost'!K109="","",IF('reálná rychlost'!K109&lt;=50,odchylky!K109,""))</f>
        <v/>
      </c>
      <c r="I109" s="34" t="str">
        <f>IF('reálná rychlost'!L109="","",IF('reálná rychlost'!L109&lt;=50,odchylky!L109,""))</f>
        <v/>
      </c>
      <c r="J109" s="34" t="str">
        <f>IF('reálná rychlost'!S109="","",IF('reálná rychlost'!S109&lt;=50,odchylky!S109,""))</f>
        <v/>
      </c>
      <c r="K109" s="34" t="str">
        <f>IF('reálná rychlost'!T109="","",IF('reálná rychlost'!T109&lt;=50,odchylky!T109,""))</f>
        <v/>
      </c>
      <c r="L109" s="34" t="str">
        <f>IF('reálná rychlost'!U109="","",IF('reálná rychlost'!U109&lt;=50,odchylky!U109,""))</f>
        <v/>
      </c>
    </row>
    <row r="110" spans="1:12" x14ac:dyDescent="0.25">
      <c r="A110" s="3" t="s">
        <v>6</v>
      </c>
      <c r="B110" s="9" t="s">
        <v>2</v>
      </c>
      <c r="C110" s="34" t="str">
        <f>IF('reálná rychlost'!C110="","",IF('reálná rychlost'!C110&lt;=50,odchylky!C110,""))</f>
        <v/>
      </c>
      <c r="D110" s="34" t="str">
        <f>IF('reálná rychlost'!D110="","",IF('reálná rychlost'!D110&lt;=50,odchylky!D110,""))</f>
        <v/>
      </c>
      <c r="E110" s="34" t="str">
        <f>IF('reálná rychlost'!E110="","",IF('reálná rychlost'!E110&lt;=50,odchylky!E110,""))</f>
        <v/>
      </c>
      <c r="F110" s="34" t="str">
        <f>IF('reálná rychlost'!F110="","",IF('reálná rychlost'!F110&lt;=50,odchylky!F110,""))</f>
        <v/>
      </c>
      <c r="G110" s="34" t="str">
        <f>IF('reálná rychlost'!G110="","",IF('reálná rychlost'!G110&lt;=50,odchylky!G110,""))</f>
        <v/>
      </c>
      <c r="H110" s="34" t="str">
        <f>IF('reálná rychlost'!K110="","",IF('reálná rychlost'!K110&lt;=50,odchylky!K110,""))</f>
        <v/>
      </c>
      <c r="I110" s="34" t="str">
        <f>IF('reálná rychlost'!L110="","",IF('reálná rychlost'!L110&lt;=50,odchylky!L110,""))</f>
        <v/>
      </c>
      <c r="J110" s="34" t="str">
        <f>IF('reálná rychlost'!S110="","",IF('reálná rychlost'!S110&lt;=50,odchylky!S110,""))</f>
        <v/>
      </c>
      <c r="K110" s="34" t="str">
        <f>IF('reálná rychlost'!T110="","",IF('reálná rychlost'!T110&lt;=50,odchylky!T110,""))</f>
        <v/>
      </c>
      <c r="L110" s="34" t="str">
        <f>IF('reálná rychlost'!U110="","",IF('reálná rychlost'!U110&lt;=50,odchylky!U110,""))</f>
        <v/>
      </c>
    </row>
    <row r="111" spans="1:12" x14ac:dyDescent="0.25">
      <c r="A111" s="5" t="s">
        <v>6</v>
      </c>
      <c r="B111" s="6" t="s">
        <v>2</v>
      </c>
      <c r="C111" s="34" t="str">
        <f>IF('reálná rychlost'!C111="","",IF('reálná rychlost'!C111&lt;=50,odchylky!C111,""))</f>
        <v/>
      </c>
      <c r="D111" s="34" t="str">
        <f>IF('reálná rychlost'!D111="","",IF('reálná rychlost'!D111&lt;=50,odchylky!D111,""))</f>
        <v/>
      </c>
      <c r="E111" s="34" t="str">
        <f>IF('reálná rychlost'!E111="","",IF('reálná rychlost'!E111&lt;=50,odchylky!E111,""))</f>
        <v/>
      </c>
      <c r="F111" s="34" t="str">
        <f>IF('reálná rychlost'!F111="","",IF('reálná rychlost'!F111&lt;=50,odchylky!F111,""))</f>
        <v/>
      </c>
      <c r="G111" s="34" t="str">
        <f>IF('reálná rychlost'!G111="","",IF('reálná rychlost'!G111&lt;=50,odchylky!G111,""))</f>
        <v/>
      </c>
      <c r="H111" s="34" t="str">
        <f>IF('reálná rychlost'!K111="","",IF('reálná rychlost'!K111&lt;=50,odchylky!K111,""))</f>
        <v/>
      </c>
      <c r="I111" s="34" t="str">
        <f>IF('reálná rychlost'!L111="","",IF('reálná rychlost'!L111&lt;=50,odchylky!L111,""))</f>
        <v/>
      </c>
      <c r="J111" s="34" t="str">
        <f>IF('reálná rychlost'!S111="","",IF('reálná rychlost'!S111&lt;=50,odchylky!S111,""))</f>
        <v/>
      </c>
      <c r="K111" s="34" t="str">
        <f>IF('reálná rychlost'!T111="","",IF('reálná rychlost'!T111&lt;=50,odchylky!T111,""))</f>
        <v/>
      </c>
      <c r="L111" s="34" t="str">
        <f>IF('reálná rychlost'!U111="","",IF('reálná rychlost'!U111&lt;=50,odchylky!U111,""))</f>
        <v/>
      </c>
    </row>
    <row r="112" spans="1:12" x14ac:dyDescent="0.25">
      <c r="A112" s="3" t="s">
        <v>6</v>
      </c>
      <c r="B112" s="9" t="s">
        <v>2</v>
      </c>
      <c r="C112" s="34" t="str">
        <f>IF('reálná rychlost'!C112="","",IF('reálná rychlost'!C112&lt;=50,odchylky!C112,""))</f>
        <v/>
      </c>
      <c r="D112" s="34" t="str">
        <f>IF('reálná rychlost'!D112="","",IF('reálná rychlost'!D112&lt;=50,odchylky!D112,""))</f>
        <v/>
      </c>
      <c r="E112" s="34" t="str">
        <f>IF('reálná rychlost'!E112="","",IF('reálná rychlost'!E112&lt;=50,odchylky!E112,""))</f>
        <v/>
      </c>
      <c r="F112" s="34" t="str">
        <f>IF('reálná rychlost'!F112="","",IF('reálná rychlost'!F112&lt;=50,odchylky!F112,""))</f>
        <v/>
      </c>
      <c r="G112" s="34" t="str">
        <f>IF('reálná rychlost'!G112="","",IF('reálná rychlost'!G112&lt;=50,odchylky!G112,""))</f>
        <v/>
      </c>
      <c r="H112" s="34" t="str">
        <f>IF('reálná rychlost'!K112="","",IF('reálná rychlost'!K112&lt;=50,odchylky!K112,""))</f>
        <v/>
      </c>
      <c r="I112" s="34" t="str">
        <f>IF('reálná rychlost'!L112="","",IF('reálná rychlost'!L112&lt;=50,odchylky!L112,""))</f>
        <v/>
      </c>
      <c r="J112" s="34" t="str">
        <f>IF('reálná rychlost'!S112="","",IF('reálná rychlost'!S112&lt;=50,odchylky!S112,""))</f>
        <v/>
      </c>
      <c r="K112" s="34" t="str">
        <f>IF('reálná rychlost'!T112="","",IF('reálná rychlost'!T112&lt;=50,odchylky!T112,""))</f>
        <v/>
      </c>
      <c r="L112" s="34" t="str">
        <f>IF('reálná rychlost'!U112="","",IF('reálná rychlost'!U112&lt;=50,odchylky!U112,""))</f>
        <v/>
      </c>
    </row>
    <row r="113" spans="1:12" x14ac:dyDescent="0.25">
      <c r="A113" s="5" t="s">
        <v>6</v>
      </c>
      <c r="B113" s="6" t="s">
        <v>2</v>
      </c>
      <c r="C113" s="34" t="str">
        <f>IF('reálná rychlost'!C113="","",IF('reálná rychlost'!C113&lt;=50,odchylky!C113,""))</f>
        <v/>
      </c>
      <c r="D113" s="34" t="str">
        <f>IF('reálná rychlost'!D113="","",IF('reálná rychlost'!D113&lt;=50,odchylky!D113,""))</f>
        <v/>
      </c>
      <c r="E113" s="34" t="str">
        <f>IF('reálná rychlost'!E113="","",IF('reálná rychlost'!E113&lt;=50,odchylky!E113,""))</f>
        <v/>
      </c>
      <c r="F113" s="34" t="str">
        <f>IF('reálná rychlost'!F113="","",IF('reálná rychlost'!F113&lt;=50,odchylky!F113,""))</f>
        <v/>
      </c>
      <c r="G113" s="34" t="str">
        <f>IF('reálná rychlost'!G113="","",IF('reálná rychlost'!G113&lt;=50,odchylky!G113,""))</f>
        <v/>
      </c>
      <c r="H113" s="34" t="str">
        <f>IF('reálná rychlost'!K113="","",IF('reálná rychlost'!K113&lt;=50,odchylky!K113,""))</f>
        <v/>
      </c>
      <c r="I113" s="34" t="str">
        <f>IF('reálná rychlost'!L113="","",IF('reálná rychlost'!L113&lt;=50,odchylky!L113,""))</f>
        <v/>
      </c>
      <c r="J113" s="34" t="str">
        <f>IF('reálná rychlost'!S113="","",IF('reálná rychlost'!S113&lt;=50,odchylky!S113,""))</f>
        <v/>
      </c>
      <c r="K113" s="34" t="str">
        <f>IF('reálná rychlost'!T113="","",IF('reálná rychlost'!T113&lt;=50,odchylky!T113,""))</f>
        <v/>
      </c>
      <c r="L113" s="34" t="str">
        <f>IF('reálná rychlost'!U113="","",IF('reálná rychlost'!U113&lt;=50,odchylky!U113,""))</f>
        <v/>
      </c>
    </row>
    <row r="114" spans="1:12" x14ac:dyDescent="0.25">
      <c r="A114" s="3" t="s">
        <v>6</v>
      </c>
      <c r="B114" s="9" t="s">
        <v>2</v>
      </c>
      <c r="C114" s="34">
        <f>IF('reálná rychlost'!C114="","",IF('reálná rychlost'!C114&lt;=50,odchylky!C114,""))</f>
        <v>-0.16666666666666666</v>
      </c>
      <c r="D114" s="34">
        <f>IF('reálná rychlost'!D114="","",IF('reálná rychlost'!D114&lt;=50,odchylky!D114,""))</f>
        <v>4.1666666666666664E-2</v>
      </c>
      <c r="E114" s="34">
        <f>IF('reálná rychlost'!E114="","",IF('reálná rychlost'!E114&lt;=50,odchylky!E114,""))</f>
        <v>-0.16666666666666666</v>
      </c>
      <c r="F114" s="34">
        <f>IF('reálná rychlost'!F114="","",IF('reálná rychlost'!F114&lt;=50,odchylky!F114,""))</f>
        <v>0.35714285714285715</v>
      </c>
      <c r="G114" s="34">
        <f>IF('reálná rychlost'!G114="","",IF('reálná rychlost'!G114&lt;=50,odchylky!G114,""))</f>
        <v>-4.7619047619047616E-2</v>
      </c>
      <c r="H114" s="34">
        <f>IF('reálná rychlost'!K114="","",IF('reálná rychlost'!K114&lt;=50,odchylky!K114,""))</f>
        <v>-0.2</v>
      </c>
      <c r="I114" s="34">
        <f>IF('reálná rychlost'!L114="","",IF('reálná rychlost'!L114&lt;=50,odchylky!L114,""))</f>
        <v>0.2</v>
      </c>
      <c r="J114" s="34">
        <f>IF('reálná rychlost'!S114="","",IF('reálná rychlost'!S114&lt;=50,odchylky!S114,""))</f>
        <v>0.46511627906976744</v>
      </c>
      <c r="K114" s="34">
        <f>IF('reálná rychlost'!T114="","",IF('reálná rychlost'!T114&lt;=50,odchylky!T114,""))</f>
        <v>-0.2558139534883721</v>
      </c>
      <c r="L114" s="34">
        <f>IF('reálná rychlost'!U114="","",IF('reálná rychlost'!U114&lt;=50,odchylky!U114,""))</f>
        <v>-0.30232558139534882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1A689-5F4A-4F13-BEF2-233C7FFCE330}">
  <dimension ref="A1:M114"/>
  <sheetViews>
    <sheetView topLeftCell="A99" workbookViewId="0">
      <selection activeCell="E2" sqref="E2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8" width="9.28515625" bestFit="1" customWidth="1"/>
    <col min="9" max="10" width="11.85546875" bestFit="1" customWidth="1"/>
    <col min="11" max="12" width="9.28515625" bestFit="1" customWidth="1"/>
    <col min="13" max="13" width="11.85546875" bestFit="1" customWidth="1"/>
  </cols>
  <sheetData>
    <row r="1" spans="1:13" x14ac:dyDescent="0.25">
      <c r="A1" s="2" t="s">
        <v>0</v>
      </c>
      <c r="B1" s="2" t="s">
        <v>1</v>
      </c>
      <c r="C1" s="32">
        <f>IF(odchylky!A1="","",odchylky!A1)</f>
        <v>1</v>
      </c>
      <c r="D1" s="32">
        <f>IF(odchylky!B1="","",odchylky!B1)</f>
        <v>2</v>
      </c>
      <c r="E1" s="32">
        <f>IF(odchylky!H1="","",odchylky!H1)</f>
        <v>8</v>
      </c>
      <c r="F1" s="32">
        <f>IF(odchylky!I1="","",odchylky!I1)</f>
        <v>9</v>
      </c>
      <c r="G1" s="32">
        <f>IF(odchylky!J1="","",odchylky!J1)</f>
        <v>10</v>
      </c>
      <c r="H1" s="32">
        <f>IF(odchylky!M1="","",odchylky!M1)</f>
        <v>13</v>
      </c>
      <c r="I1" s="32">
        <f>IF(odchylky!N1="","",odchylky!N1)</f>
        <v>14</v>
      </c>
      <c r="J1" s="32">
        <f>IF(odchylky!O1="","",odchylky!O1)</f>
        <v>15</v>
      </c>
      <c r="K1" s="32">
        <f>IF(odchylky!P1="","",odchylky!P1)</f>
        <v>16</v>
      </c>
      <c r="L1" s="32">
        <f>IF(odchylky!Q1="","",odchylky!Q1)</f>
        <v>17</v>
      </c>
      <c r="M1" s="32">
        <f>IF(odchylky!R1="","",odchylky!R1)</f>
        <v>18</v>
      </c>
    </row>
    <row r="2" spans="1:13" x14ac:dyDescent="0.25">
      <c r="A2" s="4" t="s">
        <v>3</v>
      </c>
      <c r="B2" s="4" t="s">
        <v>4</v>
      </c>
      <c r="C2" s="31">
        <f>IF('reálná rychlost'!A2="","",IF('reálná rychlost'!A2&lt;=50,odchylky!A2,""))</f>
        <v>-0.1891891891891892</v>
      </c>
      <c r="D2" s="31">
        <f>IF('reálná rychlost'!B2="","",IF('reálná rychlost'!B2&lt;=50,odchylky!B2,""))</f>
        <v>-0.59459459459459463</v>
      </c>
      <c r="E2" s="31">
        <f>IF('reálná rychlost'!H2="","",IF('reálná rychlost'!H2&lt;=50,odchylky!H2,""))</f>
        <v>-7.8947368421052627E-2</v>
      </c>
      <c r="F2" s="31">
        <f>IF('reálná rychlost'!I2="","",IF('reálná rychlost'!I2&lt;=50,odchylky!I2,""))</f>
        <v>5.2631578947368418E-2</v>
      </c>
      <c r="G2" s="31">
        <f>IF('reálná rychlost'!J2="","",IF('reálná rychlost'!J2&lt;=50,odchylky!J2,""))</f>
        <v>0.31578947368421051</v>
      </c>
      <c r="H2" s="31">
        <f>IF('reálná rychlost'!M2="","",IF('reálná rychlost'!M2&lt;=50,odchylky!M2,""))</f>
        <v>-5.4054054054054057E-2</v>
      </c>
      <c r="I2" s="31" t="str">
        <f>IF('reálná rychlost'!N2="","",IF('reálná rychlost'!N2&lt;=50,odchylky!N2,""))</f>
        <v/>
      </c>
      <c r="J2" s="31" t="str">
        <f>IF('reálná rychlost'!O2="","",IF('reálná rychlost'!O2&lt;=50,odchylky!O2,""))</f>
        <v/>
      </c>
      <c r="K2" s="31">
        <f>IF('reálná rychlost'!P2="","",IF('reálná rychlost'!P2&lt;=50,odchylky!P2,""))</f>
        <v>0.18421052631578946</v>
      </c>
      <c r="L2" s="31">
        <f>IF('reálná rychlost'!Q2="","",IF('reálná rychlost'!Q2&lt;=50,odchylky!Q2,""))</f>
        <v>0.18421052631578946</v>
      </c>
      <c r="M2" s="31" t="str">
        <f>IF('reálná rychlost'!R2="","",IF('reálná rychlost'!R2&lt;=50,odchylky!R2,""))</f>
        <v/>
      </c>
    </row>
    <row r="3" spans="1:13" x14ac:dyDescent="0.25">
      <c r="A3" s="6" t="s">
        <v>3</v>
      </c>
      <c r="B3" s="6" t="s">
        <v>4</v>
      </c>
      <c r="C3" s="31">
        <f>IF('reálná rychlost'!A3="","",IF('reálná rychlost'!A3&lt;=50,odchylky!A3,""))</f>
        <v>-0.4</v>
      </c>
      <c r="D3" s="31">
        <f>IF('reálná rychlost'!B3="","",IF('reálná rychlost'!B3&lt;=50,odchylky!B3,""))</f>
        <v>-0.6</v>
      </c>
      <c r="E3" s="31">
        <f>IF('reálná rychlost'!H3="","",IF('reálná rychlost'!H3&lt;=50,odchylky!H3,""))</f>
        <v>-4.2553191489361701E-2</v>
      </c>
      <c r="F3" s="31" t="str">
        <f>IF('reálná rychlost'!I3="","",IF('reálná rychlost'!I3&lt;=50,odchylky!I3,""))</f>
        <v/>
      </c>
      <c r="G3" s="31" t="str">
        <f>IF('reálná rychlost'!J3="","",IF('reálná rychlost'!J3&lt;=50,odchylky!J3,""))</f>
        <v/>
      </c>
      <c r="H3" s="31">
        <f>IF('reálná rychlost'!M3="","",IF('reálná rychlost'!M3&lt;=50,odchylky!M3,""))</f>
        <v>-0.18367346938775511</v>
      </c>
      <c r="I3" s="31" t="str">
        <f>IF('reálná rychlost'!N3="","",IF('reálná rychlost'!N3&lt;=50,odchylky!N3,""))</f>
        <v/>
      </c>
      <c r="J3" s="31" t="str">
        <f>IF('reálná rychlost'!O3="","",IF('reálná rychlost'!O3&lt;=50,odchylky!O3,""))</f>
        <v/>
      </c>
      <c r="K3" s="31" t="str">
        <f>IF('reálná rychlost'!P3="","",IF('reálná rychlost'!P3&lt;=50,odchylky!P3,""))</f>
        <v/>
      </c>
      <c r="L3" s="31" t="str">
        <f>IF('reálná rychlost'!Q3="","",IF('reálná rychlost'!Q3&lt;=50,odchylky!Q3,""))</f>
        <v/>
      </c>
      <c r="M3" s="31" t="str">
        <f>IF('reálná rychlost'!R3="","",IF('reálná rychlost'!R3&lt;=50,odchylky!R3,""))</f>
        <v/>
      </c>
    </row>
    <row r="4" spans="1:13" x14ac:dyDescent="0.25">
      <c r="A4" s="4" t="s">
        <v>3</v>
      </c>
      <c r="B4" s="4" t="s">
        <v>4</v>
      </c>
      <c r="C4" s="31">
        <f>IF('reálná rychlost'!A4="","",IF('reálná rychlost'!A4&lt;=50,odchylky!A4,""))</f>
        <v>-0.25</v>
      </c>
      <c r="D4" s="31">
        <f>IF('reálná rychlost'!B4="","",IF('reálná rychlost'!B4&lt;=50,odchylky!B4,""))</f>
        <v>-0.25</v>
      </c>
      <c r="E4" s="31">
        <f>IF('reálná rychlost'!H4="","",IF('reálná rychlost'!H4&lt;=50,odchylky!H4,""))</f>
        <v>-0.1891891891891892</v>
      </c>
      <c r="F4" s="31">
        <f>IF('reálná rychlost'!I4="","",IF('reálná rychlost'!I4&lt;=50,odchylky!I4,""))</f>
        <v>0.28205128205128205</v>
      </c>
      <c r="G4" s="31">
        <f>IF('reálná rychlost'!J4="","",IF('reálná rychlost'!J4&lt;=50,odchylky!J4,""))</f>
        <v>0.23076923076923078</v>
      </c>
      <c r="H4" s="31">
        <f>IF('reálná rychlost'!M4="","",IF('reálná rychlost'!M4&lt;=50,odchylky!M4,""))</f>
        <v>-0.21052631578947367</v>
      </c>
      <c r="I4" s="31" t="str">
        <f>IF('reálná rychlost'!N4="","",IF('reálná rychlost'!N4&lt;=50,odchylky!N4,""))</f>
        <v/>
      </c>
      <c r="J4" s="31" t="str">
        <f>IF('reálná rychlost'!O4="","",IF('reálná rychlost'!O4&lt;=50,odchylky!O4,""))</f>
        <v/>
      </c>
      <c r="K4" s="31">
        <f>IF('reálná rychlost'!P4="","",IF('reálná rychlost'!P4&lt;=50,odchylky!P4,""))</f>
        <v>0.36363636363636365</v>
      </c>
      <c r="L4" s="31">
        <f>IF('reálná rychlost'!Q4="","",IF('reálná rychlost'!Q4&lt;=50,odchylky!Q4,""))</f>
        <v>0.36363636363636365</v>
      </c>
      <c r="M4" s="31" t="str">
        <f>IF('reálná rychlost'!R4="","",IF('reálná rychlost'!R4&lt;=50,odchylky!R4,""))</f>
        <v/>
      </c>
    </row>
    <row r="5" spans="1:13" x14ac:dyDescent="0.25">
      <c r="A5" s="6" t="s">
        <v>3</v>
      </c>
      <c r="B5" s="6" t="s">
        <v>4</v>
      </c>
      <c r="C5" s="31" t="str">
        <f>IF('reálná rychlost'!A5="","",IF('reálná rychlost'!A5&lt;=50,odchylky!A5,""))</f>
        <v/>
      </c>
      <c r="D5" s="31" t="str">
        <f>IF('reálná rychlost'!B5="","",IF('reálná rychlost'!B5&lt;=50,odchylky!B5,""))</f>
        <v/>
      </c>
      <c r="E5" s="31" t="str">
        <f>IF('reálná rychlost'!H5="","",IF('reálná rychlost'!H5&lt;=50,odchylky!H5,""))</f>
        <v/>
      </c>
      <c r="F5" s="31" t="str">
        <f>IF('reálná rychlost'!I5="","",IF('reálná rychlost'!I5&lt;=50,odchylky!I5,""))</f>
        <v/>
      </c>
      <c r="G5" s="31" t="str">
        <f>IF('reálná rychlost'!J5="","",IF('reálná rychlost'!J5&lt;=50,odchylky!J5,""))</f>
        <v/>
      </c>
      <c r="H5" s="31" t="str">
        <f>IF('reálná rychlost'!M5="","",IF('reálná rychlost'!M5&lt;=50,odchylky!M5,""))</f>
        <v/>
      </c>
      <c r="I5" s="31" t="str">
        <f>IF('reálná rychlost'!N5="","",IF('reálná rychlost'!N5&lt;=50,odchylky!N5,""))</f>
        <v/>
      </c>
      <c r="J5" s="31" t="str">
        <f>IF('reálná rychlost'!O5="","",IF('reálná rychlost'!O5&lt;=50,odchylky!O5,""))</f>
        <v/>
      </c>
      <c r="K5" s="31" t="str">
        <f>IF('reálná rychlost'!P5="","",IF('reálná rychlost'!P5&lt;=50,odchylky!P5,""))</f>
        <v/>
      </c>
      <c r="L5" s="31" t="str">
        <f>IF('reálná rychlost'!Q5="","",IF('reálná rychlost'!Q5&lt;=50,odchylky!Q5,""))</f>
        <v/>
      </c>
      <c r="M5" s="31" t="str">
        <f>IF('reálná rychlost'!R5="","",IF('reálná rychlost'!R5&lt;=50,odchylky!R5,""))</f>
        <v/>
      </c>
    </row>
    <row r="6" spans="1:13" x14ac:dyDescent="0.25">
      <c r="A6" s="4" t="s">
        <v>3</v>
      </c>
      <c r="B6" s="4" t="s">
        <v>4</v>
      </c>
      <c r="C6" s="31" t="str">
        <f>IF('reálná rychlost'!A6="","",IF('reálná rychlost'!A6&lt;=50,odchylky!A6,""))</f>
        <v/>
      </c>
      <c r="D6" s="31" t="str">
        <f>IF('reálná rychlost'!B6="","",IF('reálná rychlost'!B6&lt;=50,odchylky!B6,""))</f>
        <v/>
      </c>
      <c r="E6" s="31" t="str">
        <f>IF('reálná rychlost'!H6="","",IF('reálná rychlost'!H6&lt;=50,odchylky!H6,""))</f>
        <v/>
      </c>
      <c r="F6" s="31" t="str">
        <f>IF('reálná rychlost'!I6="","",IF('reálná rychlost'!I6&lt;=50,odchylky!I6,""))</f>
        <v/>
      </c>
      <c r="G6" s="31" t="str">
        <f>IF('reálná rychlost'!J6="","",IF('reálná rychlost'!J6&lt;=50,odchylky!J6,""))</f>
        <v/>
      </c>
      <c r="H6" s="31" t="str">
        <f>IF('reálná rychlost'!M6="","",IF('reálná rychlost'!M6&lt;=50,odchylky!M6,""))</f>
        <v/>
      </c>
      <c r="I6" s="31" t="str">
        <f>IF('reálná rychlost'!N6="","",IF('reálná rychlost'!N6&lt;=50,odchylky!N6,""))</f>
        <v/>
      </c>
      <c r="J6" s="31" t="str">
        <f>IF('reálná rychlost'!O6="","",IF('reálná rychlost'!O6&lt;=50,odchylky!O6,""))</f>
        <v/>
      </c>
      <c r="K6" s="31" t="str">
        <f>IF('reálná rychlost'!P6="","",IF('reálná rychlost'!P6&lt;=50,odchylky!P6,""))</f>
        <v/>
      </c>
      <c r="L6" s="31" t="str">
        <f>IF('reálná rychlost'!Q6="","",IF('reálná rychlost'!Q6&lt;=50,odchylky!Q6,""))</f>
        <v/>
      </c>
      <c r="M6" s="31" t="str">
        <f>IF('reálná rychlost'!R6="","",IF('reálná rychlost'!R6&lt;=50,odchylky!R6,""))</f>
        <v/>
      </c>
    </row>
    <row r="7" spans="1:13" x14ac:dyDescent="0.25">
      <c r="A7" s="6" t="s">
        <v>3</v>
      </c>
      <c r="B7" s="6" t="s">
        <v>4</v>
      </c>
      <c r="C7" s="31">
        <f>IF('reálná rychlost'!A7="","",IF('reálná rychlost'!A7&lt;=50,odchylky!A7,""))</f>
        <v>0.66666666666666663</v>
      </c>
      <c r="D7" s="31">
        <f>IF('reálná rychlost'!B7="","",IF('reálná rychlost'!B7&lt;=50,odchylky!B7,""))</f>
        <v>0.1111111111111111</v>
      </c>
      <c r="E7" s="31">
        <f>IF('reálná rychlost'!H7="","",IF('reálná rychlost'!H7&lt;=50,odchylky!H7,""))</f>
        <v>0.16666666666666666</v>
      </c>
      <c r="F7" s="31">
        <f>IF('reálná rychlost'!I7="","",IF('reálná rychlost'!I7&lt;=50,odchylky!I7,""))</f>
        <v>0.25</v>
      </c>
      <c r="G7" s="31">
        <f>IF('reálná rychlost'!J7="","",IF('reálná rychlost'!J7&lt;=50,odchylky!J7,""))</f>
        <v>0.42857142857142855</v>
      </c>
      <c r="H7" s="31">
        <f>IF('reálná rychlost'!M7="","",IF('reálná rychlost'!M7&lt;=50,odchylky!M7,""))</f>
        <v>-0.21875</v>
      </c>
      <c r="I7" s="31" t="str">
        <f>IF('reálná rychlost'!N7="","",IF('reálná rychlost'!N7&lt;=50,odchylky!N7,""))</f>
        <v/>
      </c>
      <c r="J7" s="31" t="str">
        <f>IF('reálná rychlost'!O7="","",IF('reálná rychlost'!O7&lt;=50,odchylky!O7,""))</f>
        <v/>
      </c>
      <c r="K7" s="31">
        <f>IF('reálná rychlost'!P7="","",IF('reálná rychlost'!P7&lt;=50,odchylky!P7,""))</f>
        <v>0.875</v>
      </c>
      <c r="L7" s="31">
        <f>IF('reálná rychlost'!Q7="","",IF('reálná rychlost'!Q7&lt;=50,odchylky!Q7,""))</f>
        <v>0.40625</v>
      </c>
      <c r="M7" s="31" t="str">
        <f>IF('reálná rychlost'!R7="","",IF('reálná rychlost'!R7&lt;=50,odchylky!R7,""))</f>
        <v/>
      </c>
    </row>
    <row r="8" spans="1:13" x14ac:dyDescent="0.25">
      <c r="A8" s="4" t="s">
        <v>3</v>
      </c>
      <c r="B8" s="4" t="s">
        <v>4</v>
      </c>
      <c r="C8" s="31">
        <f>IF('reálná rychlost'!A8="","",IF('reálná rychlost'!A8&lt;=50,odchylky!A8,""))</f>
        <v>4.1666666666666664E-2</v>
      </c>
      <c r="D8" s="31">
        <f>IF('reálná rychlost'!B8="","",IF('reálná rychlost'!B8&lt;=50,odchylky!B8,""))</f>
        <v>-0.16666666666666666</v>
      </c>
      <c r="E8" s="31" t="str">
        <f>IF('reálná rychlost'!H8="","",IF('reálná rychlost'!H8&lt;=50,odchylky!H8,""))</f>
        <v/>
      </c>
      <c r="F8" s="31" t="str">
        <f>IF('reálná rychlost'!I8="","",IF('reálná rychlost'!I8&lt;=50,odchylky!I8,""))</f>
        <v/>
      </c>
      <c r="G8" s="31" t="str">
        <f>IF('reálná rychlost'!J8="","",IF('reálná rychlost'!J8&lt;=50,odchylky!J8,""))</f>
        <v/>
      </c>
      <c r="H8" s="31">
        <f>IF('reálná rychlost'!M8="","",IF('reálná rychlost'!M8&lt;=50,odchylky!M8,""))</f>
        <v>-0.3</v>
      </c>
      <c r="I8" s="31" t="str">
        <f>IF('reálná rychlost'!N8="","",IF('reálná rychlost'!N8&lt;=50,odchylky!N8,""))</f>
        <v/>
      </c>
      <c r="J8" s="31" t="str">
        <f>IF('reálná rychlost'!O8="","",IF('reálná rychlost'!O8&lt;=50,odchylky!O8,""))</f>
        <v/>
      </c>
      <c r="K8" s="31" t="str">
        <f>IF('reálná rychlost'!P8="","",IF('reálná rychlost'!P8&lt;=50,odchylky!P8,""))</f>
        <v/>
      </c>
      <c r="L8" s="31" t="str">
        <f>IF('reálná rychlost'!Q8="","",IF('reálná rychlost'!Q8&lt;=50,odchylky!Q8,""))</f>
        <v/>
      </c>
      <c r="M8" s="31" t="str">
        <f>IF('reálná rychlost'!R8="","",IF('reálná rychlost'!R8&lt;=50,odchylky!R8,""))</f>
        <v/>
      </c>
    </row>
    <row r="9" spans="1:13" x14ac:dyDescent="0.25">
      <c r="A9" s="6" t="s">
        <v>3</v>
      </c>
      <c r="B9" s="6" t="s">
        <v>4</v>
      </c>
      <c r="C9" s="31">
        <f>IF('reálná rychlost'!A9="","",IF('reálná rychlost'!A9&lt;=50,odchylky!A9,""))</f>
        <v>4.1666666666666664E-2</v>
      </c>
      <c r="D9" s="31">
        <f>IF('reálná rychlost'!B9="","",IF('reálná rychlost'!B9&lt;=50,odchylky!B9,""))</f>
        <v>-0.16666666666666666</v>
      </c>
      <c r="E9" s="31">
        <f>IF('reálná rychlost'!H9="","",IF('reálná rychlost'!H9&lt;=50,odchylky!H9,""))</f>
        <v>0</v>
      </c>
      <c r="F9" s="31" t="str">
        <f>IF('reálná rychlost'!I9="","",IF('reálná rychlost'!I9&lt;=50,odchylky!I9,""))</f>
        <v/>
      </c>
      <c r="G9" s="31" t="str">
        <f>IF('reálná rychlost'!J9="","",IF('reálná rychlost'!J9&lt;=50,odchylky!J9,""))</f>
        <v/>
      </c>
      <c r="H9" s="31">
        <f>IF('reálná rychlost'!M9="","",IF('reálná rychlost'!M9&lt;=50,odchylky!M9,""))</f>
        <v>-0.1</v>
      </c>
      <c r="I9" s="31" t="str">
        <f>IF('reálná rychlost'!N9="","",IF('reálná rychlost'!N9&lt;=50,odchylky!N9,""))</f>
        <v/>
      </c>
      <c r="J9" s="31" t="str">
        <f>IF('reálná rychlost'!O9="","",IF('reálná rychlost'!O9&lt;=50,odchylky!O9,""))</f>
        <v/>
      </c>
      <c r="K9" s="31">
        <f>IF('reálná rychlost'!P9="","",IF('reálná rychlost'!P9&lt;=50,odchylky!P9,""))</f>
        <v>0.32653061224489793</v>
      </c>
      <c r="L9" s="31">
        <f>IF('reálná rychlost'!Q9="","",IF('reálná rychlost'!Q9&lt;=50,odchylky!Q9,""))</f>
        <v>2.0408163265306121E-2</v>
      </c>
      <c r="M9" s="31" t="str">
        <f>IF('reálná rychlost'!R9="","",IF('reálná rychlost'!R9&lt;=50,odchylky!R9,""))</f>
        <v/>
      </c>
    </row>
    <row r="10" spans="1:13" x14ac:dyDescent="0.25">
      <c r="A10" s="4" t="s">
        <v>3</v>
      </c>
      <c r="B10" s="4" t="s">
        <v>4</v>
      </c>
      <c r="C10" s="31" t="str">
        <f>IF('reálná rychlost'!A10="","",IF('reálná rychlost'!A10&lt;=50,odchylky!A10,""))</f>
        <v/>
      </c>
      <c r="D10" s="31" t="str">
        <f>IF('reálná rychlost'!B10="","",IF('reálná rychlost'!B10&lt;=50,odchylky!B10,""))</f>
        <v/>
      </c>
      <c r="E10" s="31" t="str">
        <f>IF('reálná rychlost'!H10="","",IF('reálná rychlost'!H10&lt;=50,odchylky!H10,""))</f>
        <v/>
      </c>
      <c r="F10" s="31" t="str">
        <f>IF('reálná rychlost'!I10="","",IF('reálná rychlost'!I10&lt;=50,odchylky!I10,""))</f>
        <v/>
      </c>
      <c r="G10" s="31" t="str">
        <f>IF('reálná rychlost'!J10="","",IF('reálná rychlost'!J10&lt;=50,odchylky!J10,""))</f>
        <v/>
      </c>
      <c r="H10" s="31" t="str">
        <f>IF('reálná rychlost'!M10="","",IF('reálná rychlost'!M10&lt;=50,odchylky!M10,""))</f>
        <v/>
      </c>
      <c r="I10" s="31" t="str">
        <f>IF('reálná rychlost'!N10="","",IF('reálná rychlost'!N10&lt;=50,odchylky!N10,""))</f>
        <v/>
      </c>
      <c r="J10" s="31" t="str">
        <f>IF('reálná rychlost'!O10="","",IF('reálná rychlost'!O10&lt;=50,odchylky!O10,""))</f>
        <v/>
      </c>
      <c r="K10" s="31" t="str">
        <f>IF('reálná rychlost'!P10="","",IF('reálná rychlost'!P10&lt;=50,odchylky!P10,""))</f>
        <v/>
      </c>
      <c r="L10" s="31" t="str">
        <f>IF('reálná rychlost'!Q10="","",IF('reálná rychlost'!Q10&lt;=50,odchylky!Q10,""))</f>
        <v/>
      </c>
      <c r="M10" s="31" t="str">
        <f>IF('reálná rychlost'!R10="","",IF('reálná rychlost'!R10&lt;=50,odchylky!R10,""))</f>
        <v/>
      </c>
    </row>
    <row r="11" spans="1:13" x14ac:dyDescent="0.25">
      <c r="A11" s="6" t="s">
        <v>3</v>
      </c>
      <c r="B11" s="6" t="s">
        <v>4</v>
      </c>
      <c r="C11" s="31">
        <f>IF('reálná rychlost'!A11="","",IF('reálná rychlost'!A11&lt;=50,odchylky!A11,""))</f>
        <v>-2.1739130434782608E-2</v>
      </c>
      <c r="D11" s="31">
        <f>IF('reálná rychlost'!B11="","",IF('reálná rychlost'!B11&lt;=50,odchylky!B11,""))</f>
        <v>-2.1739130434782608E-2</v>
      </c>
      <c r="E11" s="31">
        <f>IF('reálná rychlost'!H11="","",IF('reálná rychlost'!H11&lt;=50,odchylky!H11,""))</f>
        <v>0</v>
      </c>
      <c r="F11" s="31">
        <f>IF('reálná rychlost'!I11="","",IF('reálná rychlost'!I11&lt;=50,odchylky!I11,""))</f>
        <v>-0.22222222222222221</v>
      </c>
      <c r="G11" s="31">
        <f>IF('reálná rychlost'!J11="","",IF('reálná rychlost'!J11&lt;=50,odchylky!J11,""))</f>
        <v>0.1111111111111111</v>
      </c>
      <c r="H11" s="31">
        <f>IF('reálná rychlost'!M11="","",IF('reálná rychlost'!M11&lt;=50,odchylky!M11,""))</f>
        <v>-0.13043478260869565</v>
      </c>
      <c r="I11" s="31" t="str">
        <f>IF('reálná rychlost'!N11="","",IF('reálná rychlost'!N11&lt;=50,odchylky!N11,""))</f>
        <v/>
      </c>
      <c r="J11" s="31" t="str">
        <f>IF('reálná rychlost'!O11="","",IF('reálná rychlost'!O11&lt;=50,odchylky!O11,""))</f>
        <v/>
      </c>
      <c r="K11" s="31">
        <f>IF('reálná rychlost'!P11="","",IF('reálná rychlost'!P11&lt;=50,odchylky!P11,""))</f>
        <v>0.25</v>
      </c>
      <c r="L11" s="31">
        <f>IF('reálná rychlost'!Q11="","",IF('reálná rychlost'!Q11&lt;=50,odchylky!Q11,""))</f>
        <v>0.36363636363636365</v>
      </c>
      <c r="M11" s="31" t="str">
        <f>IF('reálná rychlost'!R11="","",IF('reálná rychlost'!R11&lt;=50,odchylky!R11,""))</f>
        <v/>
      </c>
    </row>
    <row r="12" spans="1:13" x14ac:dyDescent="0.25">
      <c r="A12" s="4" t="s">
        <v>3</v>
      </c>
      <c r="B12" s="4" t="s">
        <v>4</v>
      </c>
      <c r="C12" s="31" t="str">
        <f>IF('reálná rychlost'!A12="","",IF('reálná rychlost'!A12&lt;=50,odchylky!A12,""))</f>
        <v/>
      </c>
      <c r="D12" s="31" t="str">
        <f>IF('reálná rychlost'!B12="","",IF('reálná rychlost'!B12&lt;=50,odchylky!B12,""))</f>
        <v/>
      </c>
      <c r="E12" s="31" t="str">
        <f>IF('reálná rychlost'!H12="","",IF('reálná rychlost'!H12&lt;=50,odchylky!H12,""))</f>
        <v/>
      </c>
      <c r="F12" s="31" t="str">
        <f>IF('reálná rychlost'!I12="","",IF('reálná rychlost'!I12&lt;=50,odchylky!I12,""))</f>
        <v/>
      </c>
      <c r="G12" s="31" t="str">
        <f>IF('reálná rychlost'!J12="","",IF('reálná rychlost'!J12&lt;=50,odchylky!J12,""))</f>
        <v/>
      </c>
      <c r="H12" s="31" t="str">
        <f>IF('reálná rychlost'!M12="","",IF('reálná rychlost'!M12&lt;=50,odchylky!M12,""))</f>
        <v/>
      </c>
      <c r="I12" s="31" t="str">
        <f>IF('reálná rychlost'!N12="","",IF('reálná rychlost'!N12&lt;=50,odchylky!N12,""))</f>
        <v/>
      </c>
      <c r="J12" s="31" t="str">
        <f>IF('reálná rychlost'!O12="","",IF('reálná rychlost'!O12&lt;=50,odchylky!O12,""))</f>
        <v/>
      </c>
      <c r="K12" s="31" t="str">
        <f>IF('reálná rychlost'!P12="","",IF('reálná rychlost'!P12&lt;=50,odchylky!P12,""))</f>
        <v/>
      </c>
      <c r="L12" s="31" t="str">
        <f>IF('reálná rychlost'!Q12="","",IF('reálná rychlost'!Q12&lt;=50,odchylky!Q12,""))</f>
        <v/>
      </c>
      <c r="M12" s="31" t="str">
        <f>IF('reálná rychlost'!R12="","",IF('reálná rychlost'!R12&lt;=50,odchylky!R12,""))</f>
        <v/>
      </c>
    </row>
    <row r="13" spans="1:13" x14ac:dyDescent="0.25">
      <c r="A13" s="6" t="s">
        <v>3</v>
      </c>
      <c r="B13" s="6" t="s">
        <v>4</v>
      </c>
      <c r="C13" s="31" t="str">
        <f>IF('reálná rychlost'!A13="","",IF('reálná rychlost'!A13&lt;=50,odchylky!A13,""))</f>
        <v/>
      </c>
      <c r="D13" s="31" t="str">
        <f>IF('reálná rychlost'!B13="","",IF('reálná rychlost'!B13&lt;=50,odchylky!B13,""))</f>
        <v/>
      </c>
      <c r="E13" s="31" t="str">
        <f>IF('reálná rychlost'!H13="","",IF('reálná rychlost'!H13&lt;=50,odchylky!H13,""))</f>
        <v/>
      </c>
      <c r="F13" s="31" t="str">
        <f>IF('reálná rychlost'!I13="","",IF('reálná rychlost'!I13&lt;=50,odchylky!I13,""))</f>
        <v/>
      </c>
      <c r="G13" s="31" t="str">
        <f>IF('reálná rychlost'!J13="","",IF('reálná rychlost'!J13&lt;=50,odchylky!J13,""))</f>
        <v/>
      </c>
      <c r="H13" s="31" t="str">
        <f>IF('reálná rychlost'!M13="","",IF('reálná rychlost'!M13&lt;=50,odchylky!M13,""))</f>
        <v/>
      </c>
      <c r="I13" s="31" t="str">
        <f>IF('reálná rychlost'!N13="","",IF('reálná rychlost'!N13&lt;=50,odchylky!N13,""))</f>
        <v/>
      </c>
      <c r="J13" s="31" t="str">
        <f>IF('reálná rychlost'!O13="","",IF('reálná rychlost'!O13&lt;=50,odchylky!O13,""))</f>
        <v/>
      </c>
      <c r="K13" s="31" t="str">
        <f>IF('reálná rychlost'!P13="","",IF('reálná rychlost'!P13&lt;=50,odchylky!P13,""))</f>
        <v/>
      </c>
      <c r="L13" s="31" t="str">
        <f>IF('reálná rychlost'!Q13="","",IF('reálná rychlost'!Q13&lt;=50,odchylky!Q13,""))</f>
        <v/>
      </c>
      <c r="M13" s="31" t="str">
        <f>IF('reálná rychlost'!R13="","",IF('reálná rychlost'!R13&lt;=50,odchylky!R13,""))</f>
        <v/>
      </c>
    </row>
    <row r="14" spans="1:13" x14ac:dyDescent="0.25">
      <c r="A14" s="4" t="s">
        <v>3</v>
      </c>
      <c r="B14" s="4" t="s">
        <v>4</v>
      </c>
      <c r="C14" s="31" t="str">
        <f>IF('reálná rychlost'!A14="","",IF('reálná rychlost'!A14&lt;=50,odchylky!A14,""))</f>
        <v/>
      </c>
      <c r="D14" s="31" t="str">
        <f>IF('reálná rychlost'!B14="","",IF('reálná rychlost'!B14&lt;=50,odchylky!B14,""))</f>
        <v/>
      </c>
      <c r="E14" s="31" t="str">
        <f>IF('reálná rychlost'!H14="","",IF('reálná rychlost'!H14&lt;=50,odchylky!H14,""))</f>
        <v/>
      </c>
      <c r="F14" s="31">
        <f>IF('reálná rychlost'!I14="","",IF('reálná rychlost'!I14&lt;=50,odchylky!I14,""))</f>
        <v>-0.1</v>
      </c>
      <c r="G14" s="31">
        <f>IF('reálná rychlost'!J14="","",IF('reálná rychlost'!J14&lt;=50,odchylky!J14,""))</f>
        <v>0.1</v>
      </c>
      <c r="H14" s="31" t="str">
        <f>IF('reálná rychlost'!M14="","",IF('reálná rychlost'!M14&lt;=50,odchylky!M14,""))</f>
        <v/>
      </c>
      <c r="I14" s="31" t="str">
        <f>IF('reálná rychlost'!N14="","",IF('reálná rychlost'!N14&lt;=50,odchylky!N14,""))</f>
        <v/>
      </c>
      <c r="J14" s="31" t="str">
        <f>IF('reálná rychlost'!O14="","",IF('reálná rychlost'!O14&lt;=50,odchylky!O14,""))</f>
        <v/>
      </c>
      <c r="K14" s="31" t="str">
        <f>IF('reálná rychlost'!P14="","",IF('reálná rychlost'!P14&lt;=50,odchylky!P14,""))</f>
        <v/>
      </c>
      <c r="L14" s="31" t="str">
        <f>IF('reálná rychlost'!Q14="","",IF('reálná rychlost'!Q14&lt;=50,odchylky!Q14,""))</f>
        <v/>
      </c>
      <c r="M14" s="31" t="str">
        <f>IF('reálná rychlost'!R14="","",IF('reálná rychlost'!R14&lt;=50,odchylky!R14,""))</f>
        <v/>
      </c>
    </row>
    <row r="15" spans="1:13" x14ac:dyDescent="0.25">
      <c r="A15" s="6" t="s">
        <v>3</v>
      </c>
      <c r="B15" s="6" t="s">
        <v>4</v>
      </c>
      <c r="C15" s="31" t="str">
        <f>IF('reálná rychlost'!A15="","",IF('reálná rychlost'!A15&lt;=50,odchylky!A15,""))</f>
        <v/>
      </c>
      <c r="D15" s="31" t="str">
        <f>IF('reálná rychlost'!B15="","",IF('reálná rychlost'!B15&lt;=50,odchylky!B15,""))</f>
        <v/>
      </c>
      <c r="E15" s="31" t="str">
        <f>IF('reálná rychlost'!H15="","",IF('reálná rychlost'!H15&lt;=50,odchylky!H15,""))</f>
        <v/>
      </c>
      <c r="F15" s="31" t="str">
        <f>IF('reálná rychlost'!I15="","",IF('reálná rychlost'!I15&lt;=50,odchylky!I15,""))</f>
        <v/>
      </c>
      <c r="G15" s="31" t="str">
        <f>IF('reálná rychlost'!J15="","",IF('reálná rychlost'!J15&lt;=50,odchylky!J15,""))</f>
        <v/>
      </c>
      <c r="H15" s="31" t="str">
        <f>IF('reálná rychlost'!M15="","",IF('reálná rychlost'!M15&lt;=50,odchylky!M15,""))</f>
        <v/>
      </c>
      <c r="I15" s="31" t="str">
        <f>IF('reálná rychlost'!N15="","",IF('reálná rychlost'!N15&lt;=50,odchylky!N15,""))</f>
        <v/>
      </c>
      <c r="J15" s="31" t="str">
        <f>IF('reálná rychlost'!O15="","",IF('reálná rychlost'!O15&lt;=50,odchylky!O15,""))</f>
        <v/>
      </c>
      <c r="K15" s="31" t="str">
        <f>IF('reálná rychlost'!P15="","",IF('reálná rychlost'!P15&lt;=50,odchylky!P15,""))</f>
        <v/>
      </c>
      <c r="L15" s="31" t="str">
        <f>IF('reálná rychlost'!Q15="","",IF('reálná rychlost'!Q15&lt;=50,odchylky!Q15,""))</f>
        <v/>
      </c>
      <c r="M15" s="31" t="str">
        <f>IF('reálná rychlost'!R15="","",IF('reálná rychlost'!R15&lt;=50,odchylky!R15,""))</f>
        <v/>
      </c>
    </row>
    <row r="16" spans="1:13" x14ac:dyDescent="0.25">
      <c r="A16" s="4" t="s">
        <v>3</v>
      </c>
      <c r="B16" s="4" t="s">
        <v>4</v>
      </c>
      <c r="C16" s="31" t="str">
        <f>IF('reálná rychlost'!A16="","",IF('reálná rychlost'!A16&lt;=50,odchylky!A16,""))</f>
        <v/>
      </c>
      <c r="D16" s="31" t="str">
        <f>IF('reálná rychlost'!B16="","",IF('reálná rychlost'!B16&lt;=50,odchylky!B16,""))</f>
        <v/>
      </c>
      <c r="E16" s="31" t="str">
        <f>IF('reálná rychlost'!H16="","",IF('reálná rychlost'!H16&lt;=50,odchylky!H16,""))</f>
        <v/>
      </c>
      <c r="F16" s="31" t="str">
        <f>IF('reálná rychlost'!I16="","",IF('reálná rychlost'!I16&lt;=50,odchylky!I16,""))</f>
        <v/>
      </c>
      <c r="G16" s="31" t="str">
        <f>IF('reálná rychlost'!J16="","",IF('reálná rychlost'!J16&lt;=50,odchylky!J16,""))</f>
        <v/>
      </c>
      <c r="H16" s="31" t="str">
        <f>IF('reálná rychlost'!M16="","",IF('reálná rychlost'!M16&lt;=50,odchylky!M16,""))</f>
        <v/>
      </c>
      <c r="I16" s="31" t="str">
        <f>IF('reálná rychlost'!N16="","",IF('reálná rychlost'!N16&lt;=50,odchylky!N16,""))</f>
        <v/>
      </c>
      <c r="J16" s="31" t="str">
        <f>IF('reálná rychlost'!O16="","",IF('reálná rychlost'!O16&lt;=50,odchylky!O16,""))</f>
        <v/>
      </c>
      <c r="K16" s="31" t="str">
        <f>IF('reálná rychlost'!P16="","",IF('reálná rychlost'!P16&lt;=50,odchylky!P16,""))</f>
        <v/>
      </c>
      <c r="L16" s="31" t="str">
        <f>IF('reálná rychlost'!Q16="","",IF('reálná rychlost'!Q16&lt;=50,odchylky!Q16,""))</f>
        <v/>
      </c>
      <c r="M16" s="31" t="str">
        <f>IF('reálná rychlost'!R16="","",IF('reálná rychlost'!R16&lt;=50,odchylky!R16,""))</f>
        <v/>
      </c>
    </row>
    <row r="17" spans="1:13" x14ac:dyDescent="0.25">
      <c r="A17" s="6" t="s">
        <v>3</v>
      </c>
      <c r="B17" s="6" t="s">
        <v>4</v>
      </c>
      <c r="C17" s="31" t="str">
        <f>IF('reálná rychlost'!A17="","",IF('reálná rychlost'!A17&lt;=50,odchylky!A17,""))</f>
        <v/>
      </c>
      <c r="D17" s="31" t="str">
        <f>IF('reálná rychlost'!B17="","",IF('reálná rychlost'!B17&lt;=50,odchylky!B17,""))</f>
        <v/>
      </c>
      <c r="E17" s="31" t="str">
        <f>IF('reálná rychlost'!H17="","",IF('reálná rychlost'!H17&lt;=50,odchylky!H17,""))</f>
        <v/>
      </c>
      <c r="F17" s="31" t="str">
        <f>IF('reálná rychlost'!I17="","",IF('reálná rychlost'!I17&lt;=50,odchylky!I17,""))</f>
        <v/>
      </c>
      <c r="G17" s="31" t="str">
        <f>IF('reálná rychlost'!J17="","",IF('reálná rychlost'!J17&lt;=50,odchylky!J17,""))</f>
        <v/>
      </c>
      <c r="H17" s="31" t="str">
        <f>IF('reálná rychlost'!M17="","",IF('reálná rychlost'!M17&lt;=50,odchylky!M17,""))</f>
        <v/>
      </c>
      <c r="I17" s="31" t="str">
        <f>IF('reálná rychlost'!N17="","",IF('reálná rychlost'!N17&lt;=50,odchylky!N17,""))</f>
        <v/>
      </c>
      <c r="J17" s="31" t="str">
        <f>IF('reálná rychlost'!O17="","",IF('reálná rychlost'!O17&lt;=50,odchylky!O17,""))</f>
        <v/>
      </c>
      <c r="K17" s="31" t="str">
        <f>IF('reálná rychlost'!P17="","",IF('reálná rychlost'!P17&lt;=50,odchylky!P17,""))</f>
        <v/>
      </c>
      <c r="L17" s="31" t="str">
        <f>IF('reálná rychlost'!Q17="","",IF('reálná rychlost'!Q17&lt;=50,odchylky!Q17,""))</f>
        <v/>
      </c>
      <c r="M17" s="31" t="str">
        <f>IF('reálná rychlost'!R17="","",IF('reálná rychlost'!R17&lt;=50,odchylky!R17,""))</f>
        <v/>
      </c>
    </row>
    <row r="18" spans="1:13" x14ac:dyDescent="0.25">
      <c r="A18" s="4" t="s">
        <v>3</v>
      </c>
      <c r="B18" s="4" t="s">
        <v>4</v>
      </c>
      <c r="C18" s="31" t="str">
        <f>IF('reálná rychlost'!A18="","",IF('reálná rychlost'!A18&lt;=50,odchylky!A18,""))</f>
        <v/>
      </c>
      <c r="D18" s="31" t="str">
        <f>IF('reálná rychlost'!B18="","",IF('reálná rychlost'!B18&lt;=50,odchylky!B18,""))</f>
        <v/>
      </c>
      <c r="E18" s="31" t="str">
        <f>IF('reálná rychlost'!H18="","",IF('reálná rychlost'!H18&lt;=50,odchylky!H18,""))</f>
        <v/>
      </c>
      <c r="F18" s="31" t="str">
        <f>IF('reálná rychlost'!I18="","",IF('reálná rychlost'!I18&lt;=50,odchylky!I18,""))</f>
        <v/>
      </c>
      <c r="G18" s="31" t="str">
        <f>IF('reálná rychlost'!J18="","",IF('reálná rychlost'!J18&lt;=50,odchylky!J18,""))</f>
        <v/>
      </c>
      <c r="H18" s="31" t="str">
        <f>IF('reálná rychlost'!M18="","",IF('reálná rychlost'!M18&lt;=50,odchylky!M18,""))</f>
        <v/>
      </c>
      <c r="I18" s="31" t="str">
        <f>IF('reálná rychlost'!N18="","",IF('reálná rychlost'!N18&lt;=50,odchylky!N18,""))</f>
        <v/>
      </c>
      <c r="J18" s="31" t="str">
        <f>IF('reálná rychlost'!O18="","",IF('reálná rychlost'!O18&lt;=50,odchylky!O18,""))</f>
        <v/>
      </c>
      <c r="K18" s="31" t="str">
        <f>IF('reálná rychlost'!P18="","",IF('reálná rychlost'!P18&lt;=50,odchylky!P18,""))</f>
        <v/>
      </c>
      <c r="L18" s="31" t="str">
        <f>IF('reálná rychlost'!Q18="","",IF('reálná rychlost'!Q18&lt;=50,odchylky!Q18,""))</f>
        <v/>
      </c>
      <c r="M18" s="31" t="str">
        <f>IF('reálná rychlost'!R18="","",IF('reálná rychlost'!R18&lt;=50,odchylky!R18,""))</f>
        <v/>
      </c>
    </row>
    <row r="19" spans="1:13" x14ac:dyDescent="0.25">
      <c r="A19" s="6" t="s">
        <v>3</v>
      </c>
      <c r="B19" s="6" t="s">
        <v>4</v>
      </c>
      <c r="C19" s="31" t="str">
        <f>IF('reálná rychlost'!A19="","",IF('reálná rychlost'!A19&lt;=50,odchylky!A19,""))</f>
        <v/>
      </c>
      <c r="D19" s="31" t="str">
        <f>IF('reálná rychlost'!B19="","",IF('reálná rychlost'!B19&lt;=50,odchylky!B19,""))</f>
        <v/>
      </c>
      <c r="E19" s="31">
        <f>IF('reálná rychlost'!H19="","",IF('reálná rychlost'!H19&lt;=50,odchylky!H19,""))</f>
        <v>-0.22222222222222221</v>
      </c>
      <c r="F19" s="31">
        <f>IF('reálná rychlost'!I19="","",IF('reálná rychlost'!I19&lt;=50,odchylky!I19,""))</f>
        <v>0.13636363636363635</v>
      </c>
      <c r="G19" s="31">
        <f>IF('reálná rychlost'!J19="","",IF('reálná rychlost'!J19&lt;=50,odchylky!J19,""))</f>
        <v>0.25</v>
      </c>
      <c r="H19" s="31">
        <f>IF('reálná rychlost'!M19="","",IF('reálná rychlost'!M19&lt;=50,odchylky!M19,""))</f>
        <v>-0.33333333333333331</v>
      </c>
      <c r="I19" s="31">
        <f>IF('reálná rychlost'!N19="","",IF('reálná rychlost'!N19&lt;=50,odchylky!N19,""))</f>
        <v>0.25</v>
      </c>
      <c r="J19" s="31">
        <f>IF('reálná rychlost'!O19="","",IF('reálná rychlost'!O19&lt;=50,odchylky!O19,""))</f>
        <v>-0.27083333333333331</v>
      </c>
      <c r="K19" s="31" t="str">
        <f>IF('reálná rychlost'!P19="","",IF('reálná rychlost'!P19&lt;=50,odchylky!P19,""))</f>
        <v/>
      </c>
      <c r="L19" s="31" t="str">
        <f>IF('reálná rychlost'!Q19="","",IF('reálná rychlost'!Q19&lt;=50,odchylky!Q19,""))</f>
        <v/>
      </c>
      <c r="M19" s="31">
        <f>IF('reálná rychlost'!R19="","",IF('reálná rychlost'!R19&lt;=50,odchylky!R19,""))</f>
        <v>4.1666666666666664E-2</v>
      </c>
    </row>
    <row r="20" spans="1:13" x14ac:dyDescent="0.25">
      <c r="C20" s="31" t="str">
        <f>IF('reálná rychlost'!A20="","",IF('reálná rychlost'!A20&lt;=50,odchylky!A20,""))</f>
        <v/>
      </c>
      <c r="D20" s="31" t="str">
        <f>IF('reálná rychlost'!B20="","",IF('reálná rychlost'!B20&lt;=50,odchylky!B20,""))</f>
        <v/>
      </c>
      <c r="E20" s="31" t="str">
        <f>IF('reálná rychlost'!H20="","",IF('reálná rychlost'!H20&lt;=50,odchylky!H20,""))</f>
        <v/>
      </c>
      <c r="F20" s="31" t="str">
        <f>IF('reálná rychlost'!I20="","",IF('reálná rychlost'!I20&lt;=50,odchylky!I20,""))</f>
        <v/>
      </c>
      <c r="G20" s="31" t="str">
        <f>IF('reálná rychlost'!J20="","",IF('reálná rychlost'!J20&lt;=50,odchylky!J20,""))</f>
        <v/>
      </c>
      <c r="H20" s="31" t="str">
        <f>IF('reálná rychlost'!M20="","",IF('reálná rychlost'!M20&lt;=50,odchylky!M20,""))</f>
        <v/>
      </c>
      <c r="I20" s="31" t="str">
        <f>IF('reálná rychlost'!N20="","",IF('reálná rychlost'!N20&lt;=50,odchylky!N20,""))</f>
        <v/>
      </c>
      <c r="J20" s="31" t="str">
        <f>IF('reálná rychlost'!O20="","",IF('reálná rychlost'!O20&lt;=50,odchylky!O20,""))</f>
        <v/>
      </c>
      <c r="K20" s="31" t="str">
        <f>IF('reálná rychlost'!P20="","",IF('reálná rychlost'!P20&lt;=50,odchylky!P20,""))</f>
        <v/>
      </c>
      <c r="L20" s="31" t="str">
        <f>IF('reálná rychlost'!Q20="","",IF('reálná rychlost'!Q20&lt;=50,odchylky!Q20,""))</f>
        <v/>
      </c>
      <c r="M20" s="31" t="str">
        <f>IF('reálná rychlost'!R20="","",IF('reálná rychlost'!R20&lt;=50,odchylky!R20,""))</f>
        <v/>
      </c>
    </row>
    <row r="21" spans="1:13" x14ac:dyDescent="0.25">
      <c r="A21" s="6" t="s">
        <v>3</v>
      </c>
      <c r="B21" s="6" t="s">
        <v>2</v>
      </c>
      <c r="C21" s="31">
        <f>IF('reálná rychlost'!A21="","",IF('reálná rychlost'!A21&lt;=50,odchylky!A21,""))</f>
        <v>-0.1891891891891892</v>
      </c>
      <c r="D21" s="31">
        <f>IF('reálná rychlost'!B21="","",IF('reálná rychlost'!B21&lt;=50,odchylky!B21,""))</f>
        <v>-0.59459459459459463</v>
      </c>
      <c r="E21" s="31">
        <f>IF('reálná rychlost'!H21="","",IF('reálná rychlost'!H21&lt;=50,odchylky!H21,""))</f>
        <v>-2.4390243902439025E-2</v>
      </c>
      <c r="F21" s="31">
        <f>IF('reálná rychlost'!I21="","",IF('reálná rychlost'!I21&lt;=50,odchylky!I21,""))</f>
        <v>9.7560975609756101E-2</v>
      </c>
      <c r="G21" s="31">
        <f>IF('reálná rychlost'!J21="","",IF('reálná rychlost'!J21&lt;=50,odchylky!J21,""))</f>
        <v>0.21951219512195122</v>
      </c>
      <c r="H21" s="31">
        <f>IF('reálná rychlost'!M21="","",IF('reálná rychlost'!M21&lt;=50,odchylky!M21,""))</f>
        <v>-0.10256410256410256</v>
      </c>
      <c r="I21" s="31">
        <f>IF('reálná rychlost'!N21="","",IF('reálná rychlost'!N21&lt;=50,odchylky!N21,""))</f>
        <v>0.1111111111111111</v>
      </c>
      <c r="J21" s="31">
        <f>IF('reálná rychlost'!O21="","",IF('reálná rychlost'!O21&lt;=50,odchylky!O21,""))</f>
        <v>-0.1111111111111111</v>
      </c>
      <c r="K21" s="31">
        <f>IF('reálná rychlost'!P21="","",IF('reálná rychlost'!P21&lt;=50,odchylky!P21,""))</f>
        <v>0.18421052631578946</v>
      </c>
      <c r="L21" s="31">
        <f>IF('reálná rychlost'!Q21="","",IF('reálná rychlost'!Q21&lt;=50,odchylky!Q21,""))</f>
        <v>5.2631578947368418E-2</v>
      </c>
      <c r="M21" s="31">
        <f>IF('reálná rychlost'!R21="","",IF('reálná rychlost'!R21&lt;=50,odchylky!R21,""))</f>
        <v>-0.1111111111111111</v>
      </c>
    </row>
    <row r="22" spans="1:13" x14ac:dyDescent="0.25">
      <c r="A22" s="4" t="s">
        <v>3</v>
      </c>
      <c r="B22" s="9" t="s">
        <v>2</v>
      </c>
      <c r="C22" s="31" t="str">
        <f>IF('reálná rychlost'!A22="","",IF('reálná rychlost'!A22&lt;=50,odchylky!A22,""))</f>
        <v/>
      </c>
      <c r="D22" s="31" t="str">
        <f>IF('reálná rychlost'!B22="","",IF('reálná rychlost'!B22&lt;=50,odchylky!B22,""))</f>
        <v/>
      </c>
      <c r="E22" s="31">
        <f>IF('reálná rychlost'!H22="","",IF('reálná rychlost'!H22&lt;=50,odchylky!H22,""))</f>
        <v>-0.1</v>
      </c>
      <c r="F22" s="31" t="str">
        <f>IF('reálná rychlost'!I22="","",IF('reálná rychlost'!I22&lt;=50,odchylky!I22,""))</f>
        <v/>
      </c>
      <c r="G22" s="31" t="str">
        <f>IF('reálná rychlost'!J22="","",IF('reálná rychlost'!J22&lt;=50,odchylky!J22,""))</f>
        <v/>
      </c>
      <c r="H22" s="31">
        <f>IF('reálná rychlost'!M22="","",IF('reálná rychlost'!M22&lt;=50,odchylky!M22,""))</f>
        <v>0</v>
      </c>
      <c r="I22" s="31" t="str">
        <f>IF('reálná rychlost'!N22="","",IF('reálná rychlost'!N22&lt;=50,odchylky!N22,""))</f>
        <v/>
      </c>
      <c r="J22" s="31" t="str">
        <f>IF('reálná rychlost'!O22="","",IF('reálná rychlost'!O22&lt;=50,odchylky!O22,""))</f>
        <v/>
      </c>
      <c r="K22" s="31">
        <f>IF('reálná rychlost'!P22="","",IF('reálná rychlost'!P22&lt;=50,odchylky!P22,""))</f>
        <v>2.0408163265306121E-2</v>
      </c>
      <c r="L22" s="31">
        <f>IF('reálná rychlost'!Q22="","",IF('reálná rychlost'!Q22&lt;=50,odchylky!Q22,""))</f>
        <v>0.12244897959183673</v>
      </c>
      <c r="M22" s="31" t="str">
        <f>IF('reálná rychlost'!R22="","",IF('reálná rychlost'!R22&lt;=50,odchylky!R22,""))</f>
        <v/>
      </c>
    </row>
    <row r="23" spans="1:13" x14ac:dyDescent="0.25">
      <c r="A23" s="6" t="s">
        <v>3</v>
      </c>
      <c r="B23" s="6" t="s">
        <v>2</v>
      </c>
      <c r="C23" s="31">
        <f>IF('reálná rychlost'!A23="","",IF('reálná rychlost'!A23&lt;=50,odchylky!A23,""))</f>
        <v>0.25</v>
      </c>
      <c r="D23" s="31">
        <f>IF('reálná rychlost'!B23="","",IF('reálná rychlost'!B23&lt;=50,odchylky!B23,""))</f>
        <v>-0.25</v>
      </c>
      <c r="E23" s="31">
        <f>IF('reálná rychlost'!H23="","",IF('reálná rychlost'!H23&lt;=50,odchylky!H23,""))</f>
        <v>-0.14285714285714285</v>
      </c>
      <c r="F23" s="31">
        <f>IF('reálná rychlost'!I23="","",IF('reálná rychlost'!I23&lt;=50,odchylky!I23,""))</f>
        <v>0.21951219512195122</v>
      </c>
      <c r="G23" s="31">
        <f>IF('reálná rychlost'!J23="","",IF('reálná rychlost'!J23&lt;=50,odchylky!J23,""))</f>
        <v>0.46341463414634149</v>
      </c>
      <c r="H23" s="31">
        <f>IF('reálná rychlost'!M23="","",IF('reálná rychlost'!M23&lt;=50,odchylky!M23,""))</f>
        <v>-2.4390243902439025E-2</v>
      </c>
      <c r="I23" s="31">
        <f>IF('reálná rychlost'!N23="","",IF('reálná rychlost'!N23&lt;=50,odchylky!N23,""))</f>
        <v>6.3829787234042548E-2</v>
      </c>
      <c r="J23" s="31">
        <f>IF('reálná rychlost'!O23="","",IF('reálná rychlost'!O23&lt;=50,odchylky!O23,""))</f>
        <v>0.1702127659574468</v>
      </c>
      <c r="K23" s="31">
        <f>IF('reálná rychlost'!P23="","",IF('reálná rychlost'!P23&lt;=50,odchylky!P23,""))</f>
        <v>0.34146341463414637</v>
      </c>
      <c r="L23" s="31">
        <f>IF('reálná rychlost'!Q23="","",IF('reálná rychlost'!Q23&lt;=50,odchylky!Q23,""))</f>
        <v>0.58536585365853655</v>
      </c>
      <c r="M23" s="31">
        <f>IF('reálná rychlost'!R23="","",IF('reálná rychlost'!R23&lt;=50,odchylky!R23,""))</f>
        <v>6.3829787234042548E-2</v>
      </c>
    </row>
    <row r="24" spans="1:13" x14ac:dyDescent="0.25">
      <c r="A24" s="4" t="s">
        <v>3</v>
      </c>
      <c r="B24" s="9" t="s">
        <v>2</v>
      </c>
      <c r="C24" s="31" t="str">
        <f>IF('reálná rychlost'!A24="","",IF('reálná rychlost'!A24&lt;=50,odchylky!A24,""))</f>
        <v/>
      </c>
      <c r="D24" s="31" t="str">
        <f>IF('reálná rychlost'!B24="","",IF('reálná rychlost'!B24&lt;=50,odchylky!B24,""))</f>
        <v/>
      </c>
      <c r="E24" s="31" t="str">
        <f>IF('reálná rychlost'!H24="","",IF('reálná rychlost'!H24&lt;=50,odchylky!H24,""))</f>
        <v/>
      </c>
      <c r="F24" s="31" t="str">
        <f>IF('reálná rychlost'!I24="","",IF('reálná rychlost'!I24&lt;=50,odchylky!I24,""))</f>
        <v/>
      </c>
      <c r="G24" s="31" t="str">
        <f>IF('reálná rychlost'!J24="","",IF('reálná rychlost'!J24&lt;=50,odchylky!J24,""))</f>
        <v/>
      </c>
      <c r="H24" s="31" t="str">
        <f>IF('reálná rychlost'!M24="","",IF('reálná rychlost'!M24&lt;=50,odchylky!M24,""))</f>
        <v/>
      </c>
      <c r="I24" s="31" t="str">
        <f>IF('reálná rychlost'!N24="","",IF('reálná rychlost'!N24&lt;=50,odchylky!N24,""))</f>
        <v/>
      </c>
      <c r="J24" s="31" t="str">
        <f>IF('reálná rychlost'!O24="","",IF('reálná rychlost'!O24&lt;=50,odchylky!O24,""))</f>
        <v/>
      </c>
      <c r="K24" s="31" t="str">
        <f>IF('reálná rychlost'!P24="","",IF('reálná rychlost'!P24&lt;=50,odchylky!P24,""))</f>
        <v/>
      </c>
      <c r="L24" s="31" t="str">
        <f>IF('reálná rychlost'!Q24="","",IF('reálná rychlost'!Q24&lt;=50,odchylky!Q24,""))</f>
        <v/>
      </c>
      <c r="M24" s="31" t="str">
        <f>IF('reálná rychlost'!R24="","",IF('reálná rychlost'!R24&lt;=50,odchylky!R24,""))</f>
        <v/>
      </c>
    </row>
    <row r="25" spans="1:13" x14ac:dyDescent="0.25">
      <c r="A25" s="6" t="s">
        <v>3</v>
      </c>
      <c r="B25" s="6" t="s">
        <v>2</v>
      </c>
      <c r="C25" s="31" t="str">
        <f>IF('reálná rychlost'!A25="","",IF('reálná rychlost'!A25&lt;=50,odchylky!A25,""))</f>
        <v/>
      </c>
      <c r="D25" s="31" t="str">
        <f>IF('reálná rychlost'!B25="","",IF('reálná rychlost'!B25&lt;=50,odchylky!B25,""))</f>
        <v/>
      </c>
      <c r="E25" s="31" t="str">
        <f>IF('reálná rychlost'!H25="","",IF('reálná rychlost'!H25&lt;=50,odchylky!H25,""))</f>
        <v/>
      </c>
      <c r="F25" s="31" t="str">
        <f>IF('reálná rychlost'!I25="","",IF('reálná rychlost'!I25&lt;=50,odchylky!I25,""))</f>
        <v/>
      </c>
      <c r="G25" s="31" t="str">
        <f>IF('reálná rychlost'!J25="","",IF('reálná rychlost'!J25&lt;=50,odchylky!J25,""))</f>
        <v/>
      </c>
      <c r="H25" s="31" t="str">
        <f>IF('reálná rychlost'!M25="","",IF('reálná rychlost'!M25&lt;=50,odchylky!M25,""))</f>
        <v/>
      </c>
      <c r="I25" s="31" t="str">
        <f>IF('reálná rychlost'!N25="","",IF('reálná rychlost'!N25&lt;=50,odchylky!N25,""))</f>
        <v/>
      </c>
      <c r="J25" s="31" t="str">
        <f>IF('reálná rychlost'!O25="","",IF('reálná rychlost'!O25&lt;=50,odchylky!O25,""))</f>
        <v/>
      </c>
      <c r="K25" s="31" t="str">
        <f>IF('reálná rychlost'!P25="","",IF('reálná rychlost'!P25&lt;=50,odchylky!P25,""))</f>
        <v/>
      </c>
      <c r="L25" s="31" t="str">
        <f>IF('reálná rychlost'!Q25="","",IF('reálná rychlost'!Q25&lt;=50,odchylky!Q25,""))</f>
        <v/>
      </c>
      <c r="M25" s="31" t="str">
        <f>IF('reálná rychlost'!R25="","",IF('reálná rychlost'!R25&lt;=50,odchylky!R25,""))</f>
        <v/>
      </c>
    </row>
    <row r="26" spans="1:13" x14ac:dyDescent="0.25">
      <c r="A26" s="4" t="s">
        <v>3</v>
      </c>
      <c r="B26" s="9" t="s">
        <v>2</v>
      </c>
      <c r="C26" s="31">
        <f>IF('reálná rychlost'!A26="","",IF('reálná rychlost'!A26&lt;=50,odchylky!A26,""))</f>
        <v>0.45161290322580644</v>
      </c>
      <c r="D26" s="31">
        <f>IF('reálná rychlost'!B26="","",IF('reálná rychlost'!B26&lt;=50,odchylky!B26,""))</f>
        <v>0.12903225806451613</v>
      </c>
      <c r="E26" s="31">
        <f>IF('reálná rychlost'!H26="","",IF('reálná rychlost'!H26&lt;=50,odchylky!H26,""))</f>
        <v>0.48148148148148145</v>
      </c>
      <c r="F26" s="31">
        <f>IF('reálná rychlost'!I26="","",IF('reálná rychlost'!I26&lt;=50,odchylky!I26,""))</f>
        <v>6.0606060606060608E-2</v>
      </c>
      <c r="G26" s="31">
        <f>IF('reálná rychlost'!J26="","",IF('reálná rychlost'!J26&lt;=50,odchylky!J26,""))</f>
        <v>0.51515151515151514</v>
      </c>
      <c r="H26" s="31">
        <f>IF('reálná rychlost'!M26="","",IF('reálná rychlost'!M26&lt;=50,odchylky!M26,""))</f>
        <v>0</v>
      </c>
      <c r="I26" s="31">
        <f>IF('reálná rychlost'!N26="","",IF('reálná rychlost'!N26&lt;=50,odchylky!N26,""))</f>
        <v>0.37931034482758619</v>
      </c>
      <c r="J26" s="31">
        <f>IF('reálná rychlost'!O26="","",IF('reálná rychlost'!O26&lt;=50,odchylky!O26,""))</f>
        <v>0.37931034482758619</v>
      </c>
      <c r="K26" s="31">
        <f>IF('reálná rychlost'!P26="","",IF('reálná rychlost'!P26&lt;=50,odchylky!P26,""))</f>
        <v>1.1428571428571428</v>
      </c>
      <c r="L26" s="31">
        <f>IF('reálná rychlost'!Q26="","",IF('reálná rychlost'!Q26&lt;=50,odchylky!Q26,""))</f>
        <v>0.42857142857142855</v>
      </c>
      <c r="M26" s="31">
        <f>IF('reálná rychlost'!R26="","",IF('reálná rychlost'!R26&lt;=50,odchylky!R26,""))</f>
        <v>3.4482758620689655E-2</v>
      </c>
    </row>
    <row r="27" spans="1:13" x14ac:dyDescent="0.25">
      <c r="A27" s="6" t="s">
        <v>3</v>
      </c>
      <c r="B27" s="6" t="s">
        <v>2</v>
      </c>
      <c r="C27" s="31" t="str">
        <f>IF('reálná rychlost'!A27="","",IF('reálná rychlost'!A27&lt;=50,odchylky!A27,""))</f>
        <v/>
      </c>
      <c r="D27" s="31" t="str">
        <f>IF('reálná rychlost'!B27="","",IF('reálná rychlost'!B27&lt;=50,odchylky!B27,""))</f>
        <v/>
      </c>
      <c r="E27" s="31">
        <f>IF('reálná rychlost'!H27="","",IF('reálná rychlost'!H27&lt;=50,odchylky!H27,""))</f>
        <v>2.0408163265306121E-2</v>
      </c>
      <c r="F27" s="31">
        <f>IF('reálná rychlost'!I27="","",IF('reálná rychlost'!I27&lt;=50,odchylky!I27,""))</f>
        <v>2.0408163265306121E-2</v>
      </c>
      <c r="G27" s="31">
        <f>IF('reálná rychlost'!J27="","",IF('reálná rychlost'!J27&lt;=50,odchylky!J27,""))</f>
        <v>0.22448979591836735</v>
      </c>
      <c r="H27" s="31">
        <f>IF('reálná rychlost'!M27="","",IF('reálná rychlost'!M27&lt;=50,odchylky!M27,""))</f>
        <v>2.0408163265306121E-2</v>
      </c>
      <c r="I27" s="31">
        <f>IF('reálná rychlost'!N27="","",IF('reálná rychlost'!N27&lt;=50,odchylky!N27,""))</f>
        <v>0.2</v>
      </c>
      <c r="J27" s="31">
        <f>IF('reálná rychlost'!O27="","",IF('reálná rychlost'!O27&lt;=50,odchylky!O27,""))</f>
        <v>0</v>
      </c>
      <c r="K27" s="31">
        <f>IF('reálná rychlost'!P27="","",IF('reálná rychlost'!P27&lt;=50,odchylky!P27,""))</f>
        <v>0.5</v>
      </c>
      <c r="L27" s="31">
        <f>IF('reálná rychlost'!Q27="","",IF('reálná rychlost'!Q27&lt;=50,odchylky!Q27,""))</f>
        <v>0</v>
      </c>
      <c r="M27" s="31">
        <f>IF('reálná rychlost'!R27="","",IF('reálná rychlost'!R27&lt;=50,odchylky!R27,""))</f>
        <v>0</v>
      </c>
    </row>
    <row r="28" spans="1:13" x14ac:dyDescent="0.25">
      <c r="A28" s="4" t="s">
        <v>3</v>
      </c>
      <c r="B28" s="9" t="s">
        <v>2</v>
      </c>
      <c r="C28" s="31">
        <f>IF('reálná rychlost'!A28="","",IF('reálná rychlost'!A28&lt;=50,odchylky!A28,""))</f>
        <v>4.1666666666666664E-2</v>
      </c>
      <c r="D28" s="31">
        <f>IF('reálná rychlost'!B28="","",IF('reálná rychlost'!B28&lt;=50,odchylky!B28,""))</f>
        <v>-0.16666666666666666</v>
      </c>
      <c r="E28" s="31">
        <f>IF('reálná rychlost'!H28="","",IF('reálná rychlost'!H28&lt;=50,odchylky!H28,""))</f>
        <v>4.1666666666666664E-2</v>
      </c>
      <c r="F28" s="31">
        <f>IF('reálná rychlost'!I28="","",IF('reálná rychlost'!I28&lt;=50,odchylky!I28,""))</f>
        <v>-0.1111111111111111</v>
      </c>
      <c r="G28" s="31">
        <f>IF('reálná rychlost'!J28="","",IF('reálná rychlost'!J28&lt;=50,odchylky!J28,""))</f>
        <v>0.55555555555555558</v>
      </c>
      <c r="H28" s="31">
        <f>IF('reálná rychlost'!M28="","",IF('reálná rychlost'!M28&lt;=50,odchylky!M28,""))</f>
        <v>0</v>
      </c>
      <c r="I28" s="31">
        <f>IF('reálná rychlost'!N28="","",IF('reálná rychlost'!N28&lt;=50,odchylky!N28,""))</f>
        <v>0.2</v>
      </c>
      <c r="J28" s="31">
        <f>IF('reálná rychlost'!O28="","",IF('reálná rychlost'!O28&lt;=50,odchylky!O28,""))</f>
        <v>0.2</v>
      </c>
      <c r="K28" s="31">
        <f>IF('reálná rychlost'!P28="","",IF('reálná rychlost'!P28&lt;=50,odchylky!P28,""))</f>
        <v>0.42857142857142855</v>
      </c>
      <c r="L28" s="31">
        <f>IF('reálná rychlost'!Q28="","",IF('reálná rychlost'!Q28&lt;=50,odchylky!Q28,""))</f>
        <v>0.22448979591836735</v>
      </c>
      <c r="M28" s="31">
        <f>IF('reálná rychlost'!R28="","",IF('reálná rychlost'!R28&lt;=50,odchylky!R28,""))</f>
        <v>0.2</v>
      </c>
    </row>
    <row r="29" spans="1:13" x14ac:dyDescent="0.25">
      <c r="A29" s="6" t="s">
        <v>3</v>
      </c>
      <c r="B29" s="6" t="s">
        <v>2</v>
      </c>
      <c r="C29" s="31" t="str">
        <f>IF('reálná rychlost'!A29="","",IF('reálná rychlost'!A29&lt;=50,odchylky!A29,""))</f>
        <v/>
      </c>
      <c r="D29" s="31" t="str">
        <f>IF('reálná rychlost'!B29="","",IF('reálná rychlost'!B29&lt;=50,odchylky!B29,""))</f>
        <v/>
      </c>
      <c r="E29" s="31" t="str">
        <f>IF('reálná rychlost'!H29="","",IF('reálná rychlost'!H29&lt;=50,odchylky!H29,""))</f>
        <v/>
      </c>
      <c r="F29" s="31" t="str">
        <f>IF('reálná rychlost'!I29="","",IF('reálná rychlost'!I29&lt;=50,odchylky!I29,""))</f>
        <v/>
      </c>
      <c r="G29" s="31" t="str">
        <f>IF('reálná rychlost'!J29="","",IF('reálná rychlost'!J29&lt;=50,odchylky!J29,""))</f>
        <v/>
      </c>
      <c r="H29" s="31" t="str">
        <f>IF('reálná rychlost'!M29="","",IF('reálná rychlost'!M29&lt;=50,odchylky!M29,""))</f>
        <v/>
      </c>
      <c r="I29" s="31" t="str">
        <f>IF('reálná rychlost'!N29="","",IF('reálná rychlost'!N29&lt;=50,odchylky!N29,""))</f>
        <v/>
      </c>
      <c r="J29" s="31" t="str">
        <f>IF('reálná rychlost'!O29="","",IF('reálná rychlost'!O29&lt;=50,odchylky!O29,""))</f>
        <v/>
      </c>
      <c r="K29" s="31" t="str">
        <f>IF('reálná rychlost'!P29="","",IF('reálná rychlost'!P29&lt;=50,odchylky!P29,""))</f>
        <v/>
      </c>
      <c r="L29" s="31" t="str">
        <f>IF('reálná rychlost'!Q29="","",IF('reálná rychlost'!Q29&lt;=50,odchylky!Q29,""))</f>
        <v/>
      </c>
      <c r="M29" s="31" t="str">
        <f>IF('reálná rychlost'!R29="","",IF('reálná rychlost'!R29&lt;=50,odchylky!R29,""))</f>
        <v/>
      </c>
    </row>
    <row r="30" spans="1:13" x14ac:dyDescent="0.25">
      <c r="A30" s="4" t="s">
        <v>3</v>
      </c>
      <c r="B30" s="9" t="s">
        <v>2</v>
      </c>
      <c r="C30" s="31">
        <f>IF('reálná rychlost'!A30="","",IF('reálná rychlost'!A30&lt;=50,odchylky!A30,""))</f>
        <v>0.19047619047619047</v>
      </c>
      <c r="D30" s="31">
        <f>IF('reálná rychlost'!B30="","",IF('reálná rychlost'!B30&lt;=50,odchylky!B30,""))</f>
        <v>-4.7619047619047616E-2</v>
      </c>
      <c r="E30" s="31">
        <f>IF('reálná rychlost'!H30="","",IF('reálná rychlost'!H30&lt;=50,odchylky!H30,""))</f>
        <v>8.6956521739130432E-2</v>
      </c>
      <c r="F30" s="31">
        <f>IF('reálná rychlost'!I30="","",IF('reálná rychlost'!I30&lt;=50,odchylky!I30,""))</f>
        <v>-9.0909090909090912E-2</v>
      </c>
      <c r="G30" s="31">
        <f>IF('reálná rychlost'!J30="","",IF('reálná rychlost'!J30&lt;=50,odchylky!J30,""))</f>
        <v>0.25</v>
      </c>
      <c r="H30" s="31">
        <f>IF('reálná rychlost'!M30="","",IF('reálná rychlost'!M30&lt;=50,odchylky!M30,""))</f>
        <v>-4.2553191489361701E-2</v>
      </c>
      <c r="I30" s="31">
        <f>IF('reálná rychlost'!N30="","",IF('reálná rychlost'!N30&lt;=50,odchylky!N30,""))</f>
        <v>0.5</v>
      </c>
      <c r="J30" s="31">
        <f>IF('reálná rychlost'!O30="","",IF('reálná rychlost'!O30&lt;=50,odchylky!O30,""))</f>
        <v>0.25</v>
      </c>
      <c r="K30" s="31">
        <f>IF('reálná rychlost'!P30="","",IF('reálná rychlost'!P30&lt;=50,odchylky!P30,""))</f>
        <v>0.7441860465116279</v>
      </c>
      <c r="L30" s="31">
        <f>IF('reálná rychlost'!Q30="","",IF('reálná rychlost'!Q30&lt;=50,odchylky!Q30,""))</f>
        <v>0.27906976744186046</v>
      </c>
      <c r="M30" s="31">
        <f>IF('reálná rychlost'!R30="","",IF('reálná rychlost'!R30&lt;=50,odchylky!R30,""))</f>
        <v>0</v>
      </c>
    </row>
    <row r="31" spans="1:13" x14ac:dyDescent="0.25">
      <c r="A31" s="6" t="s">
        <v>3</v>
      </c>
      <c r="B31" s="6" t="s">
        <v>2</v>
      </c>
      <c r="C31" s="31" t="str">
        <f>IF('reálná rychlost'!A31="","",IF('reálná rychlost'!A31&lt;=50,odchylky!A31,""))</f>
        <v/>
      </c>
      <c r="D31" s="31" t="str">
        <f>IF('reálná rychlost'!B31="","",IF('reálná rychlost'!B31&lt;=50,odchylky!B31,""))</f>
        <v/>
      </c>
      <c r="E31" s="31" t="str">
        <f>IF('reálná rychlost'!H31="","",IF('reálná rychlost'!H31&lt;=50,odchylky!H31,""))</f>
        <v/>
      </c>
      <c r="F31" s="31" t="str">
        <f>IF('reálná rychlost'!I31="","",IF('reálná rychlost'!I31&lt;=50,odchylky!I31,""))</f>
        <v/>
      </c>
      <c r="G31" s="31" t="str">
        <f>IF('reálná rychlost'!J31="","",IF('reálná rychlost'!J31&lt;=50,odchylky!J31,""))</f>
        <v/>
      </c>
      <c r="H31" s="31" t="str">
        <f>IF('reálná rychlost'!M31="","",IF('reálná rychlost'!M31&lt;=50,odchylky!M31,""))</f>
        <v/>
      </c>
      <c r="I31" s="31" t="str">
        <f>IF('reálná rychlost'!N31="","",IF('reálná rychlost'!N31&lt;=50,odchylky!N31,""))</f>
        <v/>
      </c>
      <c r="J31" s="31" t="str">
        <f>IF('reálná rychlost'!O31="","",IF('reálná rychlost'!O31&lt;=50,odchylky!O31,""))</f>
        <v/>
      </c>
      <c r="K31" s="31" t="str">
        <f>IF('reálná rychlost'!P31="","",IF('reálná rychlost'!P31&lt;=50,odchylky!P31,""))</f>
        <v/>
      </c>
      <c r="L31" s="31" t="str">
        <f>IF('reálná rychlost'!Q31="","",IF('reálná rychlost'!Q31&lt;=50,odchylky!Q31,""))</f>
        <v/>
      </c>
      <c r="M31" s="31" t="str">
        <f>IF('reálná rychlost'!R31="","",IF('reálná rychlost'!R31&lt;=50,odchylky!R31,""))</f>
        <v/>
      </c>
    </row>
    <row r="32" spans="1:13" x14ac:dyDescent="0.25">
      <c r="A32" s="4" t="s">
        <v>3</v>
      </c>
      <c r="B32" s="9" t="s">
        <v>2</v>
      </c>
      <c r="C32" s="31" t="str">
        <f>IF('reálná rychlost'!A32="","",IF('reálná rychlost'!A32&lt;=50,odchylky!A32,""))</f>
        <v/>
      </c>
      <c r="D32" s="31" t="str">
        <f>IF('reálná rychlost'!B32="","",IF('reálná rychlost'!B32&lt;=50,odchylky!B32,""))</f>
        <v/>
      </c>
      <c r="E32" s="31" t="str">
        <f>IF('reálná rychlost'!H32="","",IF('reálná rychlost'!H32&lt;=50,odchylky!H32,""))</f>
        <v/>
      </c>
      <c r="F32" s="31" t="str">
        <f>IF('reálná rychlost'!I32="","",IF('reálná rychlost'!I32&lt;=50,odchylky!I32,""))</f>
        <v/>
      </c>
      <c r="G32" s="31" t="str">
        <f>IF('reálná rychlost'!J32="","",IF('reálná rychlost'!J32&lt;=50,odchylky!J32,""))</f>
        <v/>
      </c>
      <c r="H32" s="31" t="str">
        <f>IF('reálná rychlost'!M32="","",IF('reálná rychlost'!M32&lt;=50,odchylky!M32,""))</f>
        <v/>
      </c>
      <c r="I32" s="31" t="str">
        <f>IF('reálná rychlost'!N32="","",IF('reálná rychlost'!N32&lt;=50,odchylky!N32,""))</f>
        <v/>
      </c>
      <c r="J32" s="31" t="str">
        <f>IF('reálná rychlost'!O32="","",IF('reálná rychlost'!O32&lt;=50,odchylky!O32,""))</f>
        <v/>
      </c>
      <c r="K32" s="31" t="str">
        <f>IF('reálná rychlost'!P32="","",IF('reálná rychlost'!P32&lt;=50,odchylky!P32,""))</f>
        <v/>
      </c>
      <c r="L32" s="31" t="str">
        <f>IF('reálná rychlost'!Q32="","",IF('reálná rychlost'!Q32&lt;=50,odchylky!Q32,""))</f>
        <v/>
      </c>
      <c r="M32" s="31" t="str">
        <f>IF('reálná rychlost'!R32="","",IF('reálná rychlost'!R32&lt;=50,odchylky!R32,""))</f>
        <v/>
      </c>
    </row>
    <row r="33" spans="1:13" x14ac:dyDescent="0.25">
      <c r="A33" s="6" t="s">
        <v>3</v>
      </c>
      <c r="B33" s="6" t="s">
        <v>2</v>
      </c>
      <c r="C33" s="31" t="str">
        <f>IF('reálná rychlost'!A33="","",IF('reálná rychlost'!A33&lt;=50,odchylky!A33,""))</f>
        <v/>
      </c>
      <c r="D33" s="31" t="str">
        <f>IF('reálná rychlost'!B33="","",IF('reálná rychlost'!B33&lt;=50,odchylky!B33,""))</f>
        <v/>
      </c>
      <c r="E33" s="31" t="str">
        <f>IF('reálná rychlost'!H33="","",IF('reálná rychlost'!H33&lt;=50,odchylky!H33,""))</f>
        <v/>
      </c>
      <c r="F33" s="31" t="str">
        <f>IF('reálná rychlost'!I33="","",IF('reálná rychlost'!I33&lt;=50,odchylky!I33,""))</f>
        <v/>
      </c>
      <c r="G33" s="31" t="str">
        <f>IF('reálná rychlost'!J33="","",IF('reálná rychlost'!J33&lt;=50,odchylky!J33,""))</f>
        <v/>
      </c>
      <c r="H33" s="31" t="str">
        <f>IF('reálná rychlost'!M33="","",IF('reálná rychlost'!M33&lt;=50,odchylky!M33,""))</f>
        <v/>
      </c>
      <c r="I33" s="31" t="str">
        <f>IF('reálná rychlost'!N33="","",IF('reálná rychlost'!N33&lt;=50,odchylky!N33,""))</f>
        <v/>
      </c>
      <c r="J33" s="31" t="str">
        <f>IF('reálná rychlost'!O33="","",IF('reálná rychlost'!O33&lt;=50,odchylky!O33,""))</f>
        <v/>
      </c>
      <c r="K33" s="31" t="str">
        <f>IF('reálná rychlost'!P33="","",IF('reálná rychlost'!P33&lt;=50,odchylky!P33,""))</f>
        <v/>
      </c>
      <c r="L33" s="31" t="str">
        <f>IF('reálná rychlost'!Q33="","",IF('reálná rychlost'!Q33&lt;=50,odchylky!Q33,""))</f>
        <v/>
      </c>
      <c r="M33" s="31" t="str">
        <f>IF('reálná rychlost'!R33="","",IF('reálná rychlost'!R33&lt;=50,odchylky!R33,""))</f>
        <v/>
      </c>
    </row>
    <row r="34" spans="1:13" x14ac:dyDescent="0.25">
      <c r="A34" s="4" t="s">
        <v>3</v>
      </c>
      <c r="B34" s="9" t="s">
        <v>2</v>
      </c>
      <c r="C34" s="31" t="str">
        <f>IF('reálná rychlost'!A34="","",IF('reálná rychlost'!A34&lt;=50,odchylky!A34,""))</f>
        <v/>
      </c>
      <c r="D34" s="31" t="str">
        <f>IF('reálná rychlost'!B34="","",IF('reálná rychlost'!B34&lt;=50,odchylky!B34,""))</f>
        <v/>
      </c>
      <c r="E34" s="31" t="str">
        <f>IF('reálná rychlost'!H34="","",IF('reálná rychlost'!H34&lt;=50,odchylky!H34,""))</f>
        <v/>
      </c>
      <c r="F34" s="31" t="str">
        <f>IF('reálná rychlost'!I34="","",IF('reálná rychlost'!I34&lt;=50,odchylky!I34,""))</f>
        <v/>
      </c>
      <c r="G34" s="31" t="str">
        <f>IF('reálná rychlost'!J34="","",IF('reálná rychlost'!J34&lt;=50,odchylky!J34,""))</f>
        <v/>
      </c>
      <c r="H34" s="31" t="str">
        <f>IF('reálná rychlost'!M34="","",IF('reálná rychlost'!M34&lt;=50,odchylky!M34,""))</f>
        <v/>
      </c>
      <c r="I34" s="31" t="str">
        <f>IF('reálná rychlost'!N34="","",IF('reálná rychlost'!N34&lt;=50,odchylky!N34,""))</f>
        <v/>
      </c>
      <c r="J34" s="31" t="str">
        <f>IF('reálná rychlost'!O34="","",IF('reálná rychlost'!O34&lt;=50,odchylky!O34,""))</f>
        <v/>
      </c>
      <c r="K34" s="31" t="str">
        <f>IF('reálná rychlost'!P34="","",IF('reálná rychlost'!P34&lt;=50,odchylky!P34,""))</f>
        <v/>
      </c>
      <c r="L34" s="31" t="str">
        <f>IF('reálná rychlost'!Q34="","",IF('reálná rychlost'!Q34&lt;=50,odchylky!Q34,""))</f>
        <v/>
      </c>
      <c r="M34" s="31" t="str">
        <f>IF('reálná rychlost'!R34="","",IF('reálná rychlost'!R34&lt;=50,odchylky!R34,""))</f>
        <v/>
      </c>
    </row>
    <row r="35" spans="1:13" x14ac:dyDescent="0.25">
      <c r="A35" s="6" t="s">
        <v>3</v>
      </c>
      <c r="B35" s="6" t="s">
        <v>2</v>
      </c>
      <c r="C35" s="31" t="str">
        <f>IF('reálná rychlost'!A35="","",IF('reálná rychlost'!A35&lt;=50,odchylky!A35,""))</f>
        <v/>
      </c>
      <c r="D35" s="31" t="str">
        <f>IF('reálná rychlost'!B35="","",IF('reálná rychlost'!B35&lt;=50,odchylky!B35,""))</f>
        <v/>
      </c>
      <c r="E35" s="31" t="str">
        <f>IF('reálná rychlost'!H35="","",IF('reálná rychlost'!H35&lt;=50,odchylky!H35,""))</f>
        <v/>
      </c>
      <c r="F35" s="31" t="str">
        <f>IF('reálná rychlost'!I35="","",IF('reálná rychlost'!I35&lt;=50,odchylky!I35,""))</f>
        <v/>
      </c>
      <c r="G35" s="31" t="str">
        <f>IF('reálná rychlost'!J35="","",IF('reálná rychlost'!J35&lt;=50,odchylky!J35,""))</f>
        <v/>
      </c>
      <c r="H35" s="31" t="str">
        <f>IF('reálná rychlost'!M35="","",IF('reálná rychlost'!M35&lt;=50,odchylky!M35,""))</f>
        <v/>
      </c>
      <c r="I35" s="31" t="str">
        <f>IF('reálná rychlost'!N35="","",IF('reálná rychlost'!N35&lt;=50,odchylky!N35,""))</f>
        <v/>
      </c>
      <c r="J35" s="31" t="str">
        <f>IF('reálná rychlost'!O35="","",IF('reálná rychlost'!O35&lt;=50,odchylky!O35,""))</f>
        <v/>
      </c>
      <c r="K35" s="31" t="str">
        <f>IF('reálná rychlost'!P35="","",IF('reálná rychlost'!P35&lt;=50,odchylky!P35,""))</f>
        <v/>
      </c>
      <c r="L35" s="31" t="str">
        <f>IF('reálná rychlost'!Q35="","",IF('reálná rychlost'!Q35&lt;=50,odchylky!Q35,""))</f>
        <v/>
      </c>
      <c r="M35" s="31" t="str">
        <f>IF('reálná rychlost'!R35="","",IF('reálná rychlost'!R35&lt;=50,odchylky!R35,""))</f>
        <v/>
      </c>
    </row>
    <row r="36" spans="1:13" x14ac:dyDescent="0.25">
      <c r="A36" s="4" t="s">
        <v>3</v>
      </c>
      <c r="B36" s="9" t="s">
        <v>2</v>
      </c>
      <c r="C36" s="31" t="str">
        <f>IF('reálná rychlost'!A36="","",IF('reálná rychlost'!A36&lt;=50,odchylky!A36,""))</f>
        <v/>
      </c>
      <c r="D36" s="31" t="str">
        <f>IF('reálná rychlost'!B36="","",IF('reálná rychlost'!B36&lt;=50,odchylky!B36,""))</f>
        <v/>
      </c>
      <c r="E36" s="31" t="str">
        <f>IF('reálná rychlost'!H36="","",IF('reálná rychlost'!H36&lt;=50,odchylky!H36,""))</f>
        <v/>
      </c>
      <c r="F36" s="31" t="str">
        <f>IF('reálná rychlost'!I36="","",IF('reálná rychlost'!I36&lt;=50,odchylky!I36,""))</f>
        <v/>
      </c>
      <c r="G36" s="31" t="str">
        <f>IF('reálná rychlost'!J36="","",IF('reálná rychlost'!J36&lt;=50,odchylky!J36,""))</f>
        <v/>
      </c>
      <c r="H36" s="31" t="str">
        <f>IF('reálná rychlost'!M36="","",IF('reálná rychlost'!M36&lt;=50,odchylky!M36,""))</f>
        <v/>
      </c>
      <c r="I36" s="31" t="str">
        <f>IF('reálná rychlost'!N36="","",IF('reálná rychlost'!N36&lt;=50,odchylky!N36,""))</f>
        <v/>
      </c>
      <c r="J36" s="31" t="str">
        <f>IF('reálná rychlost'!O36="","",IF('reálná rychlost'!O36&lt;=50,odchylky!O36,""))</f>
        <v/>
      </c>
      <c r="K36" s="31" t="str">
        <f>IF('reálná rychlost'!P36="","",IF('reálná rychlost'!P36&lt;=50,odchylky!P36,""))</f>
        <v/>
      </c>
      <c r="L36" s="31" t="str">
        <f>IF('reálná rychlost'!Q36="","",IF('reálná rychlost'!Q36&lt;=50,odchylky!Q36,""))</f>
        <v/>
      </c>
      <c r="M36" s="31" t="str">
        <f>IF('reálná rychlost'!R36="","",IF('reálná rychlost'!R36&lt;=50,odchylky!R36,""))</f>
        <v/>
      </c>
    </row>
    <row r="37" spans="1:13" x14ac:dyDescent="0.25">
      <c r="A37" s="6" t="s">
        <v>3</v>
      </c>
      <c r="B37" s="6" t="s">
        <v>2</v>
      </c>
      <c r="C37" s="31" t="str">
        <f>IF('reálná rychlost'!A37="","",IF('reálná rychlost'!A37&lt;=50,odchylky!A37,""))</f>
        <v/>
      </c>
      <c r="D37" s="31" t="str">
        <f>IF('reálná rychlost'!B37="","",IF('reálná rychlost'!B37&lt;=50,odchylky!B37,""))</f>
        <v/>
      </c>
      <c r="E37" s="31" t="str">
        <f>IF('reálná rychlost'!H37="","",IF('reálná rychlost'!H37&lt;=50,odchylky!H37,""))</f>
        <v/>
      </c>
      <c r="F37" s="31" t="str">
        <f>IF('reálná rychlost'!I37="","",IF('reálná rychlost'!I37&lt;=50,odchylky!I37,""))</f>
        <v/>
      </c>
      <c r="G37" s="31" t="str">
        <f>IF('reálná rychlost'!J37="","",IF('reálná rychlost'!J37&lt;=50,odchylky!J37,""))</f>
        <v/>
      </c>
      <c r="H37" s="31" t="str">
        <f>IF('reálná rychlost'!M37="","",IF('reálná rychlost'!M37&lt;=50,odchylky!M37,""))</f>
        <v/>
      </c>
      <c r="I37" s="31" t="str">
        <f>IF('reálná rychlost'!N37="","",IF('reálná rychlost'!N37&lt;=50,odchylky!N37,""))</f>
        <v/>
      </c>
      <c r="J37" s="31" t="str">
        <f>IF('reálná rychlost'!O37="","",IF('reálná rychlost'!O37&lt;=50,odchylky!O37,""))</f>
        <v/>
      </c>
      <c r="K37" s="31" t="str">
        <f>IF('reálná rychlost'!P37="","",IF('reálná rychlost'!P37&lt;=50,odchylky!P37,""))</f>
        <v/>
      </c>
      <c r="L37" s="31" t="str">
        <f>IF('reálná rychlost'!Q37="","",IF('reálná rychlost'!Q37&lt;=50,odchylky!Q37,""))</f>
        <v/>
      </c>
      <c r="M37" s="31" t="str">
        <f>IF('reálná rychlost'!R37="","",IF('reálná rychlost'!R37&lt;=50,odchylky!R37,""))</f>
        <v/>
      </c>
    </row>
    <row r="38" spans="1:13" x14ac:dyDescent="0.25">
      <c r="A38" s="4" t="s">
        <v>3</v>
      </c>
      <c r="B38" s="9" t="s">
        <v>2</v>
      </c>
      <c r="C38" s="31">
        <f>IF('reálná rychlost'!A38="","",IF('reálná rychlost'!A38&lt;=50,odchylky!A38,""))</f>
        <v>8.6956521739130432E-2</v>
      </c>
      <c r="D38" s="31">
        <f>IF('reálná rychlost'!B38="","",IF('reálná rychlost'!B38&lt;=50,odchylky!B38,""))</f>
        <v>-0.34782608695652173</v>
      </c>
      <c r="E38" s="31">
        <f>IF('reálná rychlost'!H38="","",IF('reálná rychlost'!H38&lt;=50,odchylky!H38,""))</f>
        <v>-0.43181818181818182</v>
      </c>
      <c r="F38" s="31">
        <f>IF('reálná rychlost'!I38="","",IF('reálná rychlost'!I38&lt;=50,odchylky!I38,""))</f>
        <v>-0.1</v>
      </c>
      <c r="G38" s="31">
        <f>IF('reálná rychlost'!J38="","",IF('reálná rychlost'!J38&lt;=50,odchylky!J38,""))</f>
        <v>0.2</v>
      </c>
      <c r="H38" s="31">
        <f>IF('reálná rychlost'!M38="","",IF('reálná rychlost'!M38&lt;=50,odchylky!M38,""))</f>
        <v>-0.31818181818181818</v>
      </c>
      <c r="I38" s="31">
        <f>IF('reálná rychlost'!N38="","",IF('reálná rychlost'!N38&lt;=50,odchylky!N38,""))</f>
        <v>6.3829787234042548E-2</v>
      </c>
      <c r="J38" s="31">
        <f>IF('reálná rychlost'!O38="","",IF('reálná rychlost'!O38&lt;=50,odchylky!O38,""))</f>
        <v>-0.14893617021276595</v>
      </c>
      <c r="K38" s="31">
        <f>IF('reálná rychlost'!P38="","",IF('reálná rychlost'!P38&lt;=50,odchylky!P38,""))</f>
        <v>0.25</v>
      </c>
      <c r="L38" s="31">
        <f>IF('reálná rychlost'!Q38="","",IF('reálná rychlost'!Q38&lt;=50,odchylky!Q38,""))</f>
        <v>-9.0909090909090912E-2</v>
      </c>
      <c r="M38" s="31">
        <f>IF('reálná rychlost'!R38="","",IF('reálná rychlost'!R38&lt;=50,odchylky!R38,""))</f>
        <v>6.3829787234042548E-2</v>
      </c>
    </row>
    <row r="39" spans="1:13" x14ac:dyDescent="0.25">
      <c r="C39" s="31" t="str">
        <f>IF('reálná rychlost'!A39="","",IF('reálná rychlost'!A39&lt;=50,odchylky!A39,""))</f>
        <v/>
      </c>
      <c r="D39" s="31" t="str">
        <f>IF('reálná rychlost'!B39="","",IF('reálná rychlost'!B39&lt;=50,odchylky!B39,""))</f>
        <v/>
      </c>
      <c r="E39" s="31" t="str">
        <f>IF('reálná rychlost'!H39="","",IF('reálná rychlost'!H39&lt;=50,odchylky!H39,""))</f>
        <v/>
      </c>
      <c r="F39" s="31" t="str">
        <f>IF('reálná rychlost'!I39="","",IF('reálná rychlost'!I39&lt;=50,odchylky!I39,""))</f>
        <v/>
      </c>
      <c r="G39" s="31" t="str">
        <f>IF('reálná rychlost'!J39="","",IF('reálná rychlost'!J39&lt;=50,odchylky!J39,""))</f>
        <v/>
      </c>
      <c r="H39" s="31" t="str">
        <f>IF('reálná rychlost'!M39="","",IF('reálná rychlost'!M39&lt;=50,odchylky!M39,""))</f>
        <v/>
      </c>
      <c r="I39" s="31" t="str">
        <f>IF('reálná rychlost'!N39="","",IF('reálná rychlost'!N39&lt;=50,odchylky!N39,""))</f>
        <v/>
      </c>
      <c r="J39" s="31" t="str">
        <f>IF('reálná rychlost'!O39="","",IF('reálná rychlost'!O39&lt;=50,odchylky!O39,""))</f>
        <v/>
      </c>
      <c r="K39" s="31" t="str">
        <f>IF('reálná rychlost'!P39="","",IF('reálná rychlost'!P39&lt;=50,odchylky!P39,""))</f>
        <v/>
      </c>
      <c r="L39" s="31" t="str">
        <f>IF('reálná rychlost'!Q39="","",IF('reálná rychlost'!Q39&lt;=50,odchylky!Q39,""))</f>
        <v/>
      </c>
      <c r="M39" s="31" t="str">
        <f>IF('reálná rychlost'!R39="","",IF('reálná rychlost'!R39&lt;=50,odchylky!R39,""))</f>
        <v/>
      </c>
    </row>
    <row r="40" spans="1:13" x14ac:dyDescent="0.25">
      <c r="A40" s="3" t="s">
        <v>5</v>
      </c>
      <c r="B40" s="4" t="s">
        <v>4</v>
      </c>
      <c r="C40" s="31">
        <f>IF('reálná rychlost'!A40="","",IF('reálná rychlost'!A40&lt;=50,odchylky!A40,""))</f>
        <v>-2.4390243902439025E-2</v>
      </c>
      <c r="D40" s="31">
        <f>IF('reálná rychlost'!B40="","",IF('reálná rychlost'!B40&lt;=50,odchylky!B40,""))</f>
        <v>-0.51219512195121952</v>
      </c>
      <c r="E40" s="31">
        <f>IF('reálná rychlost'!H40="","",IF('reálná rychlost'!H40&lt;=50,odchylky!H40,""))</f>
        <v>-2.7777777777777776E-2</v>
      </c>
      <c r="F40" s="31">
        <f>IF('reálná rychlost'!I40="","",IF('reálná rychlost'!I40&lt;=50,odchylky!I40,""))</f>
        <v>-5.4054054054054057E-2</v>
      </c>
      <c r="G40" s="31">
        <f>IF('reálná rychlost'!J40="","",IF('reálná rychlost'!J40&lt;=50,odchylky!J40,""))</f>
        <v>0.6216216216216216</v>
      </c>
      <c r="H40" s="31">
        <f>IF('reálná rychlost'!M40="","",IF('reálná rychlost'!M40&lt;=50,odchylky!M40,""))</f>
        <v>-0.21052631578947367</v>
      </c>
      <c r="I40" s="31">
        <f>IF('reálná rychlost'!N40="","",IF('reálná rychlost'!N40&lt;=50,odchylky!N40,""))</f>
        <v>0.28205128205128205</v>
      </c>
      <c r="J40" s="31">
        <f>IF('reálná rychlost'!O40="","",IF('reálná rychlost'!O40&lt;=50,odchylky!O40,""))</f>
        <v>0.28205128205128205</v>
      </c>
      <c r="K40" s="31">
        <f>IF('reálná rychlost'!P40="","",IF('reálná rychlost'!P40&lt;=50,odchylky!P40,""))</f>
        <v>-5.4054054054054057E-2</v>
      </c>
      <c r="L40" s="31">
        <f>IF('reálná rychlost'!Q40="","",IF('reálná rychlost'!Q40&lt;=50,odchylky!Q40,""))</f>
        <v>0.35135135135135137</v>
      </c>
      <c r="M40" s="31">
        <f>IF('reálná rychlost'!R40="","",IF('reálná rychlost'!R40&lt;=50,odchylky!R40,""))</f>
        <v>2.564102564102564E-2</v>
      </c>
    </row>
    <row r="41" spans="1:13" x14ac:dyDescent="0.25">
      <c r="A41" s="15" t="s">
        <v>5</v>
      </c>
      <c r="B41" s="14" t="s">
        <v>4</v>
      </c>
      <c r="C41" s="31" t="str">
        <f>IF('reálná rychlost'!A41="","",IF('reálná rychlost'!A41&lt;=50,odchylky!A41,""))</f>
        <v/>
      </c>
      <c r="D41" s="31" t="str">
        <f>IF('reálná rychlost'!B41="","",IF('reálná rychlost'!B41&lt;=50,odchylky!B41,""))</f>
        <v/>
      </c>
      <c r="E41" s="31">
        <f>IF('reálná rychlost'!H41="","",IF('reálná rychlost'!H41&lt;=50,odchylky!H41,""))</f>
        <v>-6.25E-2</v>
      </c>
      <c r="F41" s="31">
        <f>IF('reálná rychlost'!I41="","",IF('reálná rychlost'!I41&lt;=50,odchylky!I41,""))</f>
        <v>0.1</v>
      </c>
      <c r="G41" s="31">
        <f>IF('reálná rychlost'!J41="","",IF('reálná rychlost'!J41&lt;=50,odchylky!J41,""))</f>
        <v>0.36</v>
      </c>
      <c r="H41" s="31" t="str">
        <f>IF('reálná rychlost'!M41="","",IF('reálná rychlost'!M41&lt;=50,odchylky!M41,""))</f>
        <v/>
      </c>
      <c r="I41" s="31" t="str">
        <f>IF('reálná rychlost'!N41="","",IF('reálná rychlost'!N41&lt;=50,odchylky!N41,""))</f>
        <v/>
      </c>
      <c r="J41" s="31" t="str">
        <f>IF('reálná rychlost'!O41="","",IF('reálná rychlost'!O41&lt;=50,odchylky!O41,""))</f>
        <v/>
      </c>
      <c r="K41" s="31" t="str">
        <f>IF('reálná rychlost'!P41="","",IF('reálná rychlost'!P41&lt;=50,odchylky!P41,""))</f>
        <v/>
      </c>
      <c r="L41" s="31" t="str">
        <f>IF('reálná rychlost'!Q41="","",IF('reálná rychlost'!Q41&lt;=50,odchylky!Q41,""))</f>
        <v/>
      </c>
      <c r="M41" s="31" t="str">
        <f>IF('reálná rychlost'!R41="","",IF('reálná rychlost'!R41&lt;=50,odchylky!R41,""))</f>
        <v/>
      </c>
    </row>
    <row r="42" spans="1:13" x14ac:dyDescent="0.25">
      <c r="A42" s="3" t="s">
        <v>5</v>
      </c>
      <c r="B42" s="4" t="s">
        <v>4</v>
      </c>
      <c r="C42" s="31">
        <f>IF('reálná rychlost'!A42="","",IF('reálná rychlost'!A42&lt;=50,odchylky!A42,""))</f>
        <v>-0.5</v>
      </c>
      <c r="D42" s="31">
        <f>IF('reálná rychlost'!B42="","",IF('reálná rychlost'!B42&lt;=50,odchylky!B42,""))</f>
        <v>-0.375</v>
      </c>
      <c r="E42" s="31">
        <f>IF('reálná rychlost'!H42="","",IF('reálná rychlost'!H42&lt;=50,odchylky!H42,""))</f>
        <v>-0.25</v>
      </c>
      <c r="F42" s="31">
        <f>IF('reálná rychlost'!I42="","",IF('reálná rychlost'!I42&lt;=50,odchylky!I42,""))</f>
        <v>0.53846153846153844</v>
      </c>
      <c r="G42" s="31">
        <f>IF('reálná rychlost'!J42="","",IF('reálná rychlost'!J42&lt;=50,odchylky!J42,""))</f>
        <v>2.564102564102564E-2</v>
      </c>
      <c r="H42" s="31">
        <f>IF('reálná rychlost'!M42="","",IF('reálná rychlost'!M42&lt;=50,odchylky!M42,""))</f>
        <v>-0.25</v>
      </c>
      <c r="I42" s="31">
        <f>IF('reálná rychlost'!N42="","",IF('reálná rychlost'!N42&lt;=50,odchylky!N42,""))</f>
        <v>-9.0909090909090912E-2</v>
      </c>
      <c r="J42" s="31">
        <f>IF('reálná rychlost'!O42="","",IF('reálná rychlost'!O42&lt;=50,odchylky!O42,""))</f>
        <v>2.2727272727272728E-2</v>
      </c>
      <c r="K42" s="31">
        <f>IF('reálná rychlost'!P42="","",IF('reálná rychlost'!P42&lt;=50,odchylky!P42,""))</f>
        <v>0.14583333333333334</v>
      </c>
      <c r="L42" s="31">
        <f>IF('reálná rychlost'!Q42="","",IF('reálná rychlost'!Q42&lt;=50,odchylky!Q42,""))</f>
        <v>0.35416666666666669</v>
      </c>
      <c r="M42" s="31">
        <f>IF('reálná rychlost'!R42="","",IF('reálná rychlost'!R42&lt;=50,odchylky!R42,""))</f>
        <v>0.13636363636363635</v>
      </c>
    </row>
    <row r="43" spans="1:13" x14ac:dyDescent="0.25">
      <c r="A43" s="15" t="s">
        <v>5</v>
      </c>
      <c r="B43" s="14" t="s">
        <v>4</v>
      </c>
      <c r="C43" s="31" t="str">
        <f>IF('reálná rychlost'!A43="","",IF('reálná rychlost'!A43&lt;=50,odchylky!A43,""))</f>
        <v/>
      </c>
      <c r="D43" s="31" t="str">
        <f>IF('reálná rychlost'!B43="","",IF('reálná rychlost'!B43&lt;=50,odchylky!B43,""))</f>
        <v/>
      </c>
      <c r="E43" s="31" t="str">
        <f>IF('reálná rychlost'!H43="","",IF('reálná rychlost'!H43&lt;=50,odchylky!H43,""))</f>
        <v/>
      </c>
      <c r="F43" s="31" t="str">
        <f>IF('reálná rychlost'!I43="","",IF('reálná rychlost'!I43&lt;=50,odchylky!I43,""))</f>
        <v/>
      </c>
      <c r="G43" s="31" t="str">
        <f>IF('reálná rychlost'!J43="","",IF('reálná rychlost'!J43&lt;=50,odchylky!J43,""))</f>
        <v/>
      </c>
      <c r="H43" s="31" t="str">
        <f>IF('reálná rychlost'!M43="","",IF('reálná rychlost'!M43&lt;=50,odchylky!M43,""))</f>
        <v/>
      </c>
      <c r="I43" s="31" t="str">
        <f>IF('reálná rychlost'!N43="","",IF('reálná rychlost'!N43&lt;=50,odchylky!N43,""))</f>
        <v/>
      </c>
      <c r="J43" s="31" t="str">
        <f>IF('reálná rychlost'!O43="","",IF('reálná rychlost'!O43&lt;=50,odchylky!O43,""))</f>
        <v/>
      </c>
      <c r="K43" s="31" t="str">
        <f>IF('reálná rychlost'!P43="","",IF('reálná rychlost'!P43&lt;=50,odchylky!P43,""))</f>
        <v/>
      </c>
      <c r="L43" s="31" t="str">
        <f>IF('reálná rychlost'!Q43="","",IF('reálná rychlost'!Q43&lt;=50,odchylky!Q43,""))</f>
        <v/>
      </c>
      <c r="M43" s="31" t="str">
        <f>IF('reálná rychlost'!R43="","",IF('reálná rychlost'!R43&lt;=50,odchylky!R43,""))</f>
        <v/>
      </c>
    </row>
    <row r="44" spans="1:13" x14ac:dyDescent="0.25">
      <c r="A44" s="3" t="s">
        <v>5</v>
      </c>
      <c r="B44" s="4" t="s">
        <v>4</v>
      </c>
      <c r="C44" s="31" t="str">
        <f>IF('reálná rychlost'!A44="","",IF('reálná rychlost'!A44&lt;=50,odchylky!A44,""))</f>
        <v/>
      </c>
      <c r="D44" s="31" t="str">
        <f>IF('reálná rychlost'!B44="","",IF('reálná rychlost'!B44&lt;=50,odchylky!B44,""))</f>
        <v/>
      </c>
      <c r="E44" s="31" t="str">
        <f>IF('reálná rychlost'!H44="","",IF('reálná rychlost'!H44&lt;=50,odchylky!H44,""))</f>
        <v/>
      </c>
      <c r="F44" s="31" t="str">
        <f>IF('reálná rychlost'!I44="","",IF('reálná rychlost'!I44&lt;=50,odchylky!I44,""))</f>
        <v/>
      </c>
      <c r="G44" s="31" t="str">
        <f>IF('reálná rychlost'!J44="","",IF('reálná rychlost'!J44&lt;=50,odchylky!J44,""))</f>
        <v/>
      </c>
      <c r="H44" s="31" t="str">
        <f>IF('reálná rychlost'!M44="","",IF('reálná rychlost'!M44&lt;=50,odchylky!M44,""))</f>
        <v/>
      </c>
      <c r="I44" s="31" t="str">
        <f>IF('reálná rychlost'!N44="","",IF('reálná rychlost'!N44&lt;=50,odchylky!N44,""))</f>
        <v/>
      </c>
      <c r="J44" s="31" t="str">
        <f>IF('reálná rychlost'!O44="","",IF('reálná rychlost'!O44&lt;=50,odchylky!O44,""))</f>
        <v/>
      </c>
      <c r="K44" s="31" t="str">
        <f>IF('reálná rychlost'!P44="","",IF('reálná rychlost'!P44&lt;=50,odchylky!P44,""))</f>
        <v/>
      </c>
      <c r="L44" s="31" t="str">
        <f>IF('reálná rychlost'!Q44="","",IF('reálná rychlost'!Q44&lt;=50,odchylky!Q44,""))</f>
        <v/>
      </c>
      <c r="M44" s="31" t="str">
        <f>IF('reálná rychlost'!R44="","",IF('reálná rychlost'!R44&lt;=50,odchylky!R44,""))</f>
        <v/>
      </c>
    </row>
    <row r="45" spans="1:13" x14ac:dyDescent="0.25">
      <c r="A45" s="15" t="s">
        <v>5</v>
      </c>
      <c r="B45" s="14" t="s">
        <v>4</v>
      </c>
      <c r="C45" s="31" t="str">
        <f>IF('reálná rychlost'!A45="","",IF('reálná rychlost'!A45&lt;=50,odchylky!A45,""))</f>
        <v/>
      </c>
      <c r="D45" s="31" t="str">
        <f>IF('reálná rychlost'!B45="","",IF('reálná rychlost'!B45&lt;=50,odchylky!B45,""))</f>
        <v/>
      </c>
      <c r="E45" s="31">
        <f>IF('reálná rychlost'!H45="","",IF('reálná rychlost'!H45&lt;=50,odchylky!H45,""))</f>
        <v>0.20689655172413793</v>
      </c>
      <c r="F45" s="31">
        <f>IF('reálná rychlost'!I45="","",IF('reálná rychlost'!I45&lt;=50,odchylky!I45,""))</f>
        <v>0.33333333333333331</v>
      </c>
      <c r="G45" s="31">
        <f>IF('reálná rychlost'!J45="","",IF('reálná rychlost'!J45&lt;=50,odchylky!J45,""))</f>
        <v>0.33333333333333331</v>
      </c>
      <c r="H45" s="31">
        <f>IF('reálná rychlost'!M45="","",IF('reálná rychlost'!M45&lt;=50,odchylky!M45,""))</f>
        <v>-9.0909090909090912E-2</v>
      </c>
      <c r="I45" s="31">
        <f>IF('reálná rychlost'!N45="","",IF('reálná rychlost'!N45&lt;=50,odchylky!N45,""))</f>
        <v>5.2631578947368418E-2</v>
      </c>
      <c r="J45" s="31">
        <f>IF('reálná rychlost'!O45="","",IF('reálná rychlost'!O45&lt;=50,odchylky!O45,""))</f>
        <v>0.31578947368421051</v>
      </c>
      <c r="K45" s="31">
        <f>IF('reálná rychlost'!P45="","",IF('reálná rychlost'!P45&lt;=50,odchylky!P45,""))</f>
        <v>0.93548387096774188</v>
      </c>
      <c r="L45" s="31">
        <f>IF('reálná rychlost'!Q45="","",IF('reálná rychlost'!Q45&lt;=50,odchylky!Q45,""))</f>
        <v>0.45161290322580644</v>
      </c>
      <c r="M45" s="31">
        <f>IF('reálná rychlost'!R45="","",IF('reálná rychlost'!R45&lt;=50,odchylky!R45,""))</f>
        <v>-0.21052631578947367</v>
      </c>
    </row>
    <row r="46" spans="1:13" x14ac:dyDescent="0.25">
      <c r="A46" s="3" t="s">
        <v>5</v>
      </c>
      <c r="B46" s="4" t="s">
        <v>4</v>
      </c>
      <c r="C46" s="31">
        <f>IF('reálná rychlost'!A46="","",IF('reálná rychlost'!A46&lt;=50,odchylky!A46,""))</f>
        <v>4.1666666666666664E-2</v>
      </c>
      <c r="D46" s="31">
        <f>IF('reálná rychlost'!B46="","",IF('reálná rychlost'!B46&lt;=50,odchylky!B46,""))</f>
        <v>-0.16666666666666666</v>
      </c>
      <c r="E46" s="31">
        <f>IF('reálná rychlost'!H46="","",IF('reálná rychlost'!H46&lt;=50,odchylky!H46,""))</f>
        <v>6.3829787234042548E-2</v>
      </c>
      <c r="F46" s="31">
        <f>IF('reálná rychlost'!I46="","",IF('reálná rychlost'!I46&lt;=50,odchylky!I46,""))</f>
        <v>2.0408163265306121E-2</v>
      </c>
      <c r="G46" s="31">
        <f>IF('reálná rychlost'!J46="","",IF('reálná rychlost'!J46&lt;=50,odchylky!J46,""))</f>
        <v>0.12244897959183673</v>
      </c>
      <c r="H46" s="31" t="str">
        <f>IF('reálná rychlost'!M46="","",IF('reálná rychlost'!M46&lt;=50,odchylky!M46,""))</f>
        <v/>
      </c>
      <c r="I46" s="31" t="str">
        <f>IF('reálná rychlost'!N46="","",IF('reálná rychlost'!N46&lt;=50,odchylky!N46,""))</f>
        <v/>
      </c>
      <c r="J46" s="31" t="str">
        <f>IF('reálná rychlost'!O46="","",IF('reálná rychlost'!O46&lt;=50,odchylky!O46,""))</f>
        <v/>
      </c>
      <c r="K46" s="31" t="str">
        <f>IF('reálná rychlost'!P46="","",IF('reálná rychlost'!P46&lt;=50,odchylky!P46,""))</f>
        <v/>
      </c>
      <c r="L46" s="31" t="str">
        <f>IF('reálná rychlost'!Q46="","",IF('reálná rychlost'!Q46&lt;=50,odchylky!Q46,""))</f>
        <v/>
      </c>
      <c r="M46" s="31" t="str">
        <f>IF('reálná rychlost'!R46="","",IF('reálná rychlost'!R46&lt;=50,odchylky!R46,""))</f>
        <v/>
      </c>
    </row>
    <row r="47" spans="1:13" x14ac:dyDescent="0.25">
      <c r="A47" s="15" t="s">
        <v>5</v>
      </c>
      <c r="B47" s="14" t="s">
        <v>4</v>
      </c>
      <c r="C47" s="31" t="str">
        <f>IF('reálná rychlost'!A47="","",IF('reálná rychlost'!A47&lt;=50,odchylky!A47,""))</f>
        <v/>
      </c>
      <c r="D47" s="31" t="str">
        <f>IF('reálná rychlost'!B47="","",IF('reálná rychlost'!B47&lt;=50,odchylky!B47,""))</f>
        <v/>
      </c>
      <c r="E47" s="31">
        <f>IF('reálná rychlost'!H47="","",IF('reálná rychlost'!H47&lt;=50,odchylky!H47,""))</f>
        <v>-6.25E-2</v>
      </c>
      <c r="F47" s="31">
        <f>IF('reálná rychlost'!I47="","",IF('reálná rychlost'!I47&lt;=50,odchylky!I47,""))</f>
        <v>-0.2</v>
      </c>
      <c r="G47" s="31">
        <f>IF('reálná rychlost'!J47="","",IF('reálná rychlost'!J47&lt;=50,odchylky!J47,""))</f>
        <v>0.2</v>
      </c>
      <c r="H47" s="31" t="str">
        <f>IF('reálná rychlost'!M47="","",IF('reálná rychlost'!M47&lt;=50,odchylky!M47,""))</f>
        <v/>
      </c>
      <c r="I47" s="31" t="str">
        <f>IF('reálná rychlost'!N47="","",IF('reálná rychlost'!N47&lt;=50,odchylky!N47,""))</f>
        <v/>
      </c>
      <c r="J47" s="31" t="str">
        <f>IF('reálná rychlost'!O47="","",IF('reálná rychlost'!O47&lt;=50,odchylky!O47,""))</f>
        <v/>
      </c>
      <c r="K47" s="31" t="str">
        <f>IF('reálná rychlost'!P47="","",IF('reálná rychlost'!P47&lt;=50,odchylky!P47,""))</f>
        <v/>
      </c>
      <c r="L47" s="31" t="str">
        <f>IF('reálná rychlost'!Q47="","",IF('reálná rychlost'!Q47&lt;=50,odchylky!Q47,""))</f>
        <v/>
      </c>
      <c r="M47" s="31" t="str">
        <f>IF('reálná rychlost'!R47="","",IF('reálná rychlost'!R47&lt;=50,odchylky!R47,""))</f>
        <v/>
      </c>
    </row>
    <row r="48" spans="1:13" x14ac:dyDescent="0.25">
      <c r="A48" s="3" t="s">
        <v>5</v>
      </c>
      <c r="B48" s="4" t="s">
        <v>4</v>
      </c>
      <c r="C48" s="31" t="str">
        <f>IF('reálná rychlost'!A48="","",IF('reálná rychlost'!A48&lt;=50,odchylky!A48,""))</f>
        <v/>
      </c>
      <c r="D48" s="31" t="str">
        <f>IF('reálná rychlost'!B48="","",IF('reálná rychlost'!B48&lt;=50,odchylky!B48,""))</f>
        <v/>
      </c>
      <c r="E48" s="31" t="str">
        <f>IF('reálná rychlost'!H48="","",IF('reálná rychlost'!H48&lt;=50,odchylky!H48,""))</f>
        <v/>
      </c>
      <c r="F48" s="31" t="str">
        <f>IF('reálná rychlost'!I48="","",IF('reálná rychlost'!I48&lt;=50,odchylky!I48,""))</f>
        <v/>
      </c>
      <c r="G48" s="31" t="str">
        <f>IF('reálná rychlost'!J48="","",IF('reálná rychlost'!J48&lt;=50,odchylky!J48,""))</f>
        <v/>
      </c>
      <c r="H48" s="31" t="str">
        <f>IF('reálná rychlost'!M48="","",IF('reálná rychlost'!M48&lt;=50,odchylky!M48,""))</f>
        <v/>
      </c>
      <c r="I48" s="31" t="str">
        <f>IF('reálná rychlost'!N48="","",IF('reálná rychlost'!N48&lt;=50,odchylky!N48,""))</f>
        <v/>
      </c>
      <c r="J48" s="31" t="str">
        <f>IF('reálná rychlost'!O48="","",IF('reálná rychlost'!O48&lt;=50,odchylky!O48,""))</f>
        <v/>
      </c>
      <c r="K48" s="31" t="str">
        <f>IF('reálná rychlost'!P48="","",IF('reálná rychlost'!P48&lt;=50,odchylky!P48,""))</f>
        <v/>
      </c>
      <c r="L48" s="31" t="str">
        <f>IF('reálná rychlost'!Q48="","",IF('reálná rychlost'!Q48&lt;=50,odchylky!Q48,""))</f>
        <v/>
      </c>
      <c r="M48" s="31" t="str">
        <f>IF('reálná rychlost'!R48="","",IF('reálná rychlost'!R48&lt;=50,odchylky!R48,""))</f>
        <v/>
      </c>
    </row>
    <row r="49" spans="1:13" x14ac:dyDescent="0.25">
      <c r="A49" s="15" t="s">
        <v>5</v>
      </c>
      <c r="B49" s="14" t="s">
        <v>4</v>
      </c>
      <c r="C49" s="31" t="str">
        <f>IF('reálná rychlost'!A49="","",IF('reálná rychlost'!A49&lt;=50,odchylky!A49,""))</f>
        <v/>
      </c>
      <c r="D49" s="31" t="str">
        <f>IF('reálná rychlost'!B49="","",IF('reálná rychlost'!B49&lt;=50,odchylky!B49,""))</f>
        <v/>
      </c>
      <c r="E49" s="31">
        <f>IF('reálná rychlost'!H49="","",IF('reálná rychlost'!H49&lt;=50,odchylky!H49,""))</f>
        <v>4.6511627906976744E-2</v>
      </c>
      <c r="F49" s="31">
        <f>IF('reálná rychlost'!I49="","",IF('reálná rychlost'!I49&lt;=50,odchylky!I49,""))</f>
        <v>-0.22222222222222221</v>
      </c>
      <c r="G49" s="31">
        <f>IF('reálná rychlost'!J49="","",IF('reálná rychlost'!J49&lt;=50,odchylky!J49,""))</f>
        <v>0.1111111111111111</v>
      </c>
      <c r="H49" s="31">
        <f>IF('reálná rychlost'!M49="","",IF('reálná rychlost'!M49&lt;=50,odchylky!M49,""))</f>
        <v>-0.13043478260869565</v>
      </c>
      <c r="I49" s="31">
        <f>IF('reálná rychlost'!N49="","",IF('reálná rychlost'!N49&lt;=50,odchylky!N49,""))</f>
        <v>4.6511627906976744E-2</v>
      </c>
      <c r="J49" s="31">
        <f>IF('reálná rychlost'!O49="","",IF('reálná rychlost'!O49&lt;=50,odchylky!O49,""))</f>
        <v>0.16279069767441862</v>
      </c>
      <c r="K49" s="31">
        <f>IF('reálná rychlost'!P49="","",IF('reálná rychlost'!P49&lt;=50,odchylky!P49,""))</f>
        <v>0.30952380952380953</v>
      </c>
      <c r="L49" s="31">
        <f>IF('reálná rychlost'!Q49="","",IF('reálná rychlost'!Q49&lt;=50,odchylky!Q49,""))</f>
        <v>0.19047619047619047</v>
      </c>
      <c r="M49" s="31">
        <f>IF('reálná rychlost'!R49="","",IF('reálná rychlost'!R49&lt;=50,odchylky!R49,""))</f>
        <v>-6.9767441860465115E-2</v>
      </c>
    </row>
    <row r="50" spans="1:13" x14ac:dyDescent="0.25">
      <c r="A50" s="3" t="s">
        <v>5</v>
      </c>
      <c r="B50" s="4" t="s">
        <v>4</v>
      </c>
      <c r="C50" s="31" t="str">
        <f>IF('reálná rychlost'!A50="","",IF('reálná rychlost'!A50&lt;=50,odchylky!A50,""))</f>
        <v/>
      </c>
      <c r="D50" s="31" t="str">
        <f>IF('reálná rychlost'!B50="","",IF('reálná rychlost'!B50&lt;=50,odchylky!B50,""))</f>
        <v/>
      </c>
      <c r="E50" s="31" t="str">
        <f>IF('reálná rychlost'!H50="","",IF('reálná rychlost'!H50&lt;=50,odchylky!H50,""))</f>
        <v/>
      </c>
      <c r="F50" s="31" t="str">
        <f>IF('reálná rychlost'!I50="","",IF('reálná rychlost'!I50&lt;=50,odchylky!I50,""))</f>
        <v/>
      </c>
      <c r="G50" s="31" t="str">
        <f>IF('reálná rychlost'!J50="","",IF('reálná rychlost'!J50&lt;=50,odchylky!J50,""))</f>
        <v/>
      </c>
      <c r="H50" s="31" t="str">
        <f>IF('reálná rychlost'!M50="","",IF('reálná rychlost'!M50&lt;=50,odchylky!M50,""))</f>
        <v/>
      </c>
      <c r="I50" s="31" t="str">
        <f>IF('reálná rychlost'!N50="","",IF('reálná rychlost'!N50&lt;=50,odchylky!N50,""))</f>
        <v/>
      </c>
      <c r="J50" s="31" t="str">
        <f>IF('reálná rychlost'!O50="","",IF('reálná rychlost'!O50&lt;=50,odchylky!O50,""))</f>
        <v/>
      </c>
      <c r="K50" s="31" t="str">
        <f>IF('reálná rychlost'!P50="","",IF('reálná rychlost'!P50&lt;=50,odchylky!P50,""))</f>
        <v/>
      </c>
      <c r="L50" s="31" t="str">
        <f>IF('reálná rychlost'!Q50="","",IF('reálná rychlost'!Q50&lt;=50,odchylky!Q50,""))</f>
        <v/>
      </c>
      <c r="M50" s="31" t="str">
        <f>IF('reálná rychlost'!R50="","",IF('reálná rychlost'!R50&lt;=50,odchylky!R50,""))</f>
        <v/>
      </c>
    </row>
    <row r="51" spans="1:13" x14ac:dyDescent="0.25">
      <c r="A51" s="15" t="s">
        <v>5</v>
      </c>
      <c r="B51" s="14" t="s">
        <v>4</v>
      </c>
      <c r="C51" s="31" t="str">
        <f>IF('reálná rychlost'!A51="","",IF('reálná rychlost'!A51&lt;=50,odchylky!A51,""))</f>
        <v/>
      </c>
      <c r="D51" s="31" t="str">
        <f>IF('reálná rychlost'!B51="","",IF('reálná rychlost'!B51&lt;=50,odchylky!B51,""))</f>
        <v/>
      </c>
      <c r="E51" s="31" t="str">
        <f>IF('reálná rychlost'!H51="","",IF('reálná rychlost'!H51&lt;=50,odchylky!H51,""))</f>
        <v/>
      </c>
      <c r="F51" s="31" t="str">
        <f>IF('reálná rychlost'!I51="","",IF('reálná rychlost'!I51&lt;=50,odchylky!I51,""))</f>
        <v/>
      </c>
      <c r="G51" s="31" t="str">
        <f>IF('reálná rychlost'!J51="","",IF('reálná rychlost'!J51&lt;=50,odchylky!J51,""))</f>
        <v/>
      </c>
      <c r="H51" s="31" t="str">
        <f>IF('reálná rychlost'!M51="","",IF('reálná rychlost'!M51&lt;=50,odchylky!M51,""))</f>
        <v/>
      </c>
      <c r="I51" s="31" t="str">
        <f>IF('reálná rychlost'!N51="","",IF('reálná rychlost'!N51&lt;=50,odchylky!N51,""))</f>
        <v/>
      </c>
      <c r="J51" s="31" t="str">
        <f>IF('reálná rychlost'!O51="","",IF('reálná rychlost'!O51&lt;=50,odchylky!O51,""))</f>
        <v/>
      </c>
      <c r="K51" s="31" t="str">
        <f>IF('reálná rychlost'!P51="","",IF('reálná rychlost'!P51&lt;=50,odchylky!P51,""))</f>
        <v/>
      </c>
      <c r="L51" s="31" t="str">
        <f>IF('reálná rychlost'!Q51="","",IF('reálná rychlost'!Q51&lt;=50,odchylky!Q51,""))</f>
        <v/>
      </c>
      <c r="M51" s="31" t="str">
        <f>IF('reálná rychlost'!R51="","",IF('reálná rychlost'!R51&lt;=50,odchylky!R51,""))</f>
        <v/>
      </c>
    </row>
    <row r="52" spans="1:13" x14ac:dyDescent="0.25">
      <c r="A52" s="3" t="s">
        <v>5</v>
      </c>
      <c r="B52" s="4" t="s">
        <v>4</v>
      </c>
      <c r="C52" s="31" t="str">
        <f>IF('reálná rychlost'!A52="","",IF('reálná rychlost'!A52&lt;=50,odchylky!A52,""))</f>
        <v/>
      </c>
      <c r="D52" s="31" t="str">
        <f>IF('reálná rychlost'!B52="","",IF('reálná rychlost'!B52&lt;=50,odchylky!B52,""))</f>
        <v/>
      </c>
      <c r="E52" s="31" t="str">
        <f>IF('reálná rychlost'!H52="","",IF('reálná rychlost'!H52&lt;=50,odchylky!H52,""))</f>
        <v/>
      </c>
      <c r="F52" s="31" t="str">
        <f>IF('reálná rychlost'!I52="","",IF('reálná rychlost'!I52&lt;=50,odchylky!I52,""))</f>
        <v/>
      </c>
      <c r="G52" s="31" t="str">
        <f>IF('reálná rychlost'!J52="","",IF('reálná rychlost'!J52&lt;=50,odchylky!J52,""))</f>
        <v/>
      </c>
      <c r="H52" s="31" t="str">
        <f>IF('reálná rychlost'!M52="","",IF('reálná rychlost'!M52&lt;=50,odchylky!M52,""))</f>
        <v/>
      </c>
      <c r="I52" s="31" t="str">
        <f>IF('reálná rychlost'!N52="","",IF('reálná rychlost'!N52&lt;=50,odchylky!N52,""))</f>
        <v/>
      </c>
      <c r="J52" s="31" t="str">
        <f>IF('reálná rychlost'!O52="","",IF('reálná rychlost'!O52&lt;=50,odchylky!O52,""))</f>
        <v/>
      </c>
      <c r="K52" s="31" t="str">
        <f>IF('reálná rychlost'!P52="","",IF('reálná rychlost'!P52&lt;=50,odchylky!P52,""))</f>
        <v/>
      </c>
      <c r="L52" s="31" t="str">
        <f>IF('reálná rychlost'!Q52="","",IF('reálná rychlost'!Q52&lt;=50,odchylky!Q52,""))</f>
        <v/>
      </c>
      <c r="M52" s="31" t="str">
        <f>IF('reálná rychlost'!R52="","",IF('reálná rychlost'!R52&lt;=50,odchylky!R52,""))</f>
        <v/>
      </c>
    </row>
    <row r="53" spans="1:13" x14ac:dyDescent="0.25">
      <c r="A53" s="15" t="s">
        <v>5</v>
      </c>
      <c r="B53" s="14" t="s">
        <v>4</v>
      </c>
      <c r="C53" s="31" t="str">
        <f>IF('reálná rychlost'!A53="","",IF('reálná rychlost'!A53&lt;=50,odchylky!A53,""))</f>
        <v/>
      </c>
      <c r="D53" s="31" t="str">
        <f>IF('reálná rychlost'!B53="","",IF('reálná rychlost'!B53&lt;=50,odchylky!B53,""))</f>
        <v/>
      </c>
      <c r="E53" s="31" t="str">
        <f>IF('reálná rychlost'!H53="","",IF('reálná rychlost'!H53&lt;=50,odchylky!H53,""))</f>
        <v/>
      </c>
      <c r="F53" s="31" t="str">
        <f>IF('reálná rychlost'!I53="","",IF('reálná rychlost'!I53&lt;=50,odchylky!I53,""))</f>
        <v/>
      </c>
      <c r="G53" s="31" t="str">
        <f>IF('reálná rychlost'!J53="","",IF('reálná rychlost'!J53&lt;=50,odchylky!J53,""))</f>
        <v/>
      </c>
      <c r="H53" s="31" t="str">
        <f>IF('reálná rychlost'!M53="","",IF('reálná rychlost'!M53&lt;=50,odchylky!M53,""))</f>
        <v/>
      </c>
      <c r="I53" s="31" t="str">
        <f>IF('reálná rychlost'!N53="","",IF('reálná rychlost'!N53&lt;=50,odchylky!N53,""))</f>
        <v/>
      </c>
      <c r="J53" s="31" t="str">
        <f>IF('reálná rychlost'!O53="","",IF('reálná rychlost'!O53&lt;=50,odchylky!O53,""))</f>
        <v/>
      </c>
      <c r="K53" s="31" t="str">
        <f>IF('reálná rychlost'!P53="","",IF('reálná rychlost'!P53&lt;=50,odchylky!P53,""))</f>
        <v/>
      </c>
      <c r="L53" s="31" t="str">
        <f>IF('reálná rychlost'!Q53="","",IF('reálná rychlost'!Q53&lt;=50,odchylky!Q53,""))</f>
        <v/>
      </c>
      <c r="M53" s="31" t="str">
        <f>IF('reálná rychlost'!R53="","",IF('reálná rychlost'!R53&lt;=50,odchylky!R53,""))</f>
        <v/>
      </c>
    </row>
    <row r="54" spans="1:13" x14ac:dyDescent="0.25">
      <c r="A54" s="3" t="s">
        <v>5</v>
      </c>
      <c r="B54" s="4" t="s">
        <v>4</v>
      </c>
      <c r="C54" s="31" t="str">
        <f>IF('reálná rychlost'!A54="","",IF('reálná rychlost'!A54&lt;=50,odchylky!A54,""))</f>
        <v/>
      </c>
      <c r="D54" s="31" t="str">
        <f>IF('reálná rychlost'!B54="","",IF('reálná rychlost'!B54&lt;=50,odchylky!B54,""))</f>
        <v/>
      </c>
      <c r="E54" s="31" t="str">
        <f>IF('reálná rychlost'!H54="","",IF('reálná rychlost'!H54&lt;=50,odchylky!H54,""))</f>
        <v/>
      </c>
      <c r="F54" s="31" t="str">
        <f>IF('reálná rychlost'!I54="","",IF('reálná rychlost'!I54&lt;=50,odchylky!I54,""))</f>
        <v/>
      </c>
      <c r="G54" s="31" t="str">
        <f>IF('reálná rychlost'!J54="","",IF('reálná rychlost'!J54&lt;=50,odchylky!J54,""))</f>
        <v/>
      </c>
      <c r="H54" s="31" t="str">
        <f>IF('reálná rychlost'!M54="","",IF('reálná rychlost'!M54&lt;=50,odchylky!M54,""))</f>
        <v/>
      </c>
      <c r="I54" s="31" t="str">
        <f>IF('reálná rychlost'!N54="","",IF('reálná rychlost'!N54&lt;=50,odchylky!N54,""))</f>
        <v/>
      </c>
      <c r="J54" s="31" t="str">
        <f>IF('reálná rychlost'!O54="","",IF('reálná rychlost'!O54&lt;=50,odchylky!O54,""))</f>
        <v/>
      </c>
      <c r="K54" s="31" t="str">
        <f>IF('reálná rychlost'!P54="","",IF('reálná rychlost'!P54&lt;=50,odchylky!P54,""))</f>
        <v/>
      </c>
      <c r="L54" s="31" t="str">
        <f>IF('reálná rychlost'!Q54="","",IF('reálná rychlost'!Q54&lt;=50,odchylky!Q54,""))</f>
        <v/>
      </c>
      <c r="M54" s="31" t="str">
        <f>IF('reálná rychlost'!R54="","",IF('reálná rychlost'!R54&lt;=50,odchylky!R54,""))</f>
        <v/>
      </c>
    </row>
    <row r="55" spans="1:13" x14ac:dyDescent="0.25">
      <c r="A55" s="15" t="s">
        <v>5</v>
      </c>
      <c r="B55" s="14" t="s">
        <v>4</v>
      </c>
      <c r="C55" s="31" t="str">
        <f>IF('reálná rychlost'!A55="","",IF('reálná rychlost'!A55&lt;=50,odchylky!A55,""))</f>
        <v/>
      </c>
      <c r="D55" s="31" t="str">
        <f>IF('reálná rychlost'!B55="","",IF('reálná rychlost'!B55&lt;=50,odchylky!B55,""))</f>
        <v/>
      </c>
      <c r="E55" s="31" t="str">
        <f>IF('reálná rychlost'!H55="","",IF('reálná rychlost'!H55&lt;=50,odchylky!H55,""))</f>
        <v/>
      </c>
      <c r="F55" s="31" t="str">
        <f>IF('reálná rychlost'!I55="","",IF('reálná rychlost'!I55&lt;=50,odchylky!I55,""))</f>
        <v/>
      </c>
      <c r="G55" s="31" t="str">
        <f>IF('reálná rychlost'!J55="","",IF('reálná rychlost'!J55&lt;=50,odchylky!J55,""))</f>
        <v/>
      </c>
      <c r="H55" s="31" t="str">
        <f>IF('reálná rychlost'!M55="","",IF('reálná rychlost'!M55&lt;=50,odchylky!M55,""))</f>
        <v/>
      </c>
      <c r="I55" s="31" t="str">
        <f>IF('reálná rychlost'!N55="","",IF('reálná rychlost'!N55&lt;=50,odchylky!N55,""))</f>
        <v/>
      </c>
      <c r="J55" s="31" t="str">
        <f>IF('reálná rychlost'!O55="","",IF('reálná rychlost'!O55&lt;=50,odchylky!O55,""))</f>
        <v/>
      </c>
      <c r="K55" s="31" t="str">
        <f>IF('reálná rychlost'!P55="","",IF('reálná rychlost'!P55&lt;=50,odchylky!P55,""))</f>
        <v/>
      </c>
      <c r="L55" s="31" t="str">
        <f>IF('reálná rychlost'!Q55="","",IF('reálná rychlost'!Q55&lt;=50,odchylky!Q55,""))</f>
        <v/>
      </c>
      <c r="M55" s="31" t="str">
        <f>IF('reálná rychlost'!R55="","",IF('reálná rychlost'!R55&lt;=50,odchylky!R55,""))</f>
        <v/>
      </c>
    </row>
    <row r="56" spans="1:13" x14ac:dyDescent="0.25">
      <c r="A56" s="3" t="s">
        <v>5</v>
      </c>
      <c r="B56" s="4" t="s">
        <v>4</v>
      </c>
      <c r="C56" s="31" t="str">
        <f>IF('reálná rychlost'!A56="","",IF('reálná rychlost'!A56&lt;=50,odchylky!A56,""))</f>
        <v/>
      </c>
      <c r="D56" s="31" t="str">
        <f>IF('reálná rychlost'!B56="","",IF('reálná rychlost'!B56&lt;=50,odchylky!B56,""))</f>
        <v/>
      </c>
      <c r="E56" s="31" t="str">
        <f>IF('reálná rychlost'!H56="","",IF('reálná rychlost'!H56&lt;=50,odchylky!H56,""))</f>
        <v/>
      </c>
      <c r="F56" s="31" t="str">
        <f>IF('reálná rychlost'!I56="","",IF('reálná rychlost'!I56&lt;=50,odchylky!I56,""))</f>
        <v/>
      </c>
      <c r="G56" s="31" t="str">
        <f>IF('reálná rychlost'!J56="","",IF('reálná rychlost'!J56&lt;=50,odchylky!J56,""))</f>
        <v/>
      </c>
      <c r="H56" s="31" t="str">
        <f>IF('reálná rychlost'!M56="","",IF('reálná rychlost'!M56&lt;=50,odchylky!M56,""))</f>
        <v/>
      </c>
      <c r="I56" s="31" t="str">
        <f>IF('reálná rychlost'!N56="","",IF('reálná rychlost'!N56&lt;=50,odchylky!N56,""))</f>
        <v/>
      </c>
      <c r="J56" s="31" t="str">
        <f>IF('reálná rychlost'!O56="","",IF('reálná rychlost'!O56&lt;=50,odchylky!O56,""))</f>
        <v/>
      </c>
      <c r="K56" s="31" t="str">
        <f>IF('reálná rychlost'!P56="","",IF('reálná rychlost'!P56&lt;=50,odchylky!P56,""))</f>
        <v/>
      </c>
      <c r="L56" s="31" t="str">
        <f>IF('reálná rychlost'!Q56="","",IF('reálná rychlost'!Q56&lt;=50,odchylky!Q56,""))</f>
        <v/>
      </c>
      <c r="M56" s="31" t="str">
        <f>IF('reálná rychlost'!R56="","",IF('reálná rychlost'!R56&lt;=50,odchylky!R56,""))</f>
        <v/>
      </c>
    </row>
    <row r="57" spans="1:13" x14ac:dyDescent="0.25">
      <c r="A57" s="15" t="s">
        <v>5</v>
      </c>
      <c r="B57" s="14" t="s">
        <v>4</v>
      </c>
      <c r="C57" s="31">
        <f>IF('reálná rychlost'!A57="","",IF('reálná rychlost'!A57&lt;=50,odchylky!A57,""))</f>
        <v>3.4482758620689655E-2</v>
      </c>
      <c r="D57" s="31">
        <f>IF('reálná rychlost'!B57="","",IF('reálná rychlost'!B57&lt;=50,odchylky!B57,""))</f>
        <v>-0.13793103448275862</v>
      </c>
      <c r="E57" s="31">
        <f>IF('reálná rychlost'!H57="","",IF('reálná rychlost'!H57&lt;=50,odchylky!H57,""))</f>
        <v>-0.2857142857142857</v>
      </c>
      <c r="F57" s="31">
        <f>IF('reálná rychlost'!I57="","",IF('reálná rychlost'!I57&lt;=50,odchylky!I57,""))</f>
        <v>5.2631578947368418E-2</v>
      </c>
      <c r="G57" s="31">
        <f>IF('reálná rychlost'!J57="","",IF('reálná rychlost'!J57&lt;=50,odchylky!J57,""))</f>
        <v>0.31578947368421051</v>
      </c>
      <c r="H57" s="31">
        <f>IF('reálná rychlost'!M57="","",IF('reálná rychlost'!M57&lt;=50,odchylky!M57,""))</f>
        <v>-0.36170212765957449</v>
      </c>
      <c r="I57" s="31" t="str">
        <f>IF('reálná rychlost'!N57="","",IF('reálná rychlost'!N57&lt;=50,odchylky!N57,""))</f>
        <v/>
      </c>
      <c r="J57" s="31" t="str">
        <f>IF('reálná rychlost'!O57="","",IF('reálná rychlost'!O57&lt;=50,odchylky!O57,""))</f>
        <v/>
      </c>
      <c r="K57" s="31">
        <f>IF('reálná rychlost'!P57="","",IF('reálná rychlost'!P57&lt;=50,odchylky!P57,""))</f>
        <v>0.12244897959183673</v>
      </c>
      <c r="L57" s="31">
        <f>IF('reálná rychlost'!Q57="","",IF('reálná rychlost'!Q57&lt;=50,odchylky!Q57,""))</f>
        <v>-0.18367346938775511</v>
      </c>
      <c r="M57" s="31" t="str">
        <f>IF('reálná rychlost'!R57="","",IF('reálná rychlost'!R57&lt;=50,odchylky!R57,""))</f>
        <v/>
      </c>
    </row>
    <row r="58" spans="1:13" x14ac:dyDescent="0.25">
      <c r="C58" s="31" t="str">
        <f>IF('reálná rychlost'!A58="","",IF('reálná rychlost'!A58&lt;=50,odchylky!A58,""))</f>
        <v/>
      </c>
      <c r="D58" s="31" t="str">
        <f>IF('reálná rychlost'!B58="","",IF('reálná rychlost'!B58&lt;=50,odchylky!B58,""))</f>
        <v/>
      </c>
      <c r="E58" s="31" t="str">
        <f>IF('reálná rychlost'!H58="","",IF('reálná rychlost'!H58&lt;=50,odchylky!H58,""))</f>
        <v/>
      </c>
      <c r="F58" s="31" t="str">
        <f>IF('reálná rychlost'!I58="","",IF('reálná rychlost'!I58&lt;=50,odchylky!I58,""))</f>
        <v/>
      </c>
      <c r="G58" s="31" t="str">
        <f>IF('reálná rychlost'!J58="","",IF('reálná rychlost'!J58&lt;=50,odchylky!J58,""))</f>
        <v/>
      </c>
      <c r="H58" s="31" t="str">
        <f>IF('reálná rychlost'!M58="","",IF('reálná rychlost'!M58&lt;=50,odchylky!M58,""))</f>
        <v/>
      </c>
      <c r="I58" s="31" t="str">
        <f>IF('reálná rychlost'!N58="","",IF('reálná rychlost'!N58&lt;=50,odchylky!N58,""))</f>
        <v/>
      </c>
      <c r="J58" s="31" t="str">
        <f>IF('reálná rychlost'!O58="","",IF('reálná rychlost'!O58&lt;=50,odchylky!O58,""))</f>
        <v/>
      </c>
      <c r="K58" s="31" t="str">
        <f>IF('reálná rychlost'!P58="","",IF('reálná rychlost'!P58&lt;=50,odchylky!P58,""))</f>
        <v/>
      </c>
      <c r="L58" s="31" t="str">
        <f>IF('reálná rychlost'!Q58="","",IF('reálná rychlost'!Q58&lt;=50,odchylky!Q58,""))</f>
        <v/>
      </c>
      <c r="M58" s="31" t="str">
        <f>IF('reálná rychlost'!R58="","",IF('reálná rychlost'!R58&lt;=50,odchylky!R58,""))</f>
        <v/>
      </c>
    </row>
    <row r="59" spans="1:13" x14ac:dyDescent="0.25">
      <c r="A59" s="5" t="s">
        <v>5</v>
      </c>
      <c r="B59" s="6" t="s">
        <v>2</v>
      </c>
      <c r="C59" s="31">
        <f>IF('reálná rychlost'!A59="","",IF('reálná rychlost'!A59&lt;=50,odchylky!A59,""))</f>
        <v>-0.5</v>
      </c>
      <c r="D59" s="31">
        <f>IF('reálná rychlost'!B59="","",IF('reálná rychlost'!B59&lt;=50,odchylky!B59,""))</f>
        <v>-0.7</v>
      </c>
      <c r="E59" s="31">
        <f>IF('reálná rychlost'!H59="","",IF('reálná rychlost'!H59&lt;=50,odchylky!H59,""))</f>
        <v>0.15384615384615385</v>
      </c>
      <c r="F59" s="31">
        <f>IF('reálná rychlost'!I59="","",IF('reálná rychlost'!I59&lt;=50,odchylky!I59,""))</f>
        <v>-0.16666666666666666</v>
      </c>
      <c r="G59" s="31">
        <f>IF('reálná rychlost'!J59="","",IF('reálná rychlost'!J59&lt;=50,odchylky!J59,""))</f>
        <v>0.10416666666666667</v>
      </c>
      <c r="H59" s="31">
        <f>IF('reálná rychlost'!M59="","",IF('reálná rychlost'!M59&lt;=50,odchylky!M59,""))</f>
        <v>-4.7619047619047616E-2</v>
      </c>
      <c r="I59" s="31">
        <f>IF('reálná rychlost'!N59="","",IF('reálná rychlost'!N59&lt;=50,odchylky!N59,""))</f>
        <v>0.31578947368421051</v>
      </c>
      <c r="J59" s="31">
        <f>IF('reálná rychlost'!O59="","",IF('reálná rychlost'!O59&lt;=50,odchylky!O59,""))</f>
        <v>0.18421052631578946</v>
      </c>
      <c r="K59" s="31">
        <f>IF('reálná rychlost'!P59="","",IF('reálná rychlost'!P59&lt;=50,odchylky!P59,""))</f>
        <v>-2.1739130434782608E-2</v>
      </c>
      <c r="L59" s="31">
        <f>IF('reálná rychlost'!Q59="","",IF('reálná rychlost'!Q59&lt;=50,odchylky!Q59,""))</f>
        <v>0.19565217391304349</v>
      </c>
      <c r="M59" s="31">
        <f>IF('reálná rychlost'!R59="","",IF('reálná rychlost'!R59&lt;=50,odchylky!R59,""))</f>
        <v>5.2631578947368418E-2</v>
      </c>
    </row>
    <row r="60" spans="1:13" x14ac:dyDescent="0.25">
      <c r="A60" s="3" t="s">
        <v>5</v>
      </c>
      <c r="B60" s="9" t="s">
        <v>2</v>
      </c>
      <c r="C60" s="31" t="str">
        <f>IF('reálná rychlost'!A60="","",IF('reálná rychlost'!A60&lt;=50,odchylky!A60,""))</f>
        <v/>
      </c>
      <c r="D60" s="31" t="str">
        <f>IF('reálná rychlost'!B60="","",IF('reálná rychlost'!B60&lt;=50,odchylky!B60,""))</f>
        <v/>
      </c>
      <c r="E60" s="31" t="str">
        <f>IF('reálná rychlost'!H60="","",IF('reálná rychlost'!H60&lt;=50,odchylky!H60,""))</f>
        <v/>
      </c>
      <c r="F60" s="31">
        <f>IF('reálná rychlost'!I60="","",IF('reálná rychlost'!I60&lt;=50,odchylky!I60,""))</f>
        <v>6.3829787234042548E-2</v>
      </c>
      <c r="G60" s="31">
        <f>IF('reálná rychlost'!J60="","",IF('reálná rychlost'!J60&lt;=50,odchylky!J60,""))</f>
        <v>0.19148936170212766</v>
      </c>
      <c r="H60" s="31" t="str">
        <f>IF('reálná rychlost'!M60="","",IF('reálná rychlost'!M60&lt;=50,odchylky!M60,""))</f>
        <v/>
      </c>
      <c r="I60" s="31">
        <f>IF('reálná rychlost'!N60="","",IF('reálná rychlost'!N60&lt;=50,odchylky!N60,""))</f>
        <v>0.22448979591836735</v>
      </c>
      <c r="J60" s="31">
        <f>IF('reálná rychlost'!O60="","",IF('reálná rychlost'!O60&lt;=50,odchylky!O60,""))</f>
        <v>2.0408163265306121E-2</v>
      </c>
      <c r="K60" s="31" t="str">
        <f>IF('reálná rychlost'!P60="","",IF('reálná rychlost'!P60&lt;=50,odchylky!P60,""))</f>
        <v/>
      </c>
      <c r="L60" s="31" t="str">
        <f>IF('reálná rychlost'!Q60="","",IF('reálná rychlost'!Q60&lt;=50,odchylky!Q60,""))</f>
        <v/>
      </c>
      <c r="M60" s="31">
        <f>IF('reálná rychlost'!R60="","",IF('reálná rychlost'!R60&lt;=50,odchylky!R60,""))</f>
        <v>2.0408163265306121E-2</v>
      </c>
    </row>
    <row r="61" spans="1:13" x14ac:dyDescent="0.25">
      <c r="A61" s="5" t="s">
        <v>5</v>
      </c>
      <c r="B61" s="6" t="s">
        <v>2</v>
      </c>
      <c r="C61" s="31">
        <f>IF('reálná rychlost'!A61="","",IF('reálná rychlost'!A61&lt;=50,odchylky!A61,""))</f>
        <v>0</v>
      </c>
      <c r="D61" s="31">
        <f>IF('reálná rychlost'!B61="","",IF('reálná rychlost'!B61&lt;=50,odchylky!B61,""))</f>
        <v>-0.25</v>
      </c>
      <c r="E61" s="31">
        <f>IF('reálná rychlost'!H61="","",IF('reálná rychlost'!H61&lt;=50,odchylky!H61,""))</f>
        <v>-0.11764705882352941</v>
      </c>
      <c r="F61" s="31">
        <f>IF('reálná rychlost'!I61="","",IF('reálná rychlost'!I61&lt;=50,odchylky!I61,""))</f>
        <v>0.42857142857142855</v>
      </c>
      <c r="G61" s="31">
        <f>IF('reálná rychlost'!J61="","",IF('reálná rychlost'!J61&lt;=50,odchylky!J61,""))</f>
        <v>0.54761904761904767</v>
      </c>
      <c r="H61" s="31">
        <f>IF('reálná rychlost'!M61="","",IF('reálná rychlost'!M61&lt;=50,odchylky!M61,""))</f>
        <v>-0.18604651162790697</v>
      </c>
      <c r="I61" s="31">
        <f>IF('reálná rychlost'!N61="","",IF('reálná rychlost'!N61&lt;=50,odchylky!N61,""))</f>
        <v>5.2631578947368418E-2</v>
      </c>
      <c r="J61" s="31">
        <f>IF('reálná rychlost'!O61="","",IF('reálná rychlost'!O61&lt;=50,odchylky!O61,""))</f>
        <v>0.31578947368421051</v>
      </c>
      <c r="K61" s="31">
        <f>IF('reálná rychlost'!P61="","",IF('reálná rychlost'!P61&lt;=50,odchylky!P61,""))</f>
        <v>4.1666666666666664E-2</v>
      </c>
      <c r="L61" s="31">
        <f>IF('reálná rychlost'!Q61="","",IF('reálná rychlost'!Q61&lt;=50,odchylky!Q61,""))</f>
        <v>0.45833333333333331</v>
      </c>
      <c r="M61" s="31">
        <f>IF('reálná rychlost'!R61="","",IF('reálná rychlost'!R61&lt;=50,odchylky!R61,""))</f>
        <v>0.31578947368421051</v>
      </c>
    </row>
    <row r="62" spans="1:13" x14ac:dyDescent="0.25">
      <c r="A62" s="3" t="s">
        <v>5</v>
      </c>
      <c r="B62" s="9" t="s">
        <v>2</v>
      </c>
      <c r="C62" s="31" t="str">
        <f>IF('reálná rychlost'!A62="","",IF('reálná rychlost'!A62&lt;=50,odchylky!A62,""))</f>
        <v/>
      </c>
      <c r="D62" s="31" t="str">
        <f>IF('reálná rychlost'!B62="","",IF('reálná rychlost'!B62&lt;=50,odchylky!B62,""))</f>
        <v/>
      </c>
      <c r="E62" s="31" t="str">
        <f>IF('reálná rychlost'!H62="","",IF('reálná rychlost'!H62&lt;=50,odchylky!H62,""))</f>
        <v/>
      </c>
      <c r="F62" s="31" t="str">
        <f>IF('reálná rychlost'!I62="","",IF('reálná rychlost'!I62&lt;=50,odchylky!I62,""))</f>
        <v/>
      </c>
      <c r="G62" s="31" t="str">
        <f>IF('reálná rychlost'!J62="","",IF('reálná rychlost'!J62&lt;=50,odchylky!J62,""))</f>
        <v/>
      </c>
      <c r="H62" s="31" t="str">
        <f>IF('reálná rychlost'!M62="","",IF('reálná rychlost'!M62&lt;=50,odchylky!M62,""))</f>
        <v/>
      </c>
      <c r="I62" s="31" t="str">
        <f>IF('reálná rychlost'!N62="","",IF('reálná rychlost'!N62&lt;=50,odchylky!N62,""))</f>
        <v/>
      </c>
      <c r="J62" s="31" t="str">
        <f>IF('reálná rychlost'!O62="","",IF('reálná rychlost'!O62&lt;=50,odchylky!O62,""))</f>
        <v/>
      </c>
      <c r="K62" s="31" t="str">
        <f>IF('reálná rychlost'!P62="","",IF('reálná rychlost'!P62&lt;=50,odchylky!P62,""))</f>
        <v/>
      </c>
      <c r="L62" s="31" t="str">
        <f>IF('reálná rychlost'!Q62="","",IF('reálná rychlost'!Q62&lt;=50,odchylky!Q62,""))</f>
        <v/>
      </c>
      <c r="M62" s="31" t="str">
        <f>IF('reálná rychlost'!R62="","",IF('reálná rychlost'!R62&lt;=50,odchylky!R62,""))</f>
        <v/>
      </c>
    </row>
    <row r="63" spans="1:13" x14ac:dyDescent="0.25">
      <c r="A63" s="5" t="s">
        <v>5</v>
      </c>
      <c r="B63" s="6" t="s">
        <v>2</v>
      </c>
      <c r="C63" s="31" t="str">
        <f>IF('reálná rychlost'!A63="","",IF('reálná rychlost'!A63&lt;=50,odchylky!A63,""))</f>
        <v/>
      </c>
      <c r="D63" s="31" t="str">
        <f>IF('reálná rychlost'!B63="","",IF('reálná rychlost'!B63&lt;=50,odchylky!B63,""))</f>
        <v/>
      </c>
      <c r="E63" s="31" t="str">
        <f>IF('reálná rychlost'!H63="","",IF('reálná rychlost'!H63&lt;=50,odchylky!H63,""))</f>
        <v/>
      </c>
      <c r="F63" s="31" t="str">
        <f>IF('reálná rychlost'!I63="","",IF('reálná rychlost'!I63&lt;=50,odchylky!I63,""))</f>
        <v/>
      </c>
      <c r="G63" s="31" t="str">
        <f>IF('reálná rychlost'!J63="","",IF('reálná rychlost'!J63&lt;=50,odchylky!J63,""))</f>
        <v/>
      </c>
      <c r="H63" s="31" t="str">
        <f>IF('reálná rychlost'!M63="","",IF('reálná rychlost'!M63&lt;=50,odchylky!M63,""))</f>
        <v/>
      </c>
      <c r="I63" s="31" t="str">
        <f>IF('reálná rychlost'!N63="","",IF('reálná rychlost'!N63&lt;=50,odchylky!N63,""))</f>
        <v/>
      </c>
      <c r="J63" s="31" t="str">
        <f>IF('reálná rychlost'!O63="","",IF('reálná rychlost'!O63&lt;=50,odchylky!O63,""))</f>
        <v/>
      </c>
      <c r="K63" s="31" t="str">
        <f>IF('reálná rychlost'!P63="","",IF('reálná rychlost'!P63&lt;=50,odchylky!P63,""))</f>
        <v/>
      </c>
      <c r="L63" s="31" t="str">
        <f>IF('reálná rychlost'!Q63="","",IF('reálná rychlost'!Q63&lt;=50,odchylky!Q63,""))</f>
        <v/>
      </c>
      <c r="M63" s="31" t="str">
        <f>IF('reálná rychlost'!R63="","",IF('reálná rychlost'!R63&lt;=50,odchylky!R63,""))</f>
        <v/>
      </c>
    </row>
    <row r="64" spans="1:13" x14ac:dyDescent="0.25">
      <c r="A64" s="3" t="s">
        <v>5</v>
      </c>
      <c r="B64" s="9" t="s">
        <v>2</v>
      </c>
      <c r="C64" s="31">
        <f>IF('reálná rychlost'!A64="","",IF('reálná rychlost'!A64&lt;=50,odchylky!A64,""))</f>
        <v>0.29032258064516131</v>
      </c>
      <c r="D64" s="31">
        <f>IF('reálná rychlost'!B64="","",IF('reálná rychlost'!B64&lt;=50,odchylky!B64,""))</f>
        <v>0.12903225806451613</v>
      </c>
      <c r="E64" s="31">
        <f>IF('reálná rychlost'!H64="","",IF('reálná rychlost'!H64&lt;=50,odchylky!H64,""))</f>
        <v>0.25</v>
      </c>
      <c r="F64" s="31">
        <f>IF('reálná rychlost'!I64="","",IF('reálná rychlost'!I64&lt;=50,odchylky!I64,""))</f>
        <v>0.16666666666666666</v>
      </c>
      <c r="G64" s="31">
        <f>IF('reálná rychlost'!J64="","",IF('reálná rychlost'!J64&lt;=50,odchylky!J64,""))</f>
        <v>0.6</v>
      </c>
      <c r="H64" s="31">
        <f>IF('reálná rychlost'!M64="","",IF('reálná rychlost'!M64&lt;=50,odchylky!M64,""))</f>
        <v>-0.11764705882352941</v>
      </c>
      <c r="I64" s="31">
        <f>IF('reálná rychlost'!N64="","",IF('reálná rychlost'!N64&lt;=50,odchylky!N64,""))</f>
        <v>0.33333333333333331</v>
      </c>
      <c r="J64" s="31">
        <f>IF('reálná rychlost'!O64="","",IF('reálná rychlost'!O64&lt;=50,odchylky!O64,""))</f>
        <v>0.16666666666666666</v>
      </c>
      <c r="K64" s="31">
        <f>IF('reálná rychlost'!P64="","",IF('reálná rychlost'!P64&lt;=50,odchylky!P64,""))</f>
        <v>0.57894736842105265</v>
      </c>
      <c r="L64" s="31">
        <f>IF('reálná rychlost'!Q64="","",IF('reálná rychlost'!Q64&lt;=50,odchylky!Q64,""))</f>
        <v>0.18421052631578946</v>
      </c>
      <c r="M64" s="31">
        <f>IF('reálná rychlost'!R64="","",IF('reálná rychlost'!R64&lt;=50,odchylky!R64,""))</f>
        <v>0.33333333333333331</v>
      </c>
    </row>
    <row r="65" spans="1:13" x14ac:dyDescent="0.25">
      <c r="A65" s="5" t="s">
        <v>5</v>
      </c>
      <c r="B65" s="6" t="s">
        <v>2</v>
      </c>
      <c r="C65" s="31" t="str">
        <f>IF('reálná rychlost'!A65="","",IF('reálná rychlost'!A65&lt;=50,odchylky!A65,""))</f>
        <v/>
      </c>
      <c r="D65" s="31" t="str">
        <f>IF('reálná rychlost'!B65="","",IF('reálná rychlost'!B65&lt;=50,odchylky!B65,""))</f>
        <v/>
      </c>
      <c r="E65" s="31">
        <f>IF('reálná rychlost'!H65="","",IF('reálná rychlost'!H65&lt;=50,odchylky!H65,""))</f>
        <v>-0.14893617021276595</v>
      </c>
      <c r="F65" s="31" t="str">
        <f>IF('reálná rychlost'!I65="","",IF('reálná rychlost'!I65&lt;=50,odchylky!I65,""))</f>
        <v/>
      </c>
      <c r="G65" s="31" t="str">
        <f>IF('reálná rychlost'!J65="","",IF('reálná rychlost'!J65&lt;=50,odchylky!J65,""))</f>
        <v/>
      </c>
      <c r="H65" s="31">
        <f>IF('reálná rychlost'!M65="","",IF('reálná rychlost'!M65&lt;=50,odchylky!M65,""))</f>
        <v>-8.1632653061224483E-2</v>
      </c>
      <c r="I65" s="31">
        <f>IF('reálná rychlost'!N65="","",IF('reálná rychlost'!N65&lt;=50,odchylky!N65,""))</f>
        <v>0.4</v>
      </c>
      <c r="J65" s="31">
        <f>IF('reálná rychlost'!O65="","",IF('reálná rychlost'!O65&lt;=50,odchylky!O65,""))</f>
        <v>-0.1</v>
      </c>
      <c r="K65" s="31" t="str">
        <f>IF('reálná rychlost'!P65="","",IF('reálná rychlost'!P65&lt;=50,odchylky!P65,""))</f>
        <v/>
      </c>
      <c r="L65" s="31" t="str">
        <f>IF('reálná rychlost'!Q65="","",IF('reálná rychlost'!Q65&lt;=50,odchylky!Q65,""))</f>
        <v/>
      </c>
      <c r="M65" s="31">
        <f>IF('reálná rychlost'!R65="","",IF('reálná rychlost'!R65&lt;=50,odchylky!R65,""))</f>
        <v>0</v>
      </c>
    </row>
    <row r="66" spans="1:13" x14ac:dyDescent="0.25">
      <c r="A66" s="3" t="s">
        <v>5</v>
      </c>
      <c r="B66" s="9" t="s">
        <v>2</v>
      </c>
      <c r="C66" s="31">
        <f>IF('reálná rychlost'!A66="","",IF('reálná rychlost'!A66&lt;=50,odchylky!A66,""))</f>
        <v>-0.13043478260869565</v>
      </c>
      <c r="D66" s="31">
        <f>IF('reálná rychlost'!B66="","",IF('reálná rychlost'!B66&lt;=50,odchylky!B66,""))</f>
        <v>-0.2391304347826087</v>
      </c>
      <c r="E66" s="31">
        <f>IF('reálná rychlost'!H66="","",IF('reálná rychlost'!H66&lt;=50,odchylky!H66,""))</f>
        <v>2.0408163265306121E-2</v>
      </c>
      <c r="F66" s="31" t="str">
        <f>IF('reálná rychlost'!I66="","",IF('reálná rychlost'!I66&lt;=50,odchylky!I66,""))</f>
        <v/>
      </c>
      <c r="G66" s="31" t="str">
        <f>IF('reálná rychlost'!J66="","",IF('reálná rychlost'!J66&lt;=50,odchylky!J66,""))</f>
        <v/>
      </c>
      <c r="H66" s="31">
        <f>IF('reálná rychlost'!M66="","",IF('reálná rychlost'!M66&lt;=50,odchylky!M66,""))</f>
        <v>-0.14893617021276595</v>
      </c>
      <c r="I66" s="31">
        <f>IF('reálná rychlost'!N66="","",IF('reálná rychlost'!N66&lt;=50,odchylky!N66,""))</f>
        <v>2.0408163265306121E-2</v>
      </c>
      <c r="J66" s="31">
        <f>IF('reálná rychlost'!O66="","",IF('reálná rychlost'!O66&lt;=50,odchylky!O66,""))</f>
        <v>2.0408163265306121E-2</v>
      </c>
      <c r="K66" s="31" t="str">
        <f>IF('reálná rychlost'!P66="","",IF('reálná rychlost'!P66&lt;=50,odchylky!P66,""))</f>
        <v/>
      </c>
      <c r="L66" s="31" t="str">
        <f>IF('reálná rychlost'!Q66="","",IF('reálná rychlost'!Q66&lt;=50,odchylky!Q66,""))</f>
        <v/>
      </c>
      <c r="M66" s="31">
        <f>IF('reálná rychlost'!R66="","",IF('reálná rychlost'!R66&lt;=50,odchylky!R66,""))</f>
        <v>0.22448979591836735</v>
      </c>
    </row>
    <row r="67" spans="1:13" x14ac:dyDescent="0.25">
      <c r="A67" s="5" t="s">
        <v>5</v>
      </c>
      <c r="B67" s="6" t="s">
        <v>2</v>
      </c>
      <c r="C67" s="31" t="str">
        <f>IF('reálná rychlost'!A67="","",IF('reálná rychlost'!A67&lt;=50,odchylky!A67,""))</f>
        <v/>
      </c>
      <c r="D67" s="31" t="str">
        <f>IF('reálná rychlost'!B67="","",IF('reálná rychlost'!B67&lt;=50,odchylky!B67,""))</f>
        <v/>
      </c>
      <c r="E67" s="31" t="str">
        <f>IF('reálná rychlost'!H67="","",IF('reálná rychlost'!H67&lt;=50,odchylky!H67,""))</f>
        <v/>
      </c>
      <c r="F67" s="31" t="str">
        <f>IF('reálná rychlost'!I67="","",IF('reálná rychlost'!I67&lt;=50,odchylky!I67,""))</f>
        <v/>
      </c>
      <c r="G67" s="31" t="str">
        <f>IF('reálná rychlost'!J67="","",IF('reálná rychlost'!J67&lt;=50,odchylky!J67,""))</f>
        <v/>
      </c>
      <c r="H67" s="31" t="str">
        <f>IF('reálná rychlost'!M67="","",IF('reálná rychlost'!M67&lt;=50,odchylky!M67,""))</f>
        <v/>
      </c>
      <c r="I67" s="31" t="str">
        <f>IF('reálná rychlost'!N67="","",IF('reálná rychlost'!N67&lt;=50,odchylky!N67,""))</f>
        <v/>
      </c>
      <c r="J67" s="31" t="str">
        <f>IF('reálná rychlost'!O67="","",IF('reálná rychlost'!O67&lt;=50,odchylky!O67,""))</f>
        <v/>
      </c>
      <c r="K67" s="31" t="str">
        <f>IF('reálná rychlost'!P67="","",IF('reálná rychlost'!P67&lt;=50,odchylky!P67,""))</f>
        <v/>
      </c>
      <c r="L67" s="31" t="str">
        <f>IF('reálná rychlost'!Q67="","",IF('reálná rychlost'!Q67&lt;=50,odchylky!Q67,""))</f>
        <v/>
      </c>
      <c r="M67" s="31" t="str">
        <f>IF('reálná rychlost'!R67="","",IF('reálná rychlost'!R67&lt;=50,odchylky!R67,""))</f>
        <v/>
      </c>
    </row>
    <row r="68" spans="1:13" x14ac:dyDescent="0.25">
      <c r="A68" s="3" t="s">
        <v>5</v>
      </c>
      <c r="B68" s="9" t="s">
        <v>2</v>
      </c>
      <c r="C68" s="31">
        <f>IF('reálná rychlost'!A68="","",IF('reálná rychlost'!A68&lt;=50,odchylky!A68,""))</f>
        <v>0.31578947368421051</v>
      </c>
      <c r="D68" s="31">
        <f>IF('reálná rychlost'!B68="","",IF('reálná rychlost'!B68&lt;=50,odchylky!B68,""))</f>
        <v>5.2631578947368418E-2</v>
      </c>
      <c r="E68" s="31">
        <f>IF('reálná rychlost'!H68="","",IF('reálná rychlost'!H68&lt;=50,odchylky!H68,""))</f>
        <v>6.3829787234042548E-2</v>
      </c>
      <c r="F68" s="31">
        <f>IF('reálná rychlost'!I68="","",IF('reálná rychlost'!I68&lt;=50,odchylky!I68,""))</f>
        <v>-6.9767441860465115E-2</v>
      </c>
      <c r="G68" s="31">
        <f>IF('reálná rychlost'!J68="","",IF('reálná rychlost'!J68&lt;=50,odchylky!J68,""))</f>
        <v>0.27906976744186046</v>
      </c>
      <c r="H68" s="31">
        <f>IF('reálná rychlost'!M68="","",IF('reálná rychlost'!M68&lt;=50,odchylky!M68,""))</f>
        <v>-4.7619047619047616E-2</v>
      </c>
      <c r="I68" s="31">
        <f>IF('reálná rychlost'!N68="","",IF('reálná rychlost'!N68&lt;=50,odchylky!N68,""))</f>
        <v>-0.14634146341463414</v>
      </c>
      <c r="J68" s="31">
        <f>IF('reálná rychlost'!O68="","",IF('reálná rychlost'!O68&lt;=50,odchylky!O68,""))</f>
        <v>0.34146341463414637</v>
      </c>
      <c r="K68" s="31">
        <f>IF('reálná rychlost'!P68="","",IF('reálná rychlost'!P68&lt;=50,odchylky!P68,""))</f>
        <v>0.34146341463414637</v>
      </c>
      <c r="L68" s="31">
        <f>IF('reálná rychlost'!Q68="","",IF('reálná rychlost'!Q68&lt;=50,odchylky!Q68,""))</f>
        <v>0.21951219512195122</v>
      </c>
      <c r="M68" s="31">
        <f>IF('reálná rychlost'!R68="","",IF('reálná rychlost'!R68&lt;=50,odchylky!R68,""))</f>
        <v>-2.4390243902439025E-2</v>
      </c>
    </row>
    <row r="69" spans="1:13" x14ac:dyDescent="0.25">
      <c r="A69" s="5" t="s">
        <v>5</v>
      </c>
      <c r="B69" s="6" t="s">
        <v>2</v>
      </c>
      <c r="C69" s="31" t="str">
        <f>IF('reálná rychlost'!A69="","",IF('reálná rychlost'!A69&lt;=50,odchylky!A69,""))</f>
        <v/>
      </c>
      <c r="D69" s="31" t="str">
        <f>IF('reálná rychlost'!B69="","",IF('reálná rychlost'!B69&lt;=50,odchylky!B69,""))</f>
        <v/>
      </c>
      <c r="E69" s="31" t="str">
        <f>IF('reálná rychlost'!H69="","",IF('reálná rychlost'!H69&lt;=50,odchylky!H69,""))</f>
        <v/>
      </c>
      <c r="F69" s="31" t="str">
        <f>IF('reálná rychlost'!I69="","",IF('reálná rychlost'!I69&lt;=50,odchylky!I69,""))</f>
        <v/>
      </c>
      <c r="G69" s="31" t="str">
        <f>IF('reálná rychlost'!J69="","",IF('reálná rychlost'!J69&lt;=50,odchylky!J69,""))</f>
        <v/>
      </c>
      <c r="H69" s="31" t="str">
        <f>IF('reálná rychlost'!M69="","",IF('reálná rychlost'!M69&lt;=50,odchylky!M69,""))</f>
        <v/>
      </c>
      <c r="I69" s="31" t="str">
        <f>IF('reálná rychlost'!N69="","",IF('reálná rychlost'!N69&lt;=50,odchylky!N69,""))</f>
        <v/>
      </c>
      <c r="J69" s="31" t="str">
        <f>IF('reálná rychlost'!O69="","",IF('reálná rychlost'!O69&lt;=50,odchylky!O69,""))</f>
        <v/>
      </c>
      <c r="K69" s="31" t="str">
        <f>IF('reálná rychlost'!P69="","",IF('reálná rychlost'!P69&lt;=50,odchylky!P69,""))</f>
        <v/>
      </c>
      <c r="L69" s="31" t="str">
        <f>IF('reálná rychlost'!Q69="","",IF('reálná rychlost'!Q69&lt;=50,odchylky!Q69,""))</f>
        <v/>
      </c>
      <c r="M69" s="31" t="str">
        <f>IF('reálná rychlost'!R69="","",IF('reálná rychlost'!R69&lt;=50,odchylky!R69,""))</f>
        <v/>
      </c>
    </row>
    <row r="70" spans="1:13" x14ac:dyDescent="0.25">
      <c r="A70" s="3" t="s">
        <v>5</v>
      </c>
      <c r="B70" s="9" t="s">
        <v>2</v>
      </c>
      <c r="C70" s="31" t="str">
        <f>IF('reálná rychlost'!A70="","",IF('reálná rychlost'!A70&lt;=50,odchylky!A70,""))</f>
        <v/>
      </c>
      <c r="D70" s="31" t="str">
        <f>IF('reálná rychlost'!B70="","",IF('reálná rychlost'!B70&lt;=50,odchylky!B70,""))</f>
        <v/>
      </c>
      <c r="E70" s="31" t="str">
        <f>IF('reálná rychlost'!H70="","",IF('reálná rychlost'!H70&lt;=50,odchylky!H70,""))</f>
        <v/>
      </c>
      <c r="F70" s="31" t="str">
        <f>IF('reálná rychlost'!I70="","",IF('reálná rychlost'!I70&lt;=50,odchylky!I70,""))</f>
        <v/>
      </c>
      <c r="G70" s="31" t="str">
        <f>IF('reálná rychlost'!J70="","",IF('reálná rychlost'!J70&lt;=50,odchylky!J70,""))</f>
        <v/>
      </c>
      <c r="H70" s="31" t="str">
        <f>IF('reálná rychlost'!M70="","",IF('reálná rychlost'!M70&lt;=50,odchylky!M70,""))</f>
        <v/>
      </c>
      <c r="I70" s="31" t="str">
        <f>IF('reálná rychlost'!N70="","",IF('reálná rychlost'!N70&lt;=50,odchylky!N70,""))</f>
        <v/>
      </c>
      <c r="J70" s="31" t="str">
        <f>IF('reálná rychlost'!O70="","",IF('reálná rychlost'!O70&lt;=50,odchylky!O70,""))</f>
        <v/>
      </c>
      <c r="K70" s="31" t="str">
        <f>IF('reálná rychlost'!P70="","",IF('reálná rychlost'!P70&lt;=50,odchylky!P70,""))</f>
        <v/>
      </c>
      <c r="L70" s="31" t="str">
        <f>IF('reálná rychlost'!Q70="","",IF('reálná rychlost'!Q70&lt;=50,odchylky!Q70,""))</f>
        <v/>
      </c>
      <c r="M70" s="31" t="str">
        <f>IF('reálná rychlost'!R70="","",IF('reálná rychlost'!R70&lt;=50,odchylky!R70,""))</f>
        <v/>
      </c>
    </row>
    <row r="71" spans="1:13" x14ac:dyDescent="0.25">
      <c r="A71" s="5" t="s">
        <v>5</v>
      </c>
      <c r="B71" s="6" t="s">
        <v>2</v>
      </c>
      <c r="C71" s="31" t="str">
        <f>IF('reálná rychlost'!A71="","",IF('reálná rychlost'!A71&lt;=50,odchylky!A71,""))</f>
        <v/>
      </c>
      <c r="D71" s="31" t="str">
        <f>IF('reálná rychlost'!B71="","",IF('reálná rychlost'!B71&lt;=50,odchylky!B71,""))</f>
        <v/>
      </c>
      <c r="E71" s="31" t="str">
        <f>IF('reálná rychlost'!H71="","",IF('reálná rychlost'!H71&lt;=50,odchylky!H71,""))</f>
        <v/>
      </c>
      <c r="F71" s="31" t="str">
        <f>IF('reálná rychlost'!I71="","",IF('reálná rychlost'!I71&lt;=50,odchylky!I71,""))</f>
        <v/>
      </c>
      <c r="G71" s="31" t="str">
        <f>IF('reálná rychlost'!J71="","",IF('reálná rychlost'!J71&lt;=50,odchylky!J71,""))</f>
        <v/>
      </c>
      <c r="H71" s="31" t="str">
        <f>IF('reálná rychlost'!M71="","",IF('reálná rychlost'!M71&lt;=50,odchylky!M71,""))</f>
        <v/>
      </c>
      <c r="I71" s="31" t="str">
        <f>IF('reálná rychlost'!N71="","",IF('reálná rychlost'!N71&lt;=50,odchylky!N71,""))</f>
        <v/>
      </c>
      <c r="J71" s="31" t="str">
        <f>IF('reálná rychlost'!O71="","",IF('reálná rychlost'!O71&lt;=50,odchylky!O71,""))</f>
        <v/>
      </c>
      <c r="K71" s="31" t="str">
        <f>IF('reálná rychlost'!P71="","",IF('reálná rychlost'!P71&lt;=50,odchylky!P71,""))</f>
        <v/>
      </c>
      <c r="L71" s="31" t="str">
        <f>IF('reálná rychlost'!Q71="","",IF('reálná rychlost'!Q71&lt;=50,odchylky!Q71,""))</f>
        <v/>
      </c>
      <c r="M71" s="31" t="str">
        <f>IF('reálná rychlost'!R71="","",IF('reálná rychlost'!R71&lt;=50,odchylky!R71,""))</f>
        <v/>
      </c>
    </row>
    <row r="72" spans="1:13" x14ac:dyDescent="0.25">
      <c r="A72" s="3" t="s">
        <v>5</v>
      </c>
      <c r="B72" s="9" t="s">
        <v>2</v>
      </c>
      <c r="C72" s="31" t="str">
        <f>IF('reálná rychlost'!A72="","",IF('reálná rychlost'!A72&lt;=50,odchylky!A72,""))</f>
        <v/>
      </c>
      <c r="D72" s="31" t="str">
        <f>IF('reálná rychlost'!B72="","",IF('reálná rychlost'!B72&lt;=50,odchylky!B72,""))</f>
        <v/>
      </c>
      <c r="E72" s="31" t="str">
        <f>IF('reálná rychlost'!H72="","",IF('reálná rychlost'!H72&lt;=50,odchylky!H72,""))</f>
        <v/>
      </c>
      <c r="F72" s="31" t="str">
        <f>IF('reálná rychlost'!I72="","",IF('reálná rychlost'!I72&lt;=50,odchylky!I72,""))</f>
        <v/>
      </c>
      <c r="G72" s="31" t="str">
        <f>IF('reálná rychlost'!J72="","",IF('reálná rychlost'!J72&lt;=50,odchylky!J72,""))</f>
        <v/>
      </c>
      <c r="H72" s="31" t="str">
        <f>IF('reálná rychlost'!M72="","",IF('reálná rychlost'!M72&lt;=50,odchylky!M72,""))</f>
        <v/>
      </c>
      <c r="I72" s="31" t="str">
        <f>IF('reálná rychlost'!N72="","",IF('reálná rychlost'!N72&lt;=50,odchylky!N72,""))</f>
        <v/>
      </c>
      <c r="J72" s="31" t="str">
        <f>IF('reálná rychlost'!O72="","",IF('reálná rychlost'!O72&lt;=50,odchylky!O72,""))</f>
        <v/>
      </c>
      <c r="K72" s="31" t="str">
        <f>IF('reálná rychlost'!P72="","",IF('reálná rychlost'!P72&lt;=50,odchylky!P72,""))</f>
        <v/>
      </c>
      <c r="L72" s="31" t="str">
        <f>IF('reálná rychlost'!Q72="","",IF('reálná rychlost'!Q72&lt;=50,odchylky!Q72,""))</f>
        <v/>
      </c>
      <c r="M72" s="31" t="str">
        <f>IF('reálná rychlost'!R72="","",IF('reálná rychlost'!R72&lt;=50,odchylky!R72,""))</f>
        <v/>
      </c>
    </row>
    <row r="73" spans="1:13" x14ac:dyDescent="0.25">
      <c r="A73" s="5" t="s">
        <v>5</v>
      </c>
      <c r="B73" s="6" t="s">
        <v>2</v>
      </c>
      <c r="C73" s="31" t="str">
        <f>IF('reálná rychlost'!A73="","",IF('reálná rychlost'!A73&lt;=50,odchylky!A73,""))</f>
        <v/>
      </c>
      <c r="D73" s="31" t="str">
        <f>IF('reálná rychlost'!B73="","",IF('reálná rychlost'!B73&lt;=50,odchylky!B73,""))</f>
        <v/>
      </c>
      <c r="E73" s="31" t="str">
        <f>IF('reálná rychlost'!H73="","",IF('reálná rychlost'!H73&lt;=50,odchylky!H73,""))</f>
        <v/>
      </c>
      <c r="F73" s="31" t="str">
        <f>IF('reálná rychlost'!I73="","",IF('reálná rychlost'!I73&lt;=50,odchylky!I73,""))</f>
        <v/>
      </c>
      <c r="G73" s="31" t="str">
        <f>IF('reálná rychlost'!J73="","",IF('reálná rychlost'!J73&lt;=50,odchylky!J73,""))</f>
        <v/>
      </c>
      <c r="H73" s="31" t="str">
        <f>IF('reálná rychlost'!M73="","",IF('reálná rychlost'!M73&lt;=50,odchylky!M73,""))</f>
        <v/>
      </c>
      <c r="I73" s="31" t="str">
        <f>IF('reálná rychlost'!N73="","",IF('reálná rychlost'!N73&lt;=50,odchylky!N73,""))</f>
        <v/>
      </c>
      <c r="J73" s="31" t="str">
        <f>IF('reálná rychlost'!O73="","",IF('reálná rychlost'!O73&lt;=50,odchylky!O73,""))</f>
        <v/>
      </c>
      <c r="K73" s="31" t="str">
        <f>IF('reálná rychlost'!P73="","",IF('reálná rychlost'!P73&lt;=50,odchylky!P73,""))</f>
        <v/>
      </c>
      <c r="L73" s="31" t="str">
        <f>IF('reálná rychlost'!Q73="","",IF('reálná rychlost'!Q73&lt;=50,odchylky!Q73,""))</f>
        <v/>
      </c>
      <c r="M73" s="31" t="str">
        <f>IF('reálná rychlost'!R73="","",IF('reálná rychlost'!R73&lt;=50,odchylky!R73,""))</f>
        <v/>
      </c>
    </row>
    <row r="74" spans="1:13" x14ac:dyDescent="0.25">
      <c r="A74" s="3" t="s">
        <v>5</v>
      </c>
      <c r="B74" s="9" t="s">
        <v>2</v>
      </c>
      <c r="C74" s="31" t="str">
        <f>IF('reálná rychlost'!A74="","",IF('reálná rychlost'!A74&lt;=50,odchylky!A74,""))</f>
        <v/>
      </c>
      <c r="D74" s="31" t="str">
        <f>IF('reálná rychlost'!B74="","",IF('reálná rychlost'!B74&lt;=50,odchylky!B74,""))</f>
        <v/>
      </c>
      <c r="E74" s="31" t="str">
        <f>IF('reálná rychlost'!H74="","",IF('reálná rychlost'!H74&lt;=50,odchylky!H74,""))</f>
        <v/>
      </c>
      <c r="F74" s="31" t="str">
        <f>IF('reálná rychlost'!I74="","",IF('reálná rychlost'!I74&lt;=50,odchylky!I74,""))</f>
        <v/>
      </c>
      <c r="G74" s="31" t="str">
        <f>IF('reálná rychlost'!J74="","",IF('reálná rychlost'!J74&lt;=50,odchylky!J74,""))</f>
        <v/>
      </c>
      <c r="H74" s="31" t="str">
        <f>IF('reálná rychlost'!M74="","",IF('reálná rychlost'!M74&lt;=50,odchylky!M74,""))</f>
        <v/>
      </c>
      <c r="I74" s="31" t="str">
        <f>IF('reálná rychlost'!N74="","",IF('reálná rychlost'!N74&lt;=50,odchylky!N74,""))</f>
        <v/>
      </c>
      <c r="J74" s="31" t="str">
        <f>IF('reálná rychlost'!O74="","",IF('reálná rychlost'!O74&lt;=50,odchylky!O74,""))</f>
        <v/>
      </c>
      <c r="K74" s="31" t="str">
        <f>IF('reálná rychlost'!P74="","",IF('reálná rychlost'!P74&lt;=50,odchylky!P74,""))</f>
        <v/>
      </c>
      <c r="L74" s="31" t="str">
        <f>IF('reálná rychlost'!Q74="","",IF('reálná rychlost'!Q74&lt;=50,odchylky!Q74,""))</f>
        <v/>
      </c>
      <c r="M74" s="31" t="str">
        <f>IF('reálná rychlost'!R74="","",IF('reálná rychlost'!R74&lt;=50,odchylky!R74,""))</f>
        <v/>
      </c>
    </row>
    <row r="75" spans="1:13" x14ac:dyDescent="0.25">
      <c r="A75" s="5" t="s">
        <v>5</v>
      </c>
      <c r="B75" s="6" t="s">
        <v>2</v>
      </c>
      <c r="C75" s="31" t="str">
        <f>IF('reálná rychlost'!A75="","",IF('reálná rychlost'!A75&lt;=50,odchylky!A75,""))</f>
        <v/>
      </c>
      <c r="D75" s="31" t="str">
        <f>IF('reálná rychlost'!B75="","",IF('reálná rychlost'!B75&lt;=50,odchylky!B75,""))</f>
        <v/>
      </c>
      <c r="E75" s="31" t="str">
        <f>IF('reálná rychlost'!H75="","",IF('reálná rychlost'!H75&lt;=50,odchylky!H75,""))</f>
        <v/>
      </c>
      <c r="F75" s="31" t="str">
        <f>IF('reálná rychlost'!I75="","",IF('reálná rychlost'!I75&lt;=50,odchylky!I75,""))</f>
        <v/>
      </c>
      <c r="G75" s="31" t="str">
        <f>IF('reálná rychlost'!J75="","",IF('reálná rychlost'!J75&lt;=50,odchylky!J75,""))</f>
        <v/>
      </c>
      <c r="H75" s="31" t="str">
        <f>IF('reálná rychlost'!M75="","",IF('reálná rychlost'!M75&lt;=50,odchylky!M75,""))</f>
        <v/>
      </c>
      <c r="I75" s="31" t="str">
        <f>IF('reálná rychlost'!N75="","",IF('reálná rychlost'!N75&lt;=50,odchylky!N75,""))</f>
        <v/>
      </c>
      <c r="J75" s="31" t="str">
        <f>IF('reálná rychlost'!O75="","",IF('reálná rychlost'!O75&lt;=50,odchylky!O75,""))</f>
        <v/>
      </c>
      <c r="K75" s="31" t="str">
        <f>IF('reálná rychlost'!P75="","",IF('reálná rychlost'!P75&lt;=50,odchylky!P75,""))</f>
        <v/>
      </c>
      <c r="L75" s="31" t="str">
        <f>IF('reálná rychlost'!Q75="","",IF('reálná rychlost'!Q75&lt;=50,odchylky!Q75,""))</f>
        <v/>
      </c>
      <c r="M75" s="31" t="str">
        <f>IF('reálná rychlost'!R75="","",IF('reálná rychlost'!R75&lt;=50,odchylky!R75,""))</f>
        <v/>
      </c>
    </row>
    <row r="76" spans="1:13" x14ac:dyDescent="0.25">
      <c r="A76" s="3" t="s">
        <v>5</v>
      </c>
      <c r="B76" s="9" t="s">
        <v>2</v>
      </c>
      <c r="C76" s="31">
        <f>IF('reálná rychlost'!A76="","",IF('reálná rychlost'!A76&lt;=50,odchylky!A76,""))</f>
        <v>0</v>
      </c>
      <c r="D76" s="31">
        <f>IF('reálná rychlost'!B76="","",IF('reálná rychlost'!B76&lt;=50,odchylky!B76,""))</f>
        <v>0.1111111111111111</v>
      </c>
      <c r="E76" s="31">
        <f>IF('reálná rychlost'!H76="","",IF('reálná rychlost'!H76&lt;=50,odchylky!H76,""))</f>
        <v>-0.2391304347826087</v>
      </c>
      <c r="F76" s="31">
        <f>IF('reálná rychlost'!I76="","",IF('reálná rychlost'!I76&lt;=50,odchylky!I76,""))</f>
        <v>-0.20454545454545456</v>
      </c>
      <c r="G76" s="31">
        <f>IF('reálná rychlost'!J76="","",IF('reálná rychlost'!J76&lt;=50,odchylky!J76,""))</f>
        <v>0.36363636363636365</v>
      </c>
      <c r="H76" s="31">
        <f>IF('reálná rychlost'!M76="","",IF('reálná rychlost'!M76&lt;=50,odchylky!M76,""))</f>
        <v>-0.1</v>
      </c>
      <c r="I76" s="31">
        <f>IF('reálná rychlost'!N76="","",IF('reálná rychlost'!N76&lt;=50,odchylky!N76,""))</f>
        <v>4.1666666666666664E-2</v>
      </c>
      <c r="J76" s="31">
        <f>IF('reálná rychlost'!O76="","",IF('reálná rychlost'!O76&lt;=50,odchylky!O76,""))</f>
        <v>0.25</v>
      </c>
      <c r="K76" s="31">
        <f>IF('reálná rychlost'!P76="","",IF('reálná rychlost'!P76&lt;=50,odchylky!P76,""))</f>
        <v>0.3</v>
      </c>
      <c r="L76" s="31">
        <f>IF('reálná rychlost'!Q76="","",IF('reálná rychlost'!Q76&lt;=50,odchylky!Q76,""))</f>
        <v>0.2</v>
      </c>
      <c r="M76" s="31">
        <f>IF('reálná rychlost'!R76="","",IF('reálná rychlost'!R76&lt;=50,odchylky!R76,""))</f>
        <v>4.1666666666666664E-2</v>
      </c>
    </row>
    <row r="77" spans="1:13" x14ac:dyDescent="0.25">
      <c r="C77" s="31" t="str">
        <f>IF('reálná rychlost'!A77="","",IF('reálná rychlost'!A77&lt;=50,odchylky!A77,""))</f>
        <v/>
      </c>
      <c r="D77" s="31" t="str">
        <f>IF('reálná rychlost'!B77="","",IF('reálná rychlost'!B77&lt;=50,odchylky!B77,""))</f>
        <v/>
      </c>
      <c r="E77" s="31" t="str">
        <f>IF('reálná rychlost'!H77="","",IF('reálná rychlost'!H77&lt;=50,odchylky!H77,""))</f>
        <v/>
      </c>
      <c r="F77" s="31" t="str">
        <f>IF('reálná rychlost'!I77="","",IF('reálná rychlost'!I77&lt;=50,odchylky!I77,""))</f>
        <v/>
      </c>
      <c r="G77" s="31" t="str">
        <f>IF('reálná rychlost'!J77="","",IF('reálná rychlost'!J77&lt;=50,odchylky!J77,""))</f>
        <v/>
      </c>
      <c r="H77" s="31" t="str">
        <f>IF('reálná rychlost'!M77="","",IF('reálná rychlost'!M77&lt;=50,odchylky!M77,""))</f>
        <v/>
      </c>
      <c r="I77" s="31" t="str">
        <f>IF('reálná rychlost'!N77="","",IF('reálná rychlost'!N77&lt;=50,odchylky!N77,""))</f>
        <v/>
      </c>
      <c r="J77" s="31" t="str">
        <f>IF('reálná rychlost'!O77="","",IF('reálná rychlost'!O77&lt;=50,odchylky!O77,""))</f>
        <v/>
      </c>
      <c r="K77" s="31" t="str">
        <f>IF('reálná rychlost'!P77="","",IF('reálná rychlost'!P77&lt;=50,odchylky!P77,""))</f>
        <v/>
      </c>
      <c r="L77" s="31" t="str">
        <f>IF('reálná rychlost'!Q77="","",IF('reálná rychlost'!Q77&lt;=50,odchylky!Q77,""))</f>
        <v/>
      </c>
      <c r="M77" s="31" t="str">
        <f>IF('reálná rychlost'!R77="","",IF('reálná rychlost'!R77&lt;=50,odchylky!R77,""))</f>
        <v/>
      </c>
    </row>
    <row r="78" spans="1:13" x14ac:dyDescent="0.25">
      <c r="A78" s="5" t="s">
        <v>6</v>
      </c>
      <c r="B78" s="6" t="s">
        <v>4</v>
      </c>
      <c r="C78" s="31">
        <f>IF('reálná rychlost'!A78="","",IF('reálná rychlost'!A78&lt;=50,odchylky!A78,""))</f>
        <v>-0.14285714285714285</v>
      </c>
      <c r="D78" s="31">
        <f>IF('reálná rychlost'!B78="","",IF('reálná rychlost'!B78&lt;=50,odchylky!B78,""))</f>
        <v>-0.5714285714285714</v>
      </c>
      <c r="E78" s="31">
        <f>IF('reálná rychlost'!H78="","",IF('reálná rychlost'!H78&lt;=50,odchylky!H78,""))</f>
        <v>8.1081081081081086E-2</v>
      </c>
      <c r="F78" s="31">
        <f>IF('reálná rychlost'!I78="","",IF('reálná rychlost'!I78&lt;=50,odchylky!I78,""))</f>
        <v>0.1111111111111111</v>
      </c>
      <c r="G78" s="31">
        <f>IF('reálná rychlost'!J78="","",IF('reálná rychlost'!J78&lt;=50,odchylky!J78,""))</f>
        <v>0.25</v>
      </c>
      <c r="H78" s="31">
        <f>IF('reálná rychlost'!M78="","",IF('reálná rychlost'!M78&lt;=50,odchylky!M78,""))</f>
        <v>-0.16666666666666666</v>
      </c>
      <c r="I78" s="31">
        <f>IF('reálná rychlost'!N78="","",IF('reálná rychlost'!N78&lt;=50,odchylky!N78,""))</f>
        <v>0.31578947368421051</v>
      </c>
      <c r="J78" s="31">
        <f>IF('reálná rychlost'!O78="","",IF('reálná rychlost'!O78&lt;=50,odchylky!O78,""))</f>
        <v>-0.21052631578947367</v>
      </c>
      <c r="K78" s="31">
        <f>IF('reálná rychlost'!P78="","",IF('reálná rychlost'!P78&lt;=50,odchylky!P78,""))</f>
        <v>0.18421052631578946</v>
      </c>
      <c r="L78" s="31">
        <f>IF('reálná rychlost'!Q78="","",IF('reálná rychlost'!Q78&lt;=50,odchylky!Q78,""))</f>
        <v>-7.8947368421052627E-2</v>
      </c>
      <c r="M78" s="31">
        <f>IF('reálná rychlost'!R78="","",IF('reálná rychlost'!R78&lt;=50,odchylky!R78,""))</f>
        <v>5.2631578947368418E-2</v>
      </c>
    </row>
    <row r="79" spans="1:13" x14ac:dyDescent="0.25">
      <c r="A79" s="3" t="s">
        <v>6</v>
      </c>
      <c r="B79" s="4" t="s">
        <v>4</v>
      </c>
      <c r="C79" s="31">
        <f>IF('reálná rychlost'!A79="","",IF('reálná rychlost'!A79&lt;=50,odchylky!A79,""))</f>
        <v>-0.375</v>
      </c>
      <c r="D79" s="31">
        <f>IF('reálná rychlost'!B79="","",IF('reálná rychlost'!B79&lt;=50,odchylky!B79,""))</f>
        <v>-0.47916666666666669</v>
      </c>
      <c r="E79" s="31">
        <f>IF('reálná rychlost'!H79="","",IF('reálná rychlost'!H79&lt;=50,odchylky!H79,""))</f>
        <v>-0.1</v>
      </c>
      <c r="F79" s="31" t="str">
        <f>IF('reálná rychlost'!I79="","",IF('reálná rychlost'!I79&lt;=50,odchylky!I79,""))</f>
        <v/>
      </c>
      <c r="G79" s="31" t="str">
        <f>IF('reálná rychlost'!J79="","",IF('reálná rychlost'!J79&lt;=50,odchylky!J79,""))</f>
        <v/>
      </c>
      <c r="H79" s="31" t="str">
        <f>IF('reálná rychlost'!M79="","",IF('reálná rychlost'!M79&lt;=50,odchylky!M79,""))</f>
        <v/>
      </c>
      <c r="I79" s="31" t="str">
        <f>IF('reálná rychlost'!N79="","",IF('reálná rychlost'!N79&lt;=50,odchylky!N79,""))</f>
        <v/>
      </c>
      <c r="J79" s="31" t="str">
        <f>IF('reálná rychlost'!O79="","",IF('reálná rychlost'!O79&lt;=50,odchylky!O79,""))</f>
        <v/>
      </c>
      <c r="K79" s="31" t="str">
        <f>IF('reálná rychlost'!P79="","",IF('reálná rychlost'!P79&lt;=50,odchylky!P79,""))</f>
        <v/>
      </c>
      <c r="L79" s="31" t="str">
        <f>IF('reálná rychlost'!Q79="","",IF('reálná rychlost'!Q79&lt;=50,odchylky!Q79,""))</f>
        <v/>
      </c>
      <c r="M79" s="31" t="str">
        <f>IF('reálná rychlost'!R79="","",IF('reálná rychlost'!R79&lt;=50,odchylky!R79,""))</f>
        <v/>
      </c>
    </row>
    <row r="80" spans="1:13" x14ac:dyDescent="0.25">
      <c r="A80" s="5" t="s">
        <v>6</v>
      </c>
      <c r="B80" s="6" t="s">
        <v>4</v>
      </c>
      <c r="C80" s="31">
        <f>IF('reálná rychlost'!A80="","",IF('reálná rychlost'!A80&lt;=50,odchylky!A80,""))</f>
        <v>0.25</v>
      </c>
      <c r="D80" s="31">
        <f>IF('reálná rychlost'!B80="","",IF('reálná rychlost'!B80&lt;=50,odchylky!B80,""))</f>
        <v>-2.7777777777777776E-2</v>
      </c>
      <c r="E80" s="31">
        <f>IF('reálná rychlost'!H80="","",IF('reálná rychlost'!H80&lt;=50,odchylky!H80,""))</f>
        <v>-0.1891891891891892</v>
      </c>
      <c r="F80" s="31">
        <f>IF('reálná rychlost'!I80="","",IF('reálná rychlost'!I80&lt;=50,odchylky!I80,""))</f>
        <v>0.33333333333333331</v>
      </c>
      <c r="G80" s="31">
        <f>IF('reálná rychlost'!J80="","",IF('reálná rychlost'!J80&lt;=50,odchylky!J80,""))</f>
        <v>0.22222222222222221</v>
      </c>
      <c r="H80" s="31">
        <f>IF('reálná rychlost'!M80="","",IF('reálná rychlost'!M80&lt;=50,odchylky!M80,""))</f>
        <v>-0.1111111111111111</v>
      </c>
      <c r="I80" s="31">
        <f>IF('reálná rychlost'!N80="","",IF('reálná rychlost'!N80&lt;=50,odchylky!N80,""))</f>
        <v>0.125</v>
      </c>
      <c r="J80" s="31">
        <f>IF('reálná rychlost'!O80="","",IF('reálná rychlost'!O80&lt;=50,odchylky!O80,""))</f>
        <v>-0.25</v>
      </c>
      <c r="K80" s="31">
        <f>IF('reálná rychlost'!P80="","",IF('reálná rychlost'!P80&lt;=50,odchylky!P80,""))</f>
        <v>0</v>
      </c>
      <c r="L80" s="31">
        <f>IF('reálná rychlost'!Q80="","",IF('reálná rychlost'!Q80&lt;=50,odchylky!Q80,""))</f>
        <v>-0.25</v>
      </c>
      <c r="M80" s="31">
        <f>IF('reálná rychlost'!R80="","",IF('reálná rychlost'!R80&lt;=50,odchylky!R80,""))</f>
        <v>0</v>
      </c>
    </row>
    <row r="81" spans="1:13" x14ac:dyDescent="0.25">
      <c r="A81" s="3" t="s">
        <v>6</v>
      </c>
      <c r="B81" s="4" t="s">
        <v>4</v>
      </c>
      <c r="C81" s="31" t="str">
        <f>IF('reálná rychlost'!A81="","",IF('reálná rychlost'!A81&lt;=50,odchylky!A81,""))</f>
        <v/>
      </c>
      <c r="D81" s="31" t="str">
        <f>IF('reálná rychlost'!B81="","",IF('reálná rychlost'!B81&lt;=50,odchylky!B81,""))</f>
        <v/>
      </c>
      <c r="E81" s="31" t="str">
        <f>IF('reálná rychlost'!H81="","",IF('reálná rychlost'!H81&lt;=50,odchylky!H81,""))</f>
        <v/>
      </c>
      <c r="F81" s="31" t="str">
        <f>IF('reálná rychlost'!I81="","",IF('reálná rychlost'!I81&lt;=50,odchylky!I81,""))</f>
        <v/>
      </c>
      <c r="G81" s="31" t="str">
        <f>IF('reálná rychlost'!J81="","",IF('reálná rychlost'!J81&lt;=50,odchylky!J81,""))</f>
        <v/>
      </c>
      <c r="H81" s="31" t="str">
        <f>IF('reálná rychlost'!M81="","",IF('reálná rychlost'!M81&lt;=50,odchylky!M81,""))</f>
        <v/>
      </c>
      <c r="I81" s="31" t="str">
        <f>IF('reálná rychlost'!N81="","",IF('reálná rychlost'!N81&lt;=50,odchylky!N81,""))</f>
        <v/>
      </c>
      <c r="J81" s="31" t="str">
        <f>IF('reálná rychlost'!O81="","",IF('reálná rychlost'!O81&lt;=50,odchylky!O81,""))</f>
        <v/>
      </c>
      <c r="K81" s="31" t="str">
        <f>IF('reálná rychlost'!P81="","",IF('reálná rychlost'!P81&lt;=50,odchylky!P81,""))</f>
        <v/>
      </c>
      <c r="L81" s="31" t="str">
        <f>IF('reálná rychlost'!Q81="","",IF('reálná rychlost'!Q81&lt;=50,odchylky!Q81,""))</f>
        <v/>
      </c>
      <c r="M81" s="31" t="str">
        <f>IF('reálná rychlost'!R81="","",IF('reálná rychlost'!R81&lt;=50,odchylky!R81,""))</f>
        <v/>
      </c>
    </row>
    <row r="82" spans="1:13" x14ac:dyDescent="0.25">
      <c r="A82" s="5" t="s">
        <v>6</v>
      </c>
      <c r="B82" s="6" t="s">
        <v>4</v>
      </c>
      <c r="C82" s="31" t="str">
        <f>IF('reálná rychlost'!A82="","",IF('reálná rychlost'!A82&lt;=50,odchylky!A82,""))</f>
        <v/>
      </c>
      <c r="D82" s="31" t="str">
        <f>IF('reálná rychlost'!B82="","",IF('reálná rychlost'!B82&lt;=50,odchylky!B82,""))</f>
        <v/>
      </c>
      <c r="E82" s="31" t="str">
        <f>IF('reálná rychlost'!H82="","",IF('reálná rychlost'!H82&lt;=50,odchylky!H82,""))</f>
        <v/>
      </c>
      <c r="F82" s="31" t="str">
        <f>IF('reálná rychlost'!I82="","",IF('reálná rychlost'!I82&lt;=50,odchylky!I82,""))</f>
        <v/>
      </c>
      <c r="G82" s="31" t="str">
        <f>IF('reálná rychlost'!J82="","",IF('reálná rychlost'!J82&lt;=50,odchylky!J82,""))</f>
        <v/>
      </c>
      <c r="H82" s="31" t="str">
        <f>IF('reálná rychlost'!M82="","",IF('reálná rychlost'!M82&lt;=50,odchylky!M82,""))</f>
        <v/>
      </c>
      <c r="I82" s="31" t="str">
        <f>IF('reálná rychlost'!N82="","",IF('reálná rychlost'!N82&lt;=50,odchylky!N82,""))</f>
        <v/>
      </c>
      <c r="J82" s="31" t="str">
        <f>IF('reálná rychlost'!O82="","",IF('reálná rychlost'!O82&lt;=50,odchylky!O82,""))</f>
        <v/>
      </c>
      <c r="K82" s="31" t="str">
        <f>IF('reálná rychlost'!P82="","",IF('reálná rychlost'!P82&lt;=50,odchylky!P82,""))</f>
        <v/>
      </c>
      <c r="L82" s="31" t="str">
        <f>IF('reálná rychlost'!Q82="","",IF('reálná rychlost'!Q82&lt;=50,odchylky!Q82,""))</f>
        <v/>
      </c>
      <c r="M82" s="31" t="str">
        <f>IF('reálná rychlost'!R82="","",IF('reálná rychlost'!R82&lt;=50,odchylky!R82,""))</f>
        <v/>
      </c>
    </row>
    <row r="83" spans="1:13" x14ac:dyDescent="0.25">
      <c r="A83" s="3" t="s">
        <v>6</v>
      </c>
      <c r="B83" s="4" t="s">
        <v>4</v>
      </c>
      <c r="C83" s="31">
        <f>IF('reálná rychlost'!A83="","",IF('reálná rychlost'!A83&lt;=50,odchylky!A83,""))</f>
        <v>3.4482758620689655E-2</v>
      </c>
      <c r="D83" s="31">
        <f>IF('reálná rychlost'!B83="","",IF('reálná rychlost'!B83&lt;=50,odchylky!B83,""))</f>
        <v>3.4482758620689655E-2</v>
      </c>
      <c r="E83" s="31">
        <f>IF('reálná rychlost'!H83="","",IF('reálná rychlost'!H83&lt;=50,odchylky!H83,""))</f>
        <v>0.16666666666666666</v>
      </c>
      <c r="F83" s="31">
        <f>IF('reálná rychlost'!I83="","",IF('reálná rychlost'!I83&lt;=50,odchylky!I83,""))</f>
        <v>0.5625</v>
      </c>
      <c r="G83" s="31">
        <f>IF('reálná rychlost'!J83="","",IF('reálná rychlost'!J83&lt;=50,odchylky!J83,""))</f>
        <v>0.71875</v>
      </c>
      <c r="H83" s="31">
        <f>IF('reálná rychlost'!M83="","",IF('reálná rychlost'!M83&lt;=50,odchylky!M83,""))</f>
        <v>9.375E-2</v>
      </c>
      <c r="I83" s="31">
        <f>IF('reálná rychlost'!N83="","",IF('reálná rychlost'!N83&lt;=50,odchylky!N83,""))</f>
        <v>0.45161290322580644</v>
      </c>
      <c r="J83" s="31">
        <f>IF('reálná rychlost'!O83="","",IF('reálná rychlost'!O83&lt;=50,odchylky!O83,""))</f>
        <v>0.29032258064516131</v>
      </c>
      <c r="K83" s="31">
        <f>IF('reálná rychlost'!P83="","",IF('reálná rychlost'!P83&lt;=50,odchylky!P83,""))</f>
        <v>0.45161290322580644</v>
      </c>
      <c r="L83" s="31">
        <f>IF('reálná rychlost'!Q83="","",IF('reálná rychlost'!Q83&lt;=50,odchylky!Q83,""))</f>
        <v>0.12903225806451613</v>
      </c>
      <c r="M83" s="31">
        <f>IF('reálná rychlost'!R83="","",IF('reálná rychlost'!R83&lt;=50,odchylky!R83,""))</f>
        <v>-3.2258064516129031E-2</v>
      </c>
    </row>
    <row r="84" spans="1:13" x14ac:dyDescent="0.25">
      <c r="A84" s="5" t="s">
        <v>6</v>
      </c>
      <c r="B84" s="6" t="s">
        <v>4</v>
      </c>
      <c r="C84" s="31">
        <f>IF('reálná rychlost'!A84="","",IF('reálná rychlost'!A84&lt;=50,odchylky!A84,""))</f>
        <v>6.3829787234042548E-2</v>
      </c>
      <c r="D84" s="31">
        <f>IF('reálná rychlost'!B84="","",IF('reálná rychlost'!B84&lt;=50,odchylky!B84,""))</f>
        <v>-4.2553191489361701E-2</v>
      </c>
      <c r="E84" s="31">
        <f>IF('reálná rychlost'!H84="","",IF('reálná rychlost'!H84&lt;=50,odchylky!H84,""))</f>
        <v>4.1666666666666664E-2</v>
      </c>
      <c r="F84" s="31" t="str">
        <f>IF('reálná rychlost'!I84="","",IF('reálná rychlost'!I84&lt;=50,odchylky!I84,""))</f>
        <v/>
      </c>
      <c r="G84" s="31" t="str">
        <f>IF('reálná rychlost'!J84="","",IF('reálná rychlost'!J84&lt;=50,odchylky!J84,""))</f>
        <v/>
      </c>
      <c r="H84" s="31" t="str">
        <f>IF('reálná rychlost'!M84="","",IF('reálná rychlost'!M84&lt;=50,odchylky!M84,""))</f>
        <v/>
      </c>
      <c r="I84" s="31" t="str">
        <f>IF('reálná rychlost'!N84="","",IF('reálná rychlost'!N84&lt;=50,odchylky!N84,""))</f>
        <v/>
      </c>
      <c r="J84" s="31" t="str">
        <f>IF('reálná rychlost'!O84="","",IF('reálná rychlost'!O84&lt;=50,odchylky!O84,""))</f>
        <v/>
      </c>
      <c r="K84" s="31" t="str">
        <f>IF('reálná rychlost'!P84="","",IF('reálná rychlost'!P84&lt;=50,odchylky!P84,""))</f>
        <v/>
      </c>
      <c r="L84" s="31" t="str">
        <f>IF('reálná rychlost'!Q84="","",IF('reálná rychlost'!Q84&lt;=50,odchylky!Q84,""))</f>
        <v/>
      </c>
      <c r="M84" s="31" t="str">
        <f>IF('reálná rychlost'!R84="","",IF('reálná rychlost'!R84&lt;=50,odchylky!R84,""))</f>
        <v/>
      </c>
    </row>
    <row r="85" spans="1:13" x14ac:dyDescent="0.25">
      <c r="A85" s="3" t="s">
        <v>6</v>
      </c>
      <c r="B85" s="4" t="s">
        <v>4</v>
      </c>
      <c r="C85" s="31">
        <f>IF('reálná rychlost'!A85="","",IF('reálná rychlost'!A85&lt;=50,odchylky!A85,""))</f>
        <v>0</v>
      </c>
      <c r="D85" s="31">
        <f>IF('reálná rychlost'!B85="","",IF('reálná rychlost'!B85&lt;=50,odchylky!B85,""))</f>
        <v>0</v>
      </c>
      <c r="E85" s="31">
        <f>IF('reálná rychlost'!H85="","",IF('reálná rychlost'!H85&lt;=50,odchylky!H85,""))</f>
        <v>0</v>
      </c>
      <c r="F85" s="31" t="str">
        <f>IF('reálná rychlost'!I85="","",IF('reálná rychlost'!I85&lt;=50,odchylky!I85,""))</f>
        <v/>
      </c>
      <c r="G85" s="31" t="str">
        <f>IF('reálná rychlost'!J85="","",IF('reálná rychlost'!J85&lt;=50,odchylky!J85,""))</f>
        <v/>
      </c>
      <c r="H85" s="31" t="str">
        <f>IF('reálná rychlost'!M85="","",IF('reálná rychlost'!M85&lt;=50,odchylky!M85,""))</f>
        <v/>
      </c>
      <c r="I85" s="31" t="str">
        <f>IF('reálná rychlost'!N85="","",IF('reálná rychlost'!N85&lt;=50,odchylky!N85,""))</f>
        <v/>
      </c>
      <c r="J85" s="31" t="str">
        <f>IF('reálná rychlost'!O85="","",IF('reálná rychlost'!O85&lt;=50,odchylky!O85,""))</f>
        <v/>
      </c>
      <c r="K85" s="31" t="str">
        <f>IF('reálná rychlost'!P85="","",IF('reálná rychlost'!P85&lt;=50,odchylky!P85,""))</f>
        <v/>
      </c>
      <c r="L85" s="31" t="str">
        <f>IF('reálná rychlost'!Q85="","",IF('reálná rychlost'!Q85&lt;=50,odchylky!Q85,""))</f>
        <v/>
      </c>
      <c r="M85" s="31" t="str">
        <f>IF('reálná rychlost'!R85="","",IF('reálná rychlost'!R85&lt;=50,odchylky!R85,""))</f>
        <v/>
      </c>
    </row>
    <row r="86" spans="1:13" x14ac:dyDescent="0.25">
      <c r="A86" s="5" t="s">
        <v>6</v>
      </c>
      <c r="B86" s="6" t="s">
        <v>4</v>
      </c>
      <c r="C86" s="31" t="str">
        <f>IF('reálná rychlost'!A86="","",IF('reálná rychlost'!A86&lt;=50,odchylky!A86,""))</f>
        <v/>
      </c>
      <c r="D86" s="31" t="str">
        <f>IF('reálná rychlost'!B86="","",IF('reálná rychlost'!B86&lt;=50,odchylky!B86,""))</f>
        <v/>
      </c>
      <c r="E86" s="31" t="str">
        <f>IF('reálná rychlost'!H86="","",IF('reálná rychlost'!H86&lt;=50,odchylky!H86,""))</f>
        <v/>
      </c>
      <c r="F86" s="31" t="str">
        <f>IF('reálná rychlost'!I86="","",IF('reálná rychlost'!I86&lt;=50,odchylky!I86,""))</f>
        <v/>
      </c>
      <c r="G86" s="31" t="str">
        <f>IF('reálná rychlost'!J86="","",IF('reálná rychlost'!J86&lt;=50,odchylky!J86,""))</f>
        <v/>
      </c>
      <c r="H86" s="31" t="str">
        <f>IF('reálná rychlost'!M86="","",IF('reálná rychlost'!M86&lt;=50,odchylky!M86,""))</f>
        <v/>
      </c>
      <c r="I86" s="31" t="str">
        <f>IF('reálná rychlost'!N86="","",IF('reálná rychlost'!N86&lt;=50,odchylky!N86,""))</f>
        <v/>
      </c>
      <c r="J86" s="31" t="str">
        <f>IF('reálná rychlost'!O86="","",IF('reálná rychlost'!O86&lt;=50,odchylky!O86,""))</f>
        <v/>
      </c>
      <c r="K86" s="31" t="str">
        <f>IF('reálná rychlost'!P86="","",IF('reálná rychlost'!P86&lt;=50,odchylky!P86,""))</f>
        <v/>
      </c>
      <c r="L86" s="31" t="str">
        <f>IF('reálná rychlost'!Q86="","",IF('reálná rychlost'!Q86&lt;=50,odchylky!Q86,""))</f>
        <v/>
      </c>
      <c r="M86" s="31" t="str">
        <f>IF('reálná rychlost'!R86="","",IF('reálná rychlost'!R86&lt;=50,odchylky!R86,""))</f>
        <v/>
      </c>
    </row>
    <row r="87" spans="1:13" x14ac:dyDescent="0.25">
      <c r="A87" s="3" t="s">
        <v>6</v>
      </c>
      <c r="B87" s="4" t="s">
        <v>4</v>
      </c>
      <c r="C87" s="31">
        <f>IF('reálná rychlost'!A87="","",IF('reálná rychlost'!A87&lt;=50,odchylky!A87,""))</f>
        <v>7.1428571428571425E-2</v>
      </c>
      <c r="D87" s="31">
        <f>IF('reálná rychlost'!B87="","",IF('reálná rychlost'!B87&lt;=50,odchylky!B87,""))</f>
        <v>-4.7619047619047616E-2</v>
      </c>
      <c r="E87" s="31">
        <f>IF('reálná rychlost'!H87="","",IF('reálná rychlost'!H87&lt;=50,odchylky!H87,""))</f>
        <v>4.6511627906976744E-2</v>
      </c>
      <c r="F87" s="31">
        <f>IF('reálná rychlost'!I87="","",IF('reálná rychlost'!I87&lt;=50,odchylky!I87,""))</f>
        <v>0.51515151515151514</v>
      </c>
      <c r="G87" s="31">
        <f>IF('reálná rychlost'!J87="","",IF('reálná rychlost'!J87&lt;=50,odchylky!J87,""))</f>
        <v>0.51515151515151514</v>
      </c>
      <c r="H87" s="31">
        <f>IF('reálná rychlost'!M87="","",IF('reálná rychlost'!M87&lt;=50,odchylky!M87,""))</f>
        <v>0.36363636363636365</v>
      </c>
      <c r="I87" s="31">
        <f>IF('reálná rychlost'!N87="","",IF('reálná rychlost'!N87&lt;=50,odchylky!N87,""))</f>
        <v>8.6956521739130432E-2</v>
      </c>
      <c r="J87" s="31">
        <f>IF('reálná rychlost'!O87="","",IF('reálná rychlost'!O87&lt;=50,odchylky!O87,""))</f>
        <v>8.6956521739130432E-2</v>
      </c>
      <c r="K87" s="31">
        <f>IF('reálná rychlost'!P87="","",IF('reálná rychlost'!P87&lt;=50,odchylky!P87,""))</f>
        <v>-2.1739130434782608E-2</v>
      </c>
      <c r="L87" s="31">
        <f>IF('reálná rychlost'!Q87="","",IF('reálná rychlost'!Q87&lt;=50,odchylky!Q87,""))</f>
        <v>-2.1739130434782608E-2</v>
      </c>
      <c r="M87" s="31">
        <f>IF('reálná rychlost'!R87="","",IF('reálná rychlost'!R87&lt;=50,odchylky!R87,""))</f>
        <v>0.19565217391304349</v>
      </c>
    </row>
    <row r="88" spans="1:13" x14ac:dyDescent="0.25">
      <c r="A88" s="5" t="s">
        <v>6</v>
      </c>
      <c r="B88" s="6" t="s">
        <v>4</v>
      </c>
      <c r="C88" s="31" t="str">
        <f>IF('reálná rychlost'!A88="","",IF('reálná rychlost'!A88&lt;=50,odchylky!A88,""))</f>
        <v/>
      </c>
      <c r="D88" s="31" t="str">
        <f>IF('reálná rychlost'!B88="","",IF('reálná rychlost'!B88&lt;=50,odchylky!B88,""))</f>
        <v/>
      </c>
      <c r="E88" s="31" t="str">
        <f>IF('reálná rychlost'!H88="","",IF('reálná rychlost'!H88&lt;=50,odchylky!H88,""))</f>
        <v/>
      </c>
      <c r="F88" s="31" t="str">
        <f>IF('reálná rychlost'!I88="","",IF('reálná rychlost'!I88&lt;=50,odchylky!I88,""))</f>
        <v/>
      </c>
      <c r="G88" s="31" t="str">
        <f>IF('reálná rychlost'!J88="","",IF('reálná rychlost'!J88&lt;=50,odchylky!J88,""))</f>
        <v/>
      </c>
      <c r="H88" s="31" t="str">
        <f>IF('reálná rychlost'!M88="","",IF('reálná rychlost'!M88&lt;=50,odchylky!M88,""))</f>
        <v/>
      </c>
      <c r="I88" s="31" t="str">
        <f>IF('reálná rychlost'!N88="","",IF('reálná rychlost'!N88&lt;=50,odchylky!N88,""))</f>
        <v/>
      </c>
      <c r="J88" s="31" t="str">
        <f>IF('reálná rychlost'!O88="","",IF('reálná rychlost'!O88&lt;=50,odchylky!O88,""))</f>
        <v/>
      </c>
      <c r="K88" s="31" t="str">
        <f>IF('reálná rychlost'!P88="","",IF('reálná rychlost'!P88&lt;=50,odchylky!P88,""))</f>
        <v/>
      </c>
      <c r="L88" s="31" t="str">
        <f>IF('reálná rychlost'!Q88="","",IF('reálná rychlost'!Q88&lt;=50,odchylky!Q88,""))</f>
        <v/>
      </c>
      <c r="M88" s="31" t="str">
        <f>IF('reálná rychlost'!R88="","",IF('reálná rychlost'!R88&lt;=50,odchylky!R88,""))</f>
        <v/>
      </c>
    </row>
    <row r="89" spans="1:13" x14ac:dyDescent="0.25">
      <c r="A89" s="3" t="s">
        <v>6</v>
      </c>
      <c r="B89" s="4" t="s">
        <v>4</v>
      </c>
      <c r="C89" s="31" t="str">
        <f>IF('reálná rychlost'!A89="","",IF('reálná rychlost'!A89&lt;=50,odchylky!A89,""))</f>
        <v/>
      </c>
      <c r="D89" s="31" t="str">
        <f>IF('reálná rychlost'!B89="","",IF('reálná rychlost'!B89&lt;=50,odchylky!B89,""))</f>
        <v/>
      </c>
      <c r="E89" s="31" t="str">
        <f>IF('reálná rychlost'!H89="","",IF('reálná rychlost'!H89&lt;=50,odchylky!H89,""))</f>
        <v/>
      </c>
      <c r="F89" s="31" t="str">
        <f>IF('reálná rychlost'!I89="","",IF('reálná rychlost'!I89&lt;=50,odchylky!I89,""))</f>
        <v/>
      </c>
      <c r="G89" s="31" t="str">
        <f>IF('reálná rychlost'!J89="","",IF('reálná rychlost'!J89&lt;=50,odchylky!J89,""))</f>
        <v/>
      </c>
      <c r="H89" s="31" t="str">
        <f>IF('reálná rychlost'!M89="","",IF('reálná rychlost'!M89&lt;=50,odchylky!M89,""))</f>
        <v/>
      </c>
      <c r="I89" s="31" t="str">
        <f>IF('reálná rychlost'!N89="","",IF('reálná rychlost'!N89&lt;=50,odchylky!N89,""))</f>
        <v/>
      </c>
      <c r="J89" s="31" t="str">
        <f>IF('reálná rychlost'!O89="","",IF('reálná rychlost'!O89&lt;=50,odchylky!O89,""))</f>
        <v/>
      </c>
      <c r="K89" s="31" t="str">
        <f>IF('reálná rychlost'!P89="","",IF('reálná rychlost'!P89&lt;=50,odchylky!P89,""))</f>
        <v/>
      </c>
      <c r="L89" s="31" t="str">
        <f>IF('reálná rychlost'!Q89="","",IF('reálná rychlost'!Q89&lt;=50,odchylky!Q89,""))</f>
        <v/>
      </c>
      <c r="M89" s="31" t="str">
        <f>IF('reálná rychlost'!R89="","",IF('reálná rychlost'!R89&lt;=50,odchylky!R89,""))</f>
        <v/>
      </c>
    </row>
    <row r="90" spans="1:13" x14ac:dyDescent="0.25">
      <c r="A90" s="5" t="s">
        <v>6</v>
      </c>
      <c r="B90" s="6" t="s">
        <v>4</v>
      </c>
      <c r="C90" s="31" t="str">
        <f>IF('reálná rychlost'!A90="","",IF('reálná rychlost'!A90&lt;=50,odchylky!A90,""))</f>
        <v/>
      </c>
      <c r="D90" s="31" t="str">
        <f>IF('reálná rychlost'!B90="","",IF('reálná rychlost'!B90&lt;=50,odchylky!B90,""))</f>
        <v/>
      </c>
      <c r="E90" s="31" t="str">
        <f>IF('reálná rychlost'!H90="","",IF('reálná rychlost'!H90&lt;=50,odchylky!H90,""))</f>
        <v/>
      </c>
      <c r="F90" s="31" t="str">
        <f>IF('reálná rychlost'!I90="","",IF('reálná rychlost'!I90&lt;=50,odchylky!I90,""))</f>
        <v/>
      </c>
      <c r="G90" s="31" t="str">
        <f>IF('reálná rychlost'!J90="","",IF('reálná rychlost'!J90&lt;=50,odchylky!J90,""))</f>
        <v/>
      </c>
      <c r="H90" s="31" t="str">
        <f>IF('reálná rychlost'!M90="","",IF('reálná rychlost'!M90&lt;=50,odchylky!M90,""))</f>
        <v/>
      </c>
      <c r="I90" s="31" t="str">
        <f>IF('reálná rychlost'!N90="","",IF('reálná rychlost'!N90&lt;=50,odchylky!N90,""))</f>
        <v/>
      </c>
      <c r="J90" s="31" t="str">
        <f>IF('reálná rychlost'!O90="","",IF('reálná rychlost'!O90&lt;=50,odchylky!O90,""))</f>
        <v/>
      </c>
      <c r="K90" s="31" t="str">
        <f>IF('reálná rychlost'!P90="","",IF('reálná rychlost'!P90&lt;=50,odchylky!P90,""))</f>
        <v/>
      </c>
      <c r="L90" s="31" t="str">
        <f>IF('reálná rychlost'!Q90="","",IF('reálná rychlost'!Q90&lt;=50,odchylky!Q90,""))</f>
        <v/>
      </c>
      <c r="M90" s="31" t="str">
        <f>IF('reálná rychlost'!R90="","",IF('reálná rychlost'!R90&lt;=50,odchylky!R90,""))</f>
        <v/>
      </c>
    </row>
    <row r="91" spans="1:13" x14ac:dyDescent="0.25">
      <c r="A91" s="3" t="s">
        <v>6</v>
      </c>
      <c r="B91" s="4" t="s">
        <v>4</v>
      </c>
      <c r="C91" s="31" t="str">
        <f>IF('reálná rychlost'!A91="","",IF('reálná rychlost'!A91&lt;=50,odchylky!A91,""))</f>
        <v/>
      </c>
      <c r="D91" s="31" t="str">
        <f>IF('reálná rychlost'!B91="","",IF('reálná rychlost'!B91&lt;=50,odchylky!B91,""))</f>
        <v/>
      </c>
      <c r="E91" s="31" t="str">
        <f>IF('reálná rychlost'!H91="","",IF('reálná rychlost'!H91&lt;=50,odchylky!H91,""))</f>
        <v/>
      </c>
      <c r="F91" s="31" t="str">
        <f>IF('reálná rychlost'!I91="","",IF('reálná rychlost'!I91&lt;=50,odchylky!I91,""))</f>
        <v/>
      </c>
      <c r="G91" s="31" t="str">
        <f>IF('reálná rychlost'!J91="","",IF('reálná rychlost'!J91&lt;=50,odchylky!J91,""))</f>
        <v/>
      </c>
      <c r="H91" s="31" t="str">
        <f>IF('reálná rychlost'!M91="","",IF('reálná rychlost'!M91&lt;=50,odchylky!M91,""))</f>
        <v/>
      </c>
      <c r="I91" s="31" t="str">
        <f>IF('reálná rychlost'!N91="","",IF('reálná rychlost'!N91&lt;=50,odchylky!N91,""))</f>
        <v/>
      </c>
      <c r="J91" s="31" t="str">
        <f>IF('reálná rychlost'!O91="","",IF('reálná rychlost'!O91&lt;=50,odchylky!O91,""))</f>
        <v/>
      </c>
      <c r="K91" s="31" t="str">
        <f>IF('reálná rychlost'!P91="","",IF('reálná rychlost'!P91&lt;=50,odchylky!P91,""))</f>
        <v/>
      </c>
      <c r="L91" s="31" t="str">
        <f>IF('reálná rychlost'!Q91="","",IF('reálná rychlost'!Q91&lt;=50,odchylky!Q91,""))</f>
        <v/>
      </c>
      <c r="M91" s="31" t="str">
        <f>IF('reálná rychlost'!R91="","",IF('reálná rychlost'!R91&lt;=50,odchylky!R91,""))</f>
        <v/>
      </c>
    </row>
    <row r="92" spans="1:13" x14ac:dyDescent="0.25">
      <c r="A92" s="5" t="s">
        <v>6</v>
      </c>
      <c r="B92" s="6" t="s">
        <v>4</v>
      </c>
      <c r="C92" s="31" t="str">
        <f>IF('reálná rychlost'!A92="","",IF('reálná rychlost'!A92&lt;=50,odchylky!A92,""))</f>
        <v/>
      </c>
      <c r="D92" s="31" t="str">
        <f>IF('reálná rychlost'!B92="","",IF('reálná rychlost'!B92&lt;=50,odchylky!B92,""))</f>
        <v/>
      </c>
      <c r="E92" s="31" t="str">
        <f>IF('reálná rychlost'!H92="","",IF('reálná rychlost'!H92&lt;=50,odchylky!H92,""))</f>
        <v/>
      </c>
      <c r="F92" s="31" t="str">
        <f>IF('reálná rychlost'!I92="","",IF('reálná rychlost'!I92&lt;=50,odchylky!I92,""))</f>
        <v/>
      </c>
      <c r="G92" s="31" t="str">
        <f>IF('reálná rychlost'!J92="","",IF('reálná rychlost'!J92&lt;=50,odchylky!J92,""))</f>
        <v/>
      </c>
      <c r="H92" s="31" t="str">
        <f>IF('reálná rychlost'!M92="","",IF('reálná rychlost'!M92&lt;=50,odchylky!M92,""))</f>
        <v/>
      </c>
      <c r="I92" s="31" t="str">
        <f>IF('reálná rychlost'!N92="","",IF('reálná rychlost'!N92&lt;=50,odchylky!N92,""))</f>
        <v/>
      </c>
      <c r="J92" s="31" t="str">
        <f>IF('reálná rychlost'!O92="","",IF('reálná rychlost'!O92&lt;=50,odchylky!O92,""))</f>
        <v/>
      </c>
      <c r="K92" s="31" t="str">
        <f>IF('reálná rychlost'!P92="","",IF('reálná rychlost'!P92&lt;=50,odchylky!P92,""))</f>
        <v/>
      </c>
      <c r="L92" s="31" t="str">
        <f>IF('reálná rychlost'!Q92="","",IF('reálná rychlost'!Q92&lt;=50,odchylky!Q92,""))</f>
        <v/>
      </c>
      <c r="M92" s="31" t="str">
        <f>IF('reálná rychlost'!R92="","",IF('reálná rychlost'!R92&lt;=50,odchylky!R92,""))</f>
        <v/>
      </c>
    </row>
    <row r="93" spans="1:13" x14ac:dyDescent="0.25">
      <c r="A93" s="3" t="s">
        <v>6</v>
      </c>
      <c r="B93" s="4" t="s">
        <v>4</v>
      </c>
      <c r="C93" s="31" t="str">
        <f>IF('reálná rychlost'!A93="","",IF('reálná rychlost'!A93&lt;=50,odchylky!A93,""))</f>
        <v/>
      </c>
      <c r="D93" s="31" t="str">
        <f>IF('reálná rychlost'!B93="","",IF('reálná rychlost'!B93&lt;=50,odchylky!B93,""))</f>
        <v/>
      </c>
      <c r="E93" s="31" t="str">
        <f>IF('reálná rychlost'!H93="","",IF('reálná rychlost'!H93&lt;=50,odchylky!H93,""))</f>
        <v/>
      </c>
      <c r="F93" s="31" t="str">
        <f>IF('reálná rychlost'!I93="","",IF('reálná rychlost'!I93&lt;=50,odchylky!I93,""))</f>
        <v/>
      </c>
      <c r="G93" s="31" t="str">
        <f>IF('reálná rychlost'!J93="","",IF('reálná rychlost'!J93&lt;=50,odchylky!J93,""))</f>
        <v/>
      </c>
      <c r="H93" s="31" t="str">
        <f>IF('reálná rychlost'!M93="","",IF('reálná rychlost'!M93&lt;=50,odchylky!M93,""))</f>
        <v/>
      </c>
      <c r="I93" s="31" t="str">
        <f>IF('reálná rychlost'!N93="","",IF('reálná rychlost'!N93&lt;=50,odchylky!N93,""))</f>
        <v/>
      </c>
      <c r="J93" s="31" t="str">
        <f>IF('reálná rychlost'!O93="","",IF('reálná rychlost'!O93&lt;=50,odchylky!O93,""))</f>
        <v/>
      </c>
      <c r="K93" s="31" t="str">
        <f>IF('reálná rychlost'!P93="","",IF('reálná rychlost'!P93&lt;=50,odchylky!P93,""))</f>
        <v/>
      </c>
      <c r="L93" s="31" t="str">
        <f>IF('reálná rychlost'!Q93="","",IF('reálná rychlost'!Q93&lt;=50,odchylky!Q93,""))</f>
        <v/>
      </c>
      <c r="M93" s="31" t="str">
        <f>IF('reálná rychlost'!R93="","",IF('reálná rychlost'!R93&lt;=50,odchylky!R93,""))</f>
        <v/>
      </c>
    </row>
    <row r="94" spans="1:13" x14ac:dyDescent="0.25">
      <c r="A94" s="5" t="s">
        <v>6</v>
      </c>
      <c r="B94" s="6" t="s">
        <v>4</v>
      </c>
      <c r="C94" s="31" t="str">
        <f>IF('reálná rychlost'!A94="","",IF('reálná rychlost'!A94&lt;=50,odchylky!A94,""))</f>
        <v/>
      </c>
      <c r="D94" s="31" t="str">
        <f>IF('reálná rychlost'!B94="","",IF('reálná rychlost'!B94&lt;=50,odchylky!B94,""))</f>
        <v/>
      </c>
      <c r="E94" s="31" t="str">
        <f>IF('reálná rychlost'!H94="","",IF('reálná rychlost'!H94&lt;=50,odchylky!H94,""))</f>
        <v/>
      </c>
      <c r="F94" s="31" t="str">
        <f>IF('reálná rychlost'!I94="","",IF('reálná rychlost'!I94&lt;=50,odchylky!I94,""))</f>
        <v/>
      </c>
      <c r="G94" s="31" t="str">
        <f>IF('reálná rychlost'!J94="","",IF('reálná rychlost'!J94&lt;=50,odchylky!J94,""))</f>
        <v/>
      </c>
      <c r="H94" s="31" t="str">
        <f>IF('reálná rychlost'!M94="","",IF('reálná rychlost'!M94&lt;=50,odchylky!M94,""))</f>
        <v/>
      </c>
      <c r="I94" s="31" t="str">
        <f>IF('reálná rychlost'!N94="","",IF('reálná rychlost'!N94&lt;=50,odchylky!N94,""))</f>
        <v/>
      </c>
      <c r="J94" s="31" t="str">
        <f>IF('reálná rychlost'!O94="","",IF('reálná rychlost'!O94&lt;=50,odchylky!O94,""))</f>
        <v/>
      </c>
      <c r="K94" s="31" t="str">
        <f>IF('reálná rychlost'!P94="","",IF('reálná rychlost'!P94&lt;=50,odchylky!P94,""))</f>
        <v/>
      </c>
      <c r="L94" s="31" t="str">
        <f>IF('reálná rychlost'!Q94="","",IF('reálná rychlost'!Q94&lt;=50,odchylky!Q94,""))</f>
        <v/>
      </c>
      <c r="M94" s="31" t="str">
        <f>IF('reálná rychlost'!R94="","",IF('reálná rychlost'!R94&lt;=50,odchylky!R94,""))</f>
        <v/>
      </c>
    </row>
    <row r="95" spans="1:13" x14ac:dyDescent="0.25">
      <c r="A95" s="3" t="s">
        <v>6</v>
      </c>
      <c r="B95" s="9" t="s">
        <v>4</v>
      </c>
      <c r="C95" s="31">
        <f>IF('reálná rychlost'!A95="","",IF('reálná rychlost'!A95&lt;=50,odchylky!A95,""))</f>
        <v>0.1111111111111111</v>
      </c>
      <c r="D95" s="31">
        <f>IF('reálná rychlost'!B95="","",IF('reálná rychlost'!B95&lt;=50,odchylky!B95,""))</f>
        <v>0.55555555555555558</v>
      </c>
      <c r="E95" s="31" t="str">
        <f>IF('reálná rychlost'!H95="","",IF('reálná rychlost'!H95&lt;=50,odchylky!H95,""))</f>
        <v/>
      </c>
      <c r="F95" s="31" t="str">
        <f>IF('reálná rychlost'!I95="","",IF('reálná rychlost'!I95&lt;=50,odchylky!I95,""))</f>
        <v/>
      </c>
      <c r="G95" s="31" t="str">
        <f>IF('reálná rychlost'!J95="","",IF('reálná rychlost'!J95&lt;=50,odchylky!J95,""))</f>
        <v/>
      </c>
      <c r="H95" s="31" t="str">
        <f>IF('reálná rychlost'!M95="","",IF('reálná rychlost'!M95&lt;=50,odchylky!M95,""))</f>
        <v/>
      </c>
      <c r="I95" s="31">
        <f>IF('reálná rychlost'!N95="","",IF('reálná rychlost'!N95&lt;=50,odchylky!N95,""))</f>
        <v>8.6956521739130432E-2</v>
      </c>
      <c r="J95" s="31">
        <f>IF('reálná rychlost'!O95="","",IF('reálná rychlost'!O95&lt;=50,odchylky!O95,""))</f>
        <v>-0.34782608695652173</v>
      </c>
      <c r="K95" s="31">
        <f>IF('reálná rychlost'!P95="","",IF('reálná rychlost'!P95&lt;=50,odchylky!P95,""))</f>
        <v>0.19565217391304349</v>
      </c>
      <c r="L95" s="31">
        <f>IF('reálná rychlost'!Q95="","",IF('reálná rychlost'!Q95&lt;=50,odchylky!Q95,""))</f>
        <v>-2.1739130434782608E-2</v>
      </c>
      <c r="M95" s="31">
        <f>IF('reálná rychlost'!R95="","",IF('reálná rychlost'!R95&lt;=50,odchylky!R95,""))</f>
        <v>8.6956521739130432E-2</v>
      </c>
    </row>
    <row r="96" spans="1:13" x14ac:dyDescent="0.25">
      <c r="C96" s="31" t="str">
        <f>IF('reálná rychlost'!A96="","",IF('reálná rychlost'!A96&lt;=50,odchylky!A96,""))</f>
        <v/>
      </c>
      <c r="D96" s="31" t="str">
        <f>IF('reálná rychlost'!B96="","",IF('reálná rychlost'!B96&lt;=50,odchylky!B96,""))</f>
        <v/>
      </c>
      <c r="E96" s="31" t="str">
        <f>IF('reálná rychlost'!H96="","",IF('reálná rychlost'!H96&lt;=50,odchylky!H96,""))</f>
        <v/>
      </c>
      <c r="F96" s="31" t="str">
        <f>IF('reálná rychlost'!I96="","",IF('reálná rychlost'!I96&lt;=50,odchylky!I96,""))</f>
        <v/>
      </c>
      <c r="G96" s="31" t="str">
        <f>IF('reálná rychlost'!J96="","",IF('reálná rychlost'!J96&lt;=50,odchylky!J96,""))</f>
        <v/>
      </c>
      <c r="H96" s="31" t="str">
        <f>IF('reálná rychlost'!M96="","",IF('reálná rychlost'!M96&lt;=50,odchylky!M96,""))</f>
        <v/>
      </c>
      <c r="I96" s="31" t="str">
        <f>IF('reálná rychlost'!N96="","",IF('reálná rychlost'!N96&lt;=50,odchylky!N96,""))</f>
        <v/>
      </c>
      <c r="J96" s="31" t="str">
        <f>IF('reálná rychlost'!O96="","",IF('reálná rychlost'!O96&lt;=50,odchylky!O96,""))</f>
        <v/>
      </c>
      <c r="K96" s="31" t="str">
        <f>IF('reálná rychlost'!P96="","",IF('reálná rychlost'!P96&lt;=50,odchylky!P96,""))</f>
        <v/>
      </c>
      <c r="L96" s="31" t="str">
        <f>IF('reálná rychlost'!Q96="","",IF('reálná rychlost'!Q96&lt;=50,odchylky!Q96,""))</f>
        <v/>
      </c>
      <c r="M96" s="31" t="str">
        <f>IF('reálná rychlost'!R96="","",IF('reálná rychlost'!R96&lt;=50,odchylky!R96,""))</f>
        <v/>
      </c>
    </row>
    <row r="97" spans="1:13" x14ac:dyDescent="0.25">
      <c r="A97" s="5" t="s">
        <v>6</v>
      </c>
      <c r="B97" s="6" t="s">
        <v>2</v>
      </c>
      <c r="C97" s="31">
        <f>IF('reálná rychlost'!A97="","",IF('reálná rychlost'!A97&lt;=50,odchylky!A97,""))</f>
        <v>-0.16666666666666666</v>
      </c>
      <c r="D97" s="31">
        <f>IF('reálná rychlost'!B97="","",IF('reálná rychlost'!B97&lt;=50,odchylky!B97,""))</f>
        <v>-0.52380952380952384</v>
      </c>
      <c r="E97" s="31">
        <f>IF('reálná rychlost'!H97="","",IF('reálná rychlost'!H97&lt;=50,odchylky!H97,""))</f>
        <v>8.1081081081081086E-2</v>
      </c>
      <c r="F97" s="31">
        <f>IF('reálná rychlost'!I97="","",IF('reálná rychlost'!I97&lt;=50,odchylky!I97,""))</f>
        <v>-0.13043478260869565</v>
      </c>
      <c r="G97" s="31">
        <f>IF('reálná rychlost'!J97="","",IF('reálná rychlost'!J97&lt;=50,odchylky!J97,""))</f>
        <v>0.19565217391304349</v>
      </c>
      <c r="H97" s="31">
        <f>IF('reálná rychlost'!M97="","",IF('reálná rychlost'!M97&lt;=50,odchylky!M97,""))</f>
        <v>-0.13043478260869565</v>
      </c>
      <c r="I97" s="31">
        <f>IF('reálná rychlost'!N97="","",IF('reálná rychlost'!N97&lt;=50,odchylky!N97,""))</f>
        <v>0.19047619047619047</v>
      </c>
      <c r="J97" s="31">
        <f>IF('reálná rychlost'!O97="","",IF('reálná rychlost'!O97&lt;=50,odchylky!O97,""))</f>
        <v>-0.16666666666666666</v>
      </c>
      <c r="K97" s="31">
        <f>IF('reálná rychlost'!P97="","",IF('reálná rychlost'!P97&lt;=50,odchylky!P97,""))</f>
        <v>-0.2857142857142857</v>
      </c>
      <c r="L97" s="31">
        <f>IF('reálná rychlost'!Q97="","",IF('reálná rychlost'!Q97&lt;=50,odchylky!Q97,""))</f>
        <v>7.1428571428571425E-2</v>
      </c>
      <c r="M97" s="31">
        <f>IF('reálná rychlost'!R97="","",IF('reálná rychlost'!R97&lt;=50,odchylky!R97,""))</f>
        <v>-4.7619047619047616E-2</v>
      </c>
    </row>
    <row r="98" spans="1:13" x14ac:dyDescent="0.25">
      <c r="A98" s="3" t="s">
        <v>6</v>
      </c>
      <c r="B98" s="9" t="s">
        <v>2</v>
      </c>
      <c r="C98" s="31" t="str">
        <f>IF('reálná rychlost'!A98="","",IF('reálná rychlost'!A98&lt;=50,odchylky!A98,""))</f>
        <v/>
      </c>
      <c r="D98" s="31" t="str">
        <f>IF('reálná rychlost'!B98="","",IF('reálná rychlost'!B98&lt;=50,odchylky!B98,""))</f>
        <v/>
      </c>
      <c r="E98" s="31">
        <f>IF('reálná rychlost'!H98="","",IF('reálná rychlost'!H98&lt;=50,odchylky!H98,""))</f>
        <v>2.0408163265306121E-2</v>
      </c>
      <c r="F98" s="31" t="str">
        <f>IF('reálná rychlost'!I98="","",IF('reálná rychlost'!I98&lt;=50,odchylky!I98,""))</f>
        <v/>
      </c>
      <c r="G98" s="31" t="str">
        <f>IF('reálná rychlost'!J98="","",IF('reálná rychlost'!J98&lt;=50,odchylky!J98,""))</f>
        <v/>
      </c>
      <c r="H98" s="31" t="str">
        <f>IF('reálná rychlost'!M98="","",IF('reálná rychlost'!M98&lt;=50,odchylky!M98,""))</f>
        <v/>
      </c>
      <c r="I98" s="31" t="str">
        <f>IF('reálná rychlost'!N98="","",IF('reálná rychlost'!N98&lt;=50,odchylky!N98,""))</f>
        <v/>
      </c>
      <c r="J98" s="31" t="str">
        <f>IF('reálná rychlost'!O98="","",IF('reálná rychlost'!O98&lt;=50,odchylky!O98,""))</f>
        <v/>
      </c>
      <c r="K98" s="31" t="str">
        <f>IF('reálná rychlost'!P98="","",IF('reálná rychlost'!P98&lt;=50,odchylky!P98,""))</f>
        <v/>
      </c>
      <c r="L98" s="31" t="str">
        <f>IF('reálná rychlost'!Q98="","",IF('reálná rychlost'!Q98&lt;=50,odchylky!Q98,""))</f>
        <v/>
      </c>
      <c r="M98" s="31" t="str">
        <f>IF('reálná rychlost'!R98="","",IF('reálná rychlost'!R98&lt;=50,odchylky!R98,""))</f>
        <v/>
      </c>
    </row>
    <row r="99" spans="1:13" x14ac:dyDescent="0.25">
      <c r="A99" s="5" t="s">
        <v>6</v>
      </c>
      <c r="B99" s="6" t="s">
        <v>2</v>
      </c>
      <c r="C99" s="31">
        <f>IF('reálná rychlost'!A99="","",IF('reálná rychlost'!A99&lt;=50,odchylky!A99,""))</f>
        <v>0.42857142857142855</v>
      </c>
      <c r="D99" s="31">
        <f>IF('reálná rychlost'!B99="","",IF('reálná rychlost'!B99&lt;=50,odchylky!B99,""))</f>
        <v>0.42857142857142855</v>
      </c>
      <c r="E99" s="31">
        <f>IF('reálná rychlost'!H99="","",IF('reálná rychlost'!H99&lt;=50,odchylky!H99,""))</f>
        <v>-0.1891891891891892</v>
      </c>
      <c r="F99" s="31">
        <f>IF('reálná rychlost'!I99="","",IF('reálná rychlost'!I99&lt;=50,odchylky!I99,""))</f>
        <v>-0.13043478260869565</v>
      </c>
      <c r="G99" s="31">
        <f>IF('reálná rychlost'!J99="","",IF('reálná rychlost'!J99&lt;=50,odchylky!J99,""))</f>
        <v>0.21739130434782608</v>
      </c>
      <c r="H99" s="31">
        <f>IF('reálná rychlost'!M99="","",IF('reálná rychlost'!M99&lt;=50,odchylky!M99,""))</f>
        <v>-0.13043478260869565</v>
      </c>
      <c r="I99" s="31">
        <f>IF('reálná rychlost'!N99="","",IF('reálná rychlost'!N99&lt;=50,odchylky!N99,""))</f>
        <v>0.19047619047619047</v>
      </c>
      <c r="J99" s="31">
        <f>IF('reálná rychlost'!O99="","",IF('reálná rychlost'!O99&lt;=50,odchylky!O99,""))</f>
        <v>-0.2857142857142857</v>
      </c>
      <c r="K99" s="31">
        <f>IF('reálná rychlost'!P99="","",IF('reálná rychlost'!P99&lt;=50,odchylky!P99,""))</f>
        <v>7.1428571428571425E-2</v>
      </c>
      <c r="L99" s="31">
        <f>IF('reálná rychlost'!Q99="","",IF('reálná rychlost'!Q99&lt;=50,odchylky!Q99,""))</f>
        <v>-0.16666666666666666</v>
      </c>
      <c r="M99" s="31">
        <f>IF('reálná rychlost'!R99="","",IF('reálná rychlost'!R99&lt;=50,odchylky!R99,""))</f>
        <v>0.19047619047619047</v>
      </c>
    </row>
    <row r="100" spans="1:13" x14ac:dyDescent="0.25">
      <c r="A100" s="3" t="s">
        <v>6</v>
      </c>
      <c r="B100" s="9" t="s">
        <v>2</v>
      </c>
      <c r="C100" s="31" t="str">
        <f>IF('reálná rychlost'!A100="","",IF('reálná rychlost'!A100&lt;=50,odchylky!A100,""))</f>
        <v/>
      </c>
      <c r="D100" s="31" t="str">
        <f>IF('reálná rychlost'!B100="","",IF('reálná rychlost'!B100&lt;=50,odchylky!B100,""))</f>
        <v/>
      </c>
      <c r="E100" s="31" t="str">
        <f>IF('reálná rychlost'!H100="","",IF('reálná rychlost'!H100&lt;=50,odchylky!H100,""))</f>
        <v/>
      </c>
      <c r="F100" s="31" t="str">
        <f>IF('reálná rychlost'!I100="","",IF('reálná rychlost'!I100&lt;=50,odchylky!I100,""))</f>
        <v/>
      </c>
      <c r="G100" s="31" t="str">
        <f>IF('reálná rychlost'!J100="","",IF('reálná rychlost'!J100&lt;=50,odchylky!J100,""))</f>
        <v/>
      </c>
      <c r="H100" s="31" t="str">
        <f>IF('reálná rychlost'!M100="","",IF('reálná rychlost'!M100&lt;=50,odchylky!M100,""))</f>
        <v/>
      </c>
      <c r="I100" s="31" t="str">
        <f>IF('reálná rychlost'!N100="","",IF('reálná rychlost'!N100&lt;=50,odchylky!N100,""))</f>
        <v/>
      </c>
      <c r="J100" s="31" t="str">
        <f>IF('reálná rychlost'!O100="","",IF('reálná rychlost'!O100&lt;=50,odchylky!O100,""))</f>
        <v/>
      </c>
      <c r="K100" s="31" t="str">
        <f>IF('reálná rychlost'!P100="","",IF('reálná rychlost'!P100&lt;=50,odchylky!P100,""))</f>
        <v/>
      </c>
      <c r="L100" s="31" t="str">
        <f>IF('reálná rychlost'!Q100="","",IF('reálná rychlost'!Q100&lt;=50,odchylky!Q100,""))</f>
        <v/>
      </c>
      <c r="M100" s="31" t="str">
        <f>IF('reálná rychlost'!R100="","",IF('reálná rychlost'!R100&lt;=50,odchylky!R100,""))</f>
        <v/>
      </c>
    </row>
    <row r="101" spans="1:13" x14ac:dyDescent="0.25">
      <c r="A101" s="5" t="s">
        <v>6</v>
      </c>
      <c r="B101" s="6" t="s">
        <v>2</v>
      </c>
      <c r="C101" s="31" t="str">
        <f>IF('reálná rychlost'!A101="","",IF('reálná rychlost'!A101&lt;=50,odchylky!A101,""))</f>
        <v/>
      </c>
      <c r="D101" s="31" t="str">
        <f>IF('reálná rychlost'!B101="","",IF('reálná rychlost'!B101&lt;=50,odchylky!B101,""))</f>
        <v/>
      </c>
      <c r="E101" s="31" t="str">
        <f>IF('reálná rychlost'!H101="","",IF('reálná rychlost'!H101&lt;=50,odchylky!H101,""))</f>
        <v/>
      </c>
      <c r="F101" s="31" t="str">
        <f>IF('reálná rychlost'!I101="","",IF('reálná rychlost'!I101&lt;=50,odchylky!I101,""))</f>
        <v/>
      </c>
      <c r="G101" s="31" t="str">
        <f>IF('reálná rychlost'!J101="","",IF('reálná rychlost'!J101&lt;=50,odchylky!J101,""))</f>
        <v/>
      </c>
      <c r="H101" s="31" t="str">
        <f>IF('reálná rychlost'!M101="","",IF('reálná rychlost'!M101&lt;=50,odchylky!M101,""))</f>
        <v/>
      </c>
      <c r="I101" s="31" t="str">
        <f>IF('reálná rychlost'!N101="","",IF('reálná rychlost'!N101&lt;=50,odchylky!N101,""))</f>
        <v/>
      </c>
      <c r="J101" s="31" t="str">
        <f>IF('reálná rychlost'!O101="","",IF('reálná rychlost'!O101&lt;=50,odchylky!O101,""))</f>
        <v/>
      </c>
      <c r="K101" s="31" t="str">
        <f>IF('reálná rychlost'!P101="","",IF('reálná rychlost'!P101&lt;=50,odchylky!P101,""))</f>
        <v/>
      </c>
      <c r="L101" s="31" t="str">
        <f>IF('reálná rychlost'!Q101="","",IF('reálná rychlost'!Q101&lt;=50,odchylky!Q101,""))</f>
        <v/>
      </c>
      <c r="M101" s="31" t="str">
        <f>IF('reálná rychlost'!R101="","",IF('reálná rychlost'!R101&lt;=50,odchylky!R101,""))</f>
        <v/>
      </c>
    </row>
    <row r="102" spans="1:13" x14ac:dyDescent="0.25">
      <c r="A102" s="3" t="s">
        <v>6</v>
      </c>
      <c r="B102" s="9" t="s">
        <v>2</v>
      </c>
      <c r="C102" s="31">
        <f>IF('reálná rychlost'!A102="","",IF('reálná rychlost'!A102&lt;=50,odchylky!A102,""))</f>
        <v>0.21212121212121213</v>
      </c>
      <c r="D102" s="31">
        <f>IF('reálná rychlost'!B102="","",IF('reálná rychlost'!B102&lt;=50,odchylky!B102,""))</f>
        <v>-9.0909090909090912E-2</v>
      </c>
      <c r="E102" s="31">
        <f>IF('reálná rychlost'!H102="","",IF('reálná rychlost'!H102&lt;=50,odchylky!H102,""))</f>
        <v>0.29032258064516131</v>
      </c>
      <c r="F102" s="31">
        <f>IF('reálná rychlost'!I102="","",IF('reálná rychlost'!I102&lt;=50,odchylky!I102,""))</f>
        <v>0.16666666666666666</v>
      </c>
      <c r="G102" s="31">
        <f>IF('reálná rychlost'!J102="","",IF('reálná rychlost'!J102&lt;=50,odchylky!J102,""))</f>
        <v>0.66666666666666663</v>
      </c>
      <c r="H102" s="31">
        <f>IF('reálná rychlost'!M102="","",IF('reálná rychlost'!M102&lt;=50,odchylky!M102,""))</f>
        <v>0.33333333333333331</v>
      </c>
      <c r="I102" s="31">
        <f>IF('reálná rychlost'!N102="","",IF('reálná rychlost'!N102&lt;=50,odchylky!N102,""))</f>
        <v>2.9411764705882353E-2</v>
      </c>
      <c r="J102" s="31">
        <f>IF('reálná rychlost'!O102="","",IF('reálná rychlost'!O102&lt;=50,odchylky!O102,""))</f>
        <v>-0.26470588235294118</v>
      </c>
      <c r="K102" s="31">
        <f>IF('reálná rychlost'!P102="","",IF('reálná rychlost'!P102&lt;=50,odchylky!P102,""))</f>
        <v>0.17647058823529413</v>
      </c>
      <c r="L102" s="31">
        <f>IF('reálná rychlost'!Q102="","",IF('reálná rychlost'!Q102&lt;=50,odchylky!Q102,""))</f>
        <v>2.9411764705882353E-2</v>
      </c>
      <c r="M102" s="31">
        <f>IF('reálná rychlost'!R102="","",IF('reálná rychlost'!R102&lt;=50,odchylky!R102,""))</f>
        <v>-0.11764705882352941</v>
      </c>
    </row>
    <row r="103" spans="1:13" x14ac:dyDescent="0.25">
      <c r="A103" s="5" t="s">
        <v>6</v>
      </c>
      <c r="B103" s="6" t="s">
        <v>2</v>
      </c>
      <c r="C103" s="31">
        <f>IF('reálná rychlost'!A103="","",IF('reálná rychlost'!A103&lt;=50,odchylky!A103,""))</f>
        <v>0.1111111111111111</v>
      </c>
      <c r="D103" s="31">
        <f>IF('reálná rychlost'!B103="","",IF('reálná rychlost'!B103&lt;=50,odchylky!B103,""))</f>
        <v>-0.1111111111111111</v>
      </c>
      <c r="E103" s="31" t="str">
        <f>IF('reálná rychlost'!H103="","",IF('reálná rychlost'!H103&lt;=50,odchylky!H103,""))</f>
        <v/>
      </c>
      <c r="F103" s="31" t="str">
        <f>IF('reálná rychlost'!I103="","",IF('reálná rychlost'!I103&lt;=50,odchylky!I103,""))</f>
        <v/>
      </c>
      <c r="G103" s="31" t="str">
        <f>IF('reálná rychlost'!J103="","",IF('reálná rychlost'!J103&lt;=50,odchylky!J103,""))</f>
        <v/>
      </c>
      <c r="H103" s="31" t="str">
        <f>IF('reálná rychlost'!M103="","",IF('reálná rychlost'!M103&lt;=50,odchylky!M103,""))</f>
        <v/>
      </c>
      <c r="I103" s="31">
        <f>IF('reálná rychlost'!N103="","",IF('reálná rychlost'!N103&lt;=50,odchylky!N103,""))</f>
        <v>0.22448979591836735</v>
      </c>
      <c r="J103" s="31">
        <f>IF('reálná rychlost'!O103="","",IF('reálná rychlost'!O103&lt;=50,odchylky!O103,""))</f>
        <v>-0.18367346938775511</v>
      </c>
      <c r="K103" s="31">
        <f>IF('reálná rychlost'!P103="","",IF('reálná rychlost'!P103&lt;=50,odchylky!P103,""))</f>
        <v>0.12244897959183673</v>
      </c>
      <c r="L103" s="31">
        <f>IF('reálná rychlost'!Q103="","",IF('reálná rychlost'!Q103&lt;=50,odchylky!Q103,""))</f>
        <v>-8.1632653061224483E-2</v>
      </c>
      <c r="M103" s="31">
        <f>IF('reálná rychlost'!R103="","",IF('reálná rychlost'!R103&lt;=50,odchylky!R103,""))</f>
        <v>2.0408163265306121E-2</v>
      </c>
    </row>
    <row r="104" spans="1:13" x14ac:dyDescent="0.25">
      <c r="A104" s="3" t="s">
        <v>6</v>
      </c>
      <c r="B104" s="9" t="s">
        <v>2</v>
      </c>
      <c r="C104" s="31" t="str">
        <f>IF('reálná rychlost'!A104="","",IF('reálná rychlost'!A104&lt;=50,odchylky!A104,""))</f>
        <v/>
      </c>
      <c r="D104" s="31" t="str">
        <f>IF('reálná rychlost'!B104="","",IF('reálná rychlost'!B104&lt;=50,odchylky!B104,""))</f>
        <v/>
      </c>
      <c r="E104" s="31">
        <f>IF('reálná rychlost'!H104="","",IF('reálná rychlost'!H104&lt;=50,odchylky!H104,""))</f>
        <v>0</v>
      </c>
      <c r="F104" s="31" t="str">
        <f>IF('reálná rychlost'!I104="","",IF('reálná rychlost'!I104&lt;=50,odchylky!I104,""))</f>
        <v/>
      </c>
      <c r="G104" s="31" t="str">
        <f>IF('reálná rychlost'!J104="","",IF('reálná rychlost'!J104&lt;=50,odchylky!J104,""))</f>
        <v/>
      </c>
      <c r="H104" s="31" t="str">
        <f>IF('reálná rychlost'!M104="","",IF('reálná rychlost'!M104&lt;=50,odchylky!M104,""))</f>
        <v/>
      </c>
      <c r="I104" s="31">
        <f>IF('reálná rychlost'!N104="","",IF('reálná rychlost'!N104&lt;=50,odchylky!N104,""))</f>
        <v>8.6956521739130432E-2</v>
      </c>
      <c r="J104" s="31">
        <f>IF('reálná rychlost'!O104="","",IF('reálná rychlost'!O104&lt;=50,odchylky!O104,""))</f>
        <v>-0.2391304347826087</v>
      </c>
      <c r="K104" s="31">
        <f>IF('reálná rychlost'!P104="","",IF('reálná rychlost'!P104&lt;=50,odchylky!P104,""))</f>
        <v>8.6956521739130432E-2</v>
      </c>
      <c r="L104" s="31">
        <f>IF('reálná rychlost'!Q104="","",IF('reálná rychlost'!Q104&lt;=50,odchylky!Q104,""))</f>
        <v>8.6956521739130432E-2</v>
      </c>
      <c r="M104" s="31">
        <f>IF('reálná rychlost'!R104="","",IF('reálná rychlost'!R104&lt;=50,odchylky!R104,""))</f>
        <v>-0.13043478260869565</v>
      </c>
    </row>
    <row r="105" spans="1:13" x14ac:dyDescent="0.25">
      <c r="A105" s="5" t="s">
        <v>6</v>
      </c>
      <c r="B105" s="6" t="s">
        <v>2</v>
      </c>
      <c r="C105" s="31" t="str">
        <f>IF('reálná rychlost'!A105="","",IF('reálná rychlost'!A105&lt;=50,odchylky!A105,""))</f>
        <v/>
      </c>
      <c r="D105" s="31" t="str">
        <f>IF('reálná rychlost'!B105="","",IF('reálná rychlost'!B105&lt;=50,odchylky!B105,""))</f>
        <v/>
      </c>
      <c r="E105" s="31" t="str">
        <f>IF('reálná rychlost'!H105="","",IF('reálná rychlost'!H105&lt;=50,odchylky!H105,""))</f>
        <v/>
      </c>
      <c r="F105" s="31" t="str">
        <f>IF('reálná rychlost'!I105="","",IF('reálná rychlost'!I105&lt;=50,odchylky!I105,""))</f>
        <v/>
      </c>
      <c r="G105" s="31" t="str">
        <f>IF('reálná rychlost'!J105="","",IF('reálná rychlost'!J105&lt;=50,odchylky!J105,""))</f>
        <v/>
      </c>
      <c r="H105" s="31" t="str">
        <f>IF('reálná rychlost'!M105="","",IF('reálná rychlost'!M105&lt;=50,odchylky!M105,""))</f>
        <v/>
      </c>
      <c r="I105" s="31" t="str">
        <f>IF('reálná rychlost'!N105="","",IF('reálná rychlost'!N105&lt;=50,odchylky!N105,""))</f>
        <v/>
      </c>
      <c r="J105" s="31" t="str">
        <f>IF('reálná rychlost'!O105="","",IF('reálná rychlost'!O105&lt;=50,odchylky!O105,""))</f>
        <v/>
      </c>
      <c r="K105" s="31" t="str">
        <f>IF('reálná rychlost'!P105="","",IF('reálná rychlost'!P105&lt;=50,odchylky!P105,""))</f>
        <v/>
      </c>
      <c r="L105" s="31" t="str">
        <f>IF('reálná rychlost'!Q105="","",IF('reálná rychlost'!Q105&lt;=50,odchylky!Q105,""))</f>
        <v/>
      </c>
      <c r="M105" s="31" t="str">
        <f>IF('reálná rychlost'!R105="","",IF('reálná rychlost'!R105&lt;=50,odchylky!R105,""))</f>
        <v/>
      </c>
    </row>
    <row r="106" spans="1:13" x14ac:dyDescent="0.25">
      <c r="A106" s="3" t="s">
        <v>6</v>
      </c>
      <c r="B106" s="9" t="s">
        <v>2</v>
      </c>
      <c r="C106" s="31">
        <f>IF('reálná rychlost'!A106="","",IF('reálná rychlost'!A106&lt;=50,odchylky!A106,""))</f>
        <v>0.34146341463414637</v>
      </c>
      <c r="D106" s="31">
        <f>IF('reálná rychlost'!B106="","",IF('reálná rychlost'!B106&lt;=50,odchylky!B106,""))</f>
        <v>9.7560975609756101E-2</v>
      </c>
      <c r="E106" s="31">
        <f>IF('reálná rychlost'!H106="","",IF('reálná rychlost'!H106&lt;=50,odchylky!H106,""))</f>
        <v>0.14285714285714285</v>
      </c>
      <c r="F106" s="31">
        <f>IF('reálná rychlost'!I106="","",IF('reálná rychlost'!I106&lt;=50,odchylky!I106,""))</f>
        <v>0.53846153846153844</v>
      </c>
      <c r="G106" s="31">
        <f>IF('reálná rychlost'!J106="","",IF('reálná rychlost'!J106&lt;=50,odchylky!J106,""))</f>
        <v>0.28205128205128205</v>
      </c>
      <c r="H106" s="31">
        <f>IF('reálná rychlost'!M106="","",IF('reálná rychlost'!M106&lt;=50,odchylky!M106,""))</f>
        <v>0.15384615384615385</v>
      </c>
      <c r="I106" s="31">
        <f>IF('reálná rychlost'!N106="","",IF('reálná rychlost'!N106&lt;=50,odchylky!N106,""))</f>
        <v>4.6511627906976744E-2</v>
      </c>
      <c r="J106" s="31">
        <f>IF('reálná rychlost'!O106="","",IF('reálná rychlost'!O106&lt;=50,odchylky!O106,""))</f>
        <v>-0.18604651162790697</v>
      </c>
      <c r="K106" s="31">
        <f>IF('reálná rychlost'!P106="","",IF('reálná rychlost'!P106&lt;=50,odchylky!P106,""))</f>
        <v>4.6511627906976744E-2</v>
      </c>
      <c r="L106" s="31">
        <f>IF('reálná rychlost'!Q106="","",IF('reálná rychlost'!Q106&lt;=50,odchylky!Q106,""))</f>
        <v>0.27906976744186046</v>
      </c>
      <c r="M106" s="31">
        <f>IF('reálná rychlost'!R106="","",IF('reálná rychlost'!R106&lt;=50,odchylky!R106,""))</f>
        <v>0.16279069767441862</v>
      </c>
    </row>
    <row r="107" spans="1:13" x14ac:dyDescent="0.25">
      <c r="A107" s="5" t="s">
        <v>6</v>
      </c>
      <c r="B107" s="6" t="s">
        <v>2</v>
      </c>
      <c r="C107" s="31" t="str">
        <f>IF('reálná rychlost'!A107="","",IF('reálná rychlost'!A107&lt;=50,odchylky!A107,""))</f>
        <v/>
      </c>
      <c r="D107" s="31" t="str">
        <f>IF('reálná rychlost'!B107="","",IF('reálná rychlost'!B107&lt;=50,odchylky!B107,""))</f>
        <v/>
      </c>
      <c r="E107" s="31" t="str">
        <f>IF('reálná rychlost'!H107="","",IF('reálná rychlost'!H107&lt;=50,odchylky!H107,""))</f>
        <v/>
      </c>
      <c r="F107" s="31" t="str">
        <f>IF('reálná rychlost'!I107="","",IF('reálná rychlost'!I107&lt;=50,odchylky!I107,""))</f>
        <v/>
      </c>
      <c r="G107" s="31" t="str">
        <f>IF('reálná rychlost'!J107="","",IF('reálná rychlost'!J107&lt;=50,odchylky!J107,""))</f>
        <v/>
      </c>
      <c r="H107" s="31" t="str">
        <f>IF('reálná rychlost'!M107="","",IF('reálná rychlost'!M107&lt;=50,odchylky!M107,""))</f>
        <v/>
      </c>
      <c r="I107" s="31" t="str">
        <f>IF('reálná rychlost'!N107="","",IF('reálná rychlost'!N107&lt;=50,odchylky!N107,""))</f>
        <v/>
      </c>
      <c r="J107" s="31" t="str">
        <f>IF('reálná rychlost'!O107="","",IF('reálná rychlost'!O107&lt;=50,odchylky!O107,""))</f>
        <v/>
      </c>
      <c r="K107" s="31" t="str">
        <f>IF('reálná rychlost'!P107="","",IF('reálná rychlost'!P107&lt;=50,odchylky!P107,""))</f>
        <v/>
      </c>
      <c r="L107" s="31" t="str">
        <f>IF('reálná rychlost'!Q107="","",IF('reálná rychlost'!Q107&lt;=50,odchylky!Q107,""))</f>
        <v/>
      </c>
      <c r="M107" s="31" t="str">
        <f>IF('reálná rychlost'!R107="","",IF('reálná rychlost'!R107&lt;=50,odchylky!R107,""))</f>
        <v/>
      </c>
    </row>
    <row r="108" spans="1:13" x14ac:dyDescent="0.25">
      <c r="A108" s="3" t="s">
        <v>6</v>
      </c>
      <c r="B108" s="9" t="s">
        <v>2</v>
      </c>
      <c r="C108" s="31" t="str">
        <f>IF('reálná rychlost'!A108="","",IF('reálná rychlost'!A108&lt;=50,odchylky!A108,""))</f>
        <v/>
      </c>
      <c r="D108" s="31" t="str">
        <f>IF('reálná rychlost'!B108="","",IF('reálná rychlost'!B108&lt;=50,odchylky!B108,""))</f>
        <v/>
      </c>
      <c r="E108" s="31" t="str">
        <f>IF('reálná rychlost'!H108="","",IF('reálná rychlost'!H108&lt;=50,odchylky!H108,""))</f>
        <v/>
      </c>
      <c r="F108" s="31" t="str">
        <f>IF('reálná rychlost'!I108="","",IF('reálná rychlost'!I108&lt;=50,odchylky!I108,""))</f>
        <v/>
      </c>
      <c r="G108" s="31" t="str">
        <f>IF('reálná rychlost'!J108="","",IF('reálná rychlost'!J108&lt;=50,odchylky!J108,""))</f>
        <v/>
      </c>
      <c r="H108" s="31" t="str">
        <f>IF('reálná rychlost'!M108="","",IF('reálná rychlost'!M108&lt;=50,odchylky!M108,""))</f>
        <v/>
      </c>
      <c r="I108" s="31" t="str">
        <f>IF('reálná rychlost'!N108="","",IF('reálná rychlost'!N108&lt;=50,odchylky!N108,""))</f>
        <v/>
      </c>
      <c r="J108" s="31" t="str">
        <f>IF('reálná rychlost'!O108="","",IF('reálná rychlost'!O108&lt;=50,odchylky!O108,""))</f>
        <v/>
      </c>
      <c r="K108" s="31" t="str">
        <f>IF('reálná rychlost'!P108="","",IF('reálná rychlost'!P108&lt;=50,odchylky!P108,""))</f>
        <v/>
      </c>
      <c r="L108" s="31" t="str">
        <f>IF('reálná rychlost'!Q108="","",IF('reálná rychlost'!Q108&lt;=50,odchylky!Q108,""))</f>
        <v/>
      </c>
      <c r="M108" s="31" t="str">
        <f>IF('reálná rychlost'!R108="","",IF('reálná rychlost'!R108&lt;=50,odchylky!R108,""))</f>
        <v/>
      </c>
    </row>
    <row r="109" spans="1:13" x14ac:dyDescent="0.25">
      <c r="A109" s="5" t="s">
        <v>6</v>
      </c>
      <c r="B109" s="6" t="s">
        <v>2</v>
      </c>
      <c r="C109" s="31" t="str">
        <f>IF('reálná rychlost'!A109="","",IF('reálná rychlost'!A109&lt;=50,odchylky!A109,""))</f>
        <v/>
      </c>
      <c r="D109" s="31" t="str">
        <f>IF('reálná rychlost'!B109="","",IF('reálná rychlost'!B109&lt;=50,odchylky!B109,""))</f>
        <v/>
      </c>
      <c r="E109" s="31" t="str">
        <f>IF('reálná rychlost'!H109="","",IF('reálná rychlost'!H109&lt;=50,odchylky!H109,""))</f>
        <v/>
      </c>
      <c r="F109" s="31" t="str">
        <f>IF('reálná rychlost'!I109="","",IF('reálná rychlost'!I109&lt;=50,odchylky!I109,""))</f>
        <v/>
      </c>
      <c r="G109" s="31" t="str">
        <f>IF('reálná rychlost'!J109="","",IF('reálná rychlost'!J109&lt;=50,odchylky!J109,""))</f>
        <v/>
      </c>
      <c r="H109" s="31" t="str">
        <f>IF('reálná rychlost'!M109="","",IF('reálná rychlost'!M109&lt;=50,odchylky!M109,""))</f>
        <v/>
      </c>
      <c r="I109" s="31" t="str">
        <f>IF('reálná rychlost'!N109="","",IF('reálná rychlost'!N109&lt;=50,odchylky!N109,""))</f>
        <v/>
      </c>
      <c r="J109" s="31" t="str">
        <f>IF('reálná rychlost'!O109="","",IF('reálná rychlost'!O109&lt;=50,odchylky!O109,""))</f>
        <v/>
      </c>
      <c r="K109" s="31" t="str">
        <f>IF('reálná rychlost'!P109="","",IF('reálná rychlost'!P109&lt;=50,odchylky!P109,""))</f>
        <v/>
      </c>
      <c r="L109" s="31" t="str">
        <f>IF('reálná rychlost'!Q109="","",IF('reálná rychlost'!Q109&lt;=50,odchylky!Q109,""))</f>
        <v/>
      </c>
      <c r="M109" s="31" t="str">
        <f>IF('reálná rychlost'!R109="","",IF('reálná rychlost'!R109&lt;=50,odchylky!R109,""))</f>
        <v/>
      </c>
    </row>
    <row r="110" spans="1:13" x14ac:dyDescent="0.25">
      <c r="A110" s="3" t="s">
        <v>6</v>
      </c>
      <c r="B110" s="9" t="s">
        <v>2</v>
      </c>
      <c r="C110" s="31" t="str">
        <f>IF('reálná rychlost'!A110="","",IF('reálná rychlost'!A110&lt;=50,odchylky!A110,""))</f>
        <v/>
      </c>
      <c r="D110" s="31" t="str">
        <f>IF('reálná rychlost'!B110="","",IF('reálná rychlost'!B110&lt;=50,odchylky!B110,""))</f>
        <v/>
      </c>
      <c r="E110" s="31" t="str">
        <f>IF('reálná rychlost'!H110="","",IF('reálná rychlost'!H110&lt;=50,odchylky!H110,""))</f>
        <v/>
      </c>
      <c r="F110" s="31" t="str">
        <f>IF('reálná rychlost'!I110="","",IF('reálná rychlost'!I110&lt;=50,odchylky!I110,""))</f>
        <v/>
      </c>
      <c r="G110" s="31" t="str">
        <f>IF('reálná rychlost'!J110="","",IF('reálná rychlost'!J110&lt;=50,odchylky!J110,""))</f>
        <v/>
      </c>
      <c r="H110" s="31" t="str">
        <f>IF('reálná rychlost'!M110="","",IF('reálná rychlost'!M110&lt;=50,odchylky!M110,""))</f>
        <v/>
      </c>
      <c r="I110" s="31" t="str">
        <f>IF('reálná rychlost'!N110="","",IF('reálná rychlost'!N110&lt;=50,odchylky!N110,""))</f>
        <v/>
      </c>
      <c r="J110" s="31" t="str">
        <f>IF('reálná rychlost'!O110="","",IF('reálná rychlost'!O110&lt;=50,odchylky!O110,""))</f>
        <v/>
      </c>
      <c r="K110" s="31" t="str">
        <f>IF('reálná rychlost'!P110="","",IF('reálná rychlost'!P110&lt;=50,odchylky!P110,""))</f>
        <v/>
      </c>
      <c r="L110" s="31" t="str">
        <f>IF('reálná rychlost'!Q110="","",IF('reálná rychlost'!Q110&lt;=50,odchylky!Q110,""))</f>
        <v/>
      </c>
      <c r="M110" s="31" t="str">
        <f>IF('reálná rychlost'!R110="","",IF('reálná rychlost'!R110&lt;=50,odchylky!R110,""))</f>
        <v/>
      </c>
    </row>
    <row r="111" spans="1:13" x14ac:dyDescent="0.25">
      <c r="A111" s="5" t="s">
        <v>6</v>
      </c>
      <c r="B111" s="6" t="s">
        <v>2</v>
      </c>
      <c r="C111" s="31" t="str">
        <f>IF('reálná rychlost'!A111="","",IF('reálná rychlost'!A111&lt;=50,odchylky!A111,""))</f>
        <v/>
      </c>
      <c r="D111" s="31" t="str">
        <f>IF('reálná rychlost'!B111="","",IF('reálná rychlost'!B111&lt;=50,odchylky!B111,""))</f>
        <v/>
      </c>
      <c r="E111" s="31" t="str">
        <f>IF('reálná rychlost'!H111="","",IF('reálná rychlost'!H111&lt;=50,odchylky!H111,""))</f>
        <v/>
      </c>
      <c r="F111" s="31" t="str">
        <f>IF('reálná rychlost'!I111="","",IF('reálná rychlost'!I111&lt;=50,odchylky!I111,""))</f>
        <v/>
      </c>
      <c r="G111" s="31" t="str">
        <f>IF('reálná rychlost'!J111="","",IF('reálná rychlost'!J111&lt;=50,odchylky!J111,""))</f>
        <v/>
      </c>
      <c r="H111" s="31" t="str">
        <f>IF('reálná rychlost'!M111="","",IF('reálná rychlost'!M111&lt;=50,odchylky!M111,""))</f>
        <v/>
      </c>
      <c r="I111" s="31" t="str">
        <f>IF('reálná rychlost'!N111="","",IF('reálná rychlost'!N111&lt;=50,odchylky!N111,""))</f>
        <v/>
      </c>
      <c r="J111" s="31" t="str">
        <f>IF('reálná rychlost'!O111="","",IF('reálná rychlost'!O111&lt;=50,odchylky!O111,""))</f>
        <v/>
      </c>
      <c r="K111" s="31" t="str">
        <f>IF('reálná rychlost'!P111="","",IF('reálná rychlost'!P111&lt;=50,odchylky!P111,""))</f>
        <v/>
      </c>
      <c r="L111" s="31" t="str">
        <f>IF('reálná rychlost'!Q111="","",IF('reálná rychlost'!Q111&lt;=50,odchylky!Q111,""))</f>
        <v/>
      </c>
      <c r="M111" s="31" t="str">
        <f>IF('reálná rychlost'!R111="","",IF('reálná rychlost'!R111&lt;=50,odchylky!R111,""))</f>
        <v/>
      </c>
    </row>
    <row r="112" spans="1:13" x14ac:dyDescent="0.25">
      <c r="A112" s="3" t="s">
        <v>6</v>
      </c>
      <c r="B112" s="9" t="s">
        <v>2</v>
      </c>
      <c r="C112" s="31" t="str">
        <f>IF('reálná rychlost'!A112="","",IF('reálná rychlost'!A112&lt;=50,odchylky!A112,""))</f>
        <v/>
      </c>
      <c r="D112" s="31" t="str">
        <f>IF('reálná rychlost'!B112="","",IF('reálná rychlost'!B112&lt;=50,odchylky!B112,""))</f>
        <v/>
      </c>
      <c r="E112" s="31" t="str">
        <f>IF('reálná rychlost'!H112="","",IF('reálná rychlost'!H112&lt;=50,odchylky!H112,""))</f>
        <v/>
      </c>
      <c r="F112" s="31" t="str">
        <f>IF('reálná rychlost'!I112="","",IF('reálná rychlost'!I112&lt;=50,odchylky!I112,""))</f>
        <v/>
      </c>
      <c r="G112" s="31" t="str">
        <f>IF('reálná rychlost'!J112="","",IF('reálná rychlost'!J112&lt;=50,odchylky!J112,""))</f>
        <v/>
      </c>
      <c r="H112" s="31" t="str">
        <f>IF('reálná rychlost'!M112="","",IF('reálná rychlost'!M112&lt;=50,odchylky!M112,""))</f>
        <v/>
      </c>
      <c r="I112" s="31" t="str">
        <f>IF('reálná rychlost'!N112="","",IF('reálná rychlost'!N112&lt;=50,odchylky!N112,""))</f>
        <v/>
      </c>
      <c r="J112" s="31" t="str">
        <f>IF('reálná rychlost'!O112="","",IF('reálná rychlost'!O112&lt;=50,odchylky!O112,""))</f>
        <v/>
      </c>
      <c r="K112" s="31" t="str">
        <f>IF('reálná rychlost'!P112="","",IF('reálná rychlost'!P112&lt;=50,odchylky!P112,""))</f>
        <v/>
      </c>
      <c r="L112" s="31" t="str">
        <f>IF('reálná rychlost'!Q112="","",IF('reálná rychlost'!Q112&lt;=50,odchylky!Q112,""))</f>
        <v/>
      </c>
      <c r="M112" s="31" t="str">
        <f>IF('reálná rychlost'!R112="","",IF('reálná rychlost'!R112&lt;=50,odchylky!R112,""))</f>
        <v/>
      </c>
    </row>
    <row r="113" spans="1:13" x14ac:dyDescent="0.25">
      <c r="A113" s="5" t="s">
        <v>6</v>
      </c>
      <c r="B113" s="6" t="s">
        <v>2</v>
      </c>
      <c r="C113" s="31" t="str">
        <f>IF('reálná rychlost'!A113="","",IF('reálná rychlost'!A113&lt;=50,odchylky!A113,""))</f>
        <v/>
      </c>
      <c r="D113" s="31" t="str">
        <f>IF('reálná rychlost'!B113="","",IF('reálná rychlost'!B113&lt;=50,odchylky!B113,""))</f>
        <v/>
      </c>
      <c r="E113" s="31" t="str">
        <f>IF('reálná rychlost'!H113="","",IF('reálná rychlost'!H113&lt;=50,odchylky!H113,""))</f>
        <v/>
      </c>
      <c r="F113" s="31" t="str">
        <f>IF('reálná rychlost'!I113="","",IF('reálná rychlost'!I113&lt;=50,odchylky!I113,""))</f>
        <v/>
      </c>
      <c r="G113" s="31" t="str">
        <f>IF('reálná rychlost'!J113="","",IF('reálná rychlost'!J113&lt;=50,odchylky!J113,""))</f>
        <v/>
      </c>
      <c r="H113" s="31" t="str">
        <f>IF('reálná rychlost'!M113="","",IF('reálná rychlost'!M113&lt;=50,odchylky!M113,""))</f>
        <v/>
      </c>
      <c r="I113" s="31" t="str">
        <f>IF('reálná rychlost'!N113="","",IF('reálná rychlost'!N113&lt;=50,odchylky!N113,""))</f>
        <v/>
      </c>
      <c r="J113" s="31" t="str">
        <f>IF('reálná rychlost'!O113="","",IF('reálná rychlost'!O113&lt;=50,odchylky!O113,""))</f>
        <v/>
      </c>
      <c r="K113" s="31" t="str">
        <f>IF('reálná rychlost'!P113="","",IF('reálná rychlost'!P113&lt;=50,odchylky!P113,""))</f>
        <v/>
      </c>
      <c r="L113" s="31" t="str">
        <f>IF('reálná rychlost'!Q113="","",IF('reálná rychlost'!Q113&lt;=50,odchylky!Q113,""))</f>
        <v/>
      </c>
      <c r="M113" s="31" t="str">
        <f>IF('reálná rychlost'!R113="","",IF('reálná rychlost'!R113&lt;=50,odchylky!R113,""))</f>
        <v/>
      </c>
    </row>
    <row r="114" spans="1:13" x14ac:dyDescent="0.25">
      <c r="A114" s="3" t="s">
        <v>6</v>
      </c>
      <c r="B114" s="9" t="s">
        <v>2</v>
      </c>
      <c r="C114" s="31">
        <f>IF('reálná rychlost'!A114="","",IF('reálná rychlost'!A114&lt;=50,odchylky!A114,""))</f>
        <v>-6.25E-2</v>
      </c>
      <c r="D114" s="31">
        <f>IF('reálná rychlost'!B114="","",IF('reálná rychlost'!B114&lt;=50,odchylky!B114,""))</f>
        <v>0.5625</v>
      </c>
      <c r="E114" s="31">
        <f>IF('reálná rychlost'!H114="","",IF('reálná rychlost'!H114&lt;=50,odchylky!H114,""))</f>
        <v>-4.7619047619047616E-2</v>
      </c>
      <c r="F114" s="31">
        <f>IF('reálná rychlost'!I114="","",IF('reálná rychlost'!I114&lt;=50,odchylky!I114,""))</f>
        <v>-0.1</v>
      </c>
      <c r="G114" s="31">
        <f>IF('reálná rychlost'!J114="","",IF('reálná rychlost'!J114&lt;=50,odchylky!J114,""))</f>
        <v>0.12</v>
      </c>
      <c r="H114" s="31">
        <f>IF('reálná rychlost'!M114="","",IF('reálná rychlost'!M114&lt;=50,odchylky!M114,""))</f>
        <v>0</v>
      </c>
      <c r="I114" s="31" t="str">
        <f>IF('reálná rychlost'!N114="","",IF('reálná rychlost'!N114&lt;=50,odchylky!N114,""))</f>
        <v/>
      </c>
      <c r="J114" s="31" t="str">
        <f>IF('reálná rychlost'!O114="","",IF('reálná rychlost'!O114&lt;=50,odchylky!O114,""))</f>
        <v/>
      </c>
      <c r="K114" s="31" t="str">
        <f>IF('reálná rychlost'!P114="","",IF('reálná rychlost'!P114&lt;=50,odchylky!P114,""))</f>
        <v/>
      </c>
      <c r="L114" s="31" t="str">
        <f>IF('reálná rychlost'!Q114="","",IF('reálná rychlost'!Q114&lt;=50,odchylky!Q114,""))</f>
        <v/>
      </c>
      <c r="M114" s="31" t="str">
        <f>IF('reálná rychlost'!R114="","",IF('reálná rychlost'!R114&lt;=50,odchylky!R114,""))</f>
        <v/>
      </c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26156-3453-4A1F-AE12-14F8D065DDCF}">
  <dimension ref="A1:X401"/>
  <sheetViews>
    <sheetView topLeftCell="H60" zoomScale="80" zoomScaleNormal="80" workbookViewId="0">
      <selection activeCell="H3" sqref="H3"/>
    </sheetView>
  </sheetViews>
  <sheetFormatPr defaultRowHeight="15" x14ac:dyDescent="0.25"/>
  <cols>
    <col min="2" max="2" width="12.5703125" style="43" customWidth="1"/>
    <col min="3" max="3" width="13.5703125" bestFit="1" customWidth="1"/>
    <col min="5" max="5" width="13" customWidth="1"/>
    <col min="8" max="8" width="10.42578125" customWidth="1"/>
    <col min="9" max="11" width="12.7109375" customWidth="1"/>
  </cols>
  <sheetData>
    <row r="1" spans="1:19" x14ac:dyDescent="0.25">
      <c r="C1" t="s">
        <v>115</v>
      </c>
      <c r="E1">
        <f>(E24+E25)</f>
        <v>68</v>
      </c>
      <c r="F1">
        <f t="shared" ref="F1:K1" si="0">(F24+F25)</f>
        <v>37</v>
      </c>
      <c r="G1">
        <f t="shared" si="0"/>
        <v>31</v>
      </c>
      <c r="I1">
        <f t="shared" si="0"/>
        <v>78</v>
      </c>
      <c r="J1">
        <f t="shared" si="0"/>
        <v>35</v>
      </c>
      <c r="K1">
        <f t="shared" si="0"/>
        <v>43</v>
      </c>
    </row>
    <row r="2" spans="1:19" x14ac:dyDescent="0.25">
      <c r="A2" s="30">
        <v>0.05</v>
      </c>
      <c r="C2" s="74" t="s">
        <v>31</v>
      </c>
      <c r="D2" s="74"/>
      <c r="E2" s="53">
        <f>(E24+E25)/SUM(E4:E45)</f>
        <v>0.17085427135678391</v>
      </c>
      <c r="F2" s="53">
        <f t="shared" ref="F2:K2" si="1">(F24+F25)/SUM(F4:F45)</f>
        <v>0.18226600985221675</v>
      </c>
      <c r="G2" s="53">
        <f t="shared" si="1"/>
        <v>0.15897435897435896</v>
      </c>
      <c r="H2" s="53"/>
      <c r="I2" s="53">
        <f t="shared" si="1"/>
        <v>0.20103092783505155</v>
      </c>
      <c r="J2" s="53">
        <f t="shared" si="1"/>
        <v>0.20231213872832371</v>
      </c>
      <c r="K2" s="53">
        <f t="shared" si="1"/>
        <v>0.2</v>
      </c>
      <c r="L2" s="54"/>
      <c r="M2" s="54"/>
      <c r="N2" s="54"/>
      <c r="O2" s="54"/>
      <c r="P2" s="54"/>
      <c r="Q2" s="54"/>
    </row>
    <row r="3" spans="1:19" ht="27.75" customHeight="1" x14ac:dyDescent="0.25">
      <c r="A3" t="s">
        <v>27</v>
      </c>
      <c r="B3" s="50" t="s">
        <v>26</v>
      </c>
      <c r="C3" t="s">
        <v>27</v>
      </c>
      <c r="E3" s="55" t="s">
        <v>32</v>
      </c>
      <c r="F3" s="55" t="s">
        <v>33</v>
      </c>
      <c r="G3" s="55" t="s">
        <v>34</v>
      </c>
      <c r="H3" s="68">
        <f>J2/G2</f>
        <v>1.2726086145813911</v>
      </c>
      <c r="I3" s="55" t="s">
        <v>35</v>
      </c>
      <c r="J3" s="55" t="s">
        <v>36</v>
      </c>
      <c r="K3" s="55" t="s">
        <v>37</v>
      </c>
      <c r="M3" s="55" t="s">
        <v>32</v>
      </c>
      <c r="N3" s="55" t="s">
        <v>34</v>
      </c>
      <c r="O3" s="55" t="s">
        <v>33</v>
      </c>
      <c r="Q3" s="55" t="s">
        <v>35</v>
      </c>
      <c r="R3" s="55" t="s">
        <v>36</v>
      </c>
      <c r="S3" s="55" t="s">
        <v>37</v>
      </c>
    </row>
    <row r="4" spans="1:19" x14ac:dyDescent="0.25">
      <c r="A4" s="30">
        <v>-1</v>
      </c>
      <c r="B4" s="51">
        <v>-1</v>
      </c>
      <c r="C4" s="42" t="s">
        <v>23</v>
      </c>
      <c r="E4" s="48">
        <f>COUNTIF('odch_zk (50)'!$C$2:$L$114,"&lt;="&amp;B4)</f>
        <v>0</v>
      </c>
      <c r="F4" s="48">
        <f>COUNTIF('odch_zk (50)'!$C$21:$L$38,"&lt;="&amp;B4)+COUNTIF('odch_zk (50)'!$C$59:$L$76,"&lt;="&amp;B4)+COUNTIF('odch_zk (50)'!$C$97:$L$114,"&lt;="&amp;B4)</f>
        <v>0</v>
      </c>
      <c r="G4" s="48">
        <f>COUNTIF('odch_zk (50)'!$C$2:$L$19,"&lt;="&amp;B4)+COUNTIF('odch_zk (50)'!$C$40:$L$57,"&lt;="&amp;B4)+COUNTIF('odch_zk (50)'!$C$78:$L$95,"&lt;="&amp;B4)</f>
        <v>0</v>
      </c>
      <c r="H4" s="48"/>
      <c r="I4">
        <f>COUNTIF('odch_nezk (50)'!C2:M114,"&lt;="&amp;B4)</f>
        <v>0</v>
      </c>
      <c r="J4" s="48">
        <f>COUNTIF('odch_nezk (50)'!$C$2:$M$19,"&lt;="&amp;B4)+COUNTIF('odch_nezk (50)'!$C$40:$M$57,"&lt;="&amp;B4)+COUNTIF('odch_nezk (50)'!$C$78:$M$95,"&lt;="&amp;B4)</f>
        <v>0</v>
      </c>
      <c r="K4" s="48">
        <f>COUNTIF('odch_nezk (50)'!$C$21:$M$38,"&lt;="&amp;B4)+COUNTIF('odch_nezk (50)'!$C$59:$M$76,"&lt;="&amp;B4)+COUNTIF('odch_nezk (50)'!$C$97:$M$114,"&lt;="&amp;B4)</f>
        <v>0</v>
      </c>
      <c r="L4" s="48"/>
      <c r="M4" s="56">
        <v>-2.4390243902439025E-2</v>
      </c>
      <c r="N4" s="56">
        <v>-2.4390243902439025E-2</v>
      </c>
      <c r="O4" s="56">
        <v>-0.4</v>
      </c>
      <c r="Q4" s="56">
        <v>-0.1891891891891892</v>
      </c>
      <c r="R4" s="56">
        <v>-0.1891891891891892</v>
      </c>
      <c r="S4" s="56">
        <v>-0.1891891891891892</v>
      </c>
    </row>
    <row r="5" spans="1:19" x14ac:dyDescent="0.25">
      <c r="A5" s="47">
        <f>A4+0.05</f>
        <v>-0.95</v>
      </c>
      <c r="B5" s="51">
        <f t="shared" ref="B5:B44" si="2">B4+$A$2</f>
        <v>-0.95</v>
      </c>
      <c r="C5" s="36" t="s">
        <v>24</v>
      </c>
      <c r="E5" s="48">
        <f>COUNTIF('odch_zk (50)'!$C$2:$L$114,"&lt;="&amp;B5)-SUM($E$4:E4)</f>
        <v>0</v>
      </c>
      <c r="F5" s="48">
        <f>COUNTIF('odch_zk (50)'!$C$21:$L$38,"&lt;="&amp;B5)+COUNTIF('odch_zk (50)'!$C$59:$L$76,"&lt;="&amp;B5)+COUNTIF('odch_zk (50)'!$C$97:$L$114,"&lt;="&amp;B5)-SUM($F$4:F4)</f>
        <v>0</v>
      </c>
      <c r="G5" s="48">
        <f>COUNTIF('odch_zk (50)'!$C$2:$L$19,"&lt;="&amp;B5)+COUNTIF('odch_zk (50)'!$C$40:$L$57,"&lt;="&amp;B5)+COUNTIF('odch_zk (50)'!$C$78:$L$95,"&lt;="&amp;B5)-SUM($G$4:G4)</f>
        <v>0</v>
      </c>
      <c r="H5" s="67">
        <f>I2/E2</f>
        <v>1.1766221952698606</v>
      </c>
      <c r="I5" s="48">
        <f>COUNTIF('odch_nezk (50)'!$C$2:$M$114,"&lt;="&amp;B5)-SUM($I$4:I4)</f>
        <v>0</v>
      </c>
      <c r="J5" s="48">
        <f>COUNTIF('odch_nezk (50)'!$C$2:$M$19,"&lt;="&amp;B5)+COUNTIF('odch_nezk (50)'!$C$40:$M$57,"&lt;="&amp;B5)+COUNTIF('odch_nezk (50)'!$C$78:$M$95,"&lt;="&amp;B5)-SUM($J$4:J4)</f>
        <v>0</v>
      </c>
      <c r="K5" s="48">
        <f>COUNTIF('odch_nezk (50)'!$C$21:$M$38,"&lt;="&amp;B5)+COUNTIF('odch_nezk (50)'!$C$59:$M$76,"&lt;="&amp;B5)+COUNTIF('odch_nezk (50)'!$C$97:$M$114,"&lt;="&amp;B5)-SUM($K$4:K4)</f>
        <v>0</v>
      </c>
      <c r="L5" s="48">
        <f>COUNTIF(M4:M1084,"=X")</f>
        <v>0</v>
      </c>
      <c r="M5" s="56">
        <v>0</v>
      </c>
      <c r="N5" s="56">
        <v>0</v>
      </c>
      <c r="O5" s="56">
        <v>0</v>
      </c>
      <c r="P5">
        <f>COUNTIF(Q4:Q1200,"=X")</f>
        <v>0</v>
      </c>
      <c r="Q5" s="56">
        <v>-0.4</v>
      </c>
      <c r="R5" s="56">
        <v>-0.4</v>
      </c>
      <c r="S5" s="56">
        <v>0.25</v>
      </c>
    </row>
    <row r="6" spans="1:19" x14ac:dyDescent="0.25">
      <c r="A6" s="47">
        <f t="shared" ref="A6:A44" si="3">A5+0.05</f>
        <v>-0.89999999999999991</v>
      </c>
      <c r="B6" s="51">
        <f t="shared" si="2"/>
        <v>-0.89999999999999991</v>
      </c>
      <c r="C6" s="36" t="s">
        <v>28</v>
      </c>
      <c r="E6" s="48">
        <f>COUNTIF('odch_zk (50)'!$C$2:$L$114,"&lt;="&amp;B6)-SUM($E$4:E5)</f>
        <v>0</v>
      </c>
      <c r="F6" s="48">
        <f>COUNTIF('odch_zk (50)'!$C$21:$L$38,"&lt;="&amp;B6)+COUNTIF('odch_zk (50)'!$C$59:$L$76,"&lt;="&amp;B6)+COUNTIF('odch_zk (50)'!$C$97:$L$114,"&lt;="&amp;B6)-SUM($F$4:F5)</f>
        <v>0</v>
      </c>
      <c r="G6" s="48">
        <f>COUNTIF('odch_zk (50)'!$C$2:$L$19,"&lt;="&amp;B6)+COUNTIF('odch_zk (50)'!$C$40:$L$57,"&lt;="&amp;B6)+COUNTIF('odch_zk (50)'!$C$78:$L$95,"&lt;="&amp;B6)-SUM($G$4:G5)</f>
        <v>0</v>
      </c>
      <c r="H6" s="48"/>
      <c r="I6" s="48">
        <f>COUNTIF('odch_nezk (50)'!$C$2:$M$114,"&lt;="&amp;B6)-SUM($I$4:I5)</f>
        <v>0</v>
      </c>
      <c r="J6" s="48">
        <f>COUNTIF('odch_nezk (50)'!$C$2:$M$19,"&lt;="&amp;B6)+COUNTIF('odch_nezk (50)'!$C$40:$M$57,"&lt;="&amp;B6)+COUNTIF('odch_nezk (50)'!$C$78:$M$95,"&lt;="&amp;B6)-SUM($J$4:J5)</f>
        <v>0</v>
      </c>
      <c r="K6" s="48">
        <f>COUNTIF('odch_nezk (50)'!$C$21:$M$38,"&lt;="&amp;B6)+COUNTIF('odch_nezk (50)'!$C$59:$M$76,"&lt;="&amp;B6)+COUNTIF('odch_nezk (50)'!$C$97:$M$114,"&lt;="&amp;B6)-SUM($K$4:K5)</f>
        <v>0</v>
      </c>
      <c r="L6" s="48"/>
      <c r="M6" s="56">
        <v>0.14583333333333334</v>
      </c>
      <c r="N6" s="56">
        <v>0.14583333333333334</v>
      </c>
      <c r="O6" s="56">
        <v>0.29032258064516131</v>
      </c>
      <c r="Q6" s="56">
        <v>-0.25</v>
      </c>
      <c r="R6" s="56">
        <v>-0.25</v>
      </c>
      <c r="S6" s="56">
        <v>0.45161290322580644</v>
      </c>
    </row>
    <row r="7" spans="1:19" x14ac:dyDescent="0.25">
      <c r="A7" s="47">
        <f t="shared" si="3"/>
        <v>-0.84999999999999987</v>
      </c>
      <c r="B7" s="51">
        <f t="shared" si="2"/>
        <v>-0.84999999999999987</v>
      </c>
      <c r="C7" s="36" t="s">
        <v>38</v>
      </c>
      <c r="E7" s="48">
        <f>COUNTIF('odch_zk (50)'!$C$2:$L$114,"&lt;="&amp;B7)-SUM($E$4:E6)</f>
        <v>0</v>
      </c>
      <c r="F7" s="48">
        <f>COUNTIF('odch_zk (50)'!$C$21:$L$38,"&lt;="&amp;B7)+COUNTIF('odch_zk (50)'!$C$59:$L$76,"&lt;="&amp;B7)+COUNTIF('odch_zk (50)'!$C$97:$L$114,"&lt;="&amp;B7)-SUM($F$4:F6)</f>
        <v>0</v>
      </c>
      <c r="G7" s="48">
        <f>COUNTIF('odch_zk (50)'!$C$2:$L$19,"&lt;="&amp;B7)+COUNTIF('odch_zk (50)'!$C$40:$L$57,"&lt;="&amp;B7)+COUNTIF('odch_zk (50)'!$C$78:$L$95,"&lt;="&amp;B7)-SUM($G$4:G6)</f>
        <v>0</v>
      </c>
      <c r="H7" s="48"/>
      <c r="I7" s="48">
        <f>COUNTIF('odch_nezk (50)'!$C$2:$M$114,"&lt;="&amp;B7)-SUM($I$4:I6)</f>
        <v>0</v>
      </c>
      <c r="J7" s="48">
        <f>COUNTIF('odch_nezk (50)'!$C$2:$M$19,"&lt;="&amp;B7)+COUNTIF('odch_nezk (50)'!$C$40:$M$57,"&lt;="&amp;B7)+COUNTIF('odch_nezk (50)'!$C$78:$M$95,"&lt;="&amp;B7)-SUM($J$4:J6)</f>
        <v>0</v>
      </c>
      <c r="K7" s="48">
        <f>COUNTIF('odch_nezk (50)'!$C$21:$M$38,"&lt;="&amp;B7)+COUNTIF('odch_nezk (50)'!$C$59:$M$76,"&lt;="&amp;B7)+COUNTIF('odch_nezk (50)'!$C$97:$M$114,"&lt;="&amp;B7)-SUM($K$4:K6)</f>
        <v>0</v>
      </c>
      <c r="L7" s="48"/>
      <c r="M7" s="56">
        <v>0.2</v>
      </c>
      <c r="N7" s="56">
        <v>0.2</v>
      </c>
      <c r="O7" s="56">
        <v>0.52173913043478259</v>
      </c>
      <c r="Q7" s="56">
        <v>0.66666666666666663</v>
      </c>
      <c r="R7" s="56">
        <v>0.66666666666666663</v>
      </c>
      <c r="S7" s="56">
        <v>4.1666666666666664E-2</v>
      </c>
    </row>
    <row r="8" spans="1:19" x14ac:dyDescent="0.25">
      <c r="A8" s="47">
        <f t="shared" si="3"/>
        <v>-0.79999999999999982</v>
      </c>
      <c r="B8" s="51">
        <f t="shared" si="2"/>
        <v>-0.79999999999999982</v>
      </c>
      <c r="C8" s="36" t="s">
        <v>39</v>
      </c>
      <c r="E8" s="48">
        <f>COUNTIF('odch_zk (50)'!$C$2:$L$114,"&lt;="&amp;B8)-SUM($E$4:E7)</f>
        <v>0</v>
      </c>
      <c r="F8" s="48">
        <f>COUNTIF('odch_zk (50)'!$C$21:$L$38,"&lt;="&amp;B8)+COUNTIF('odch_zk (50)'!$C$59:$L$76,"&lt;="&amp;B8)+COUNTIF('odch_zk (50)'!$C$97:$L$114,"&lt;="&amp;B8)-SUM($F$4:F7)</f>
        <v>0</v>
      </c>
      <c r="G8" s="48">
        <f>COUNTIF('odch_zk (50)'!$C$2:$L$19,"&lt;="&amp;B8)+COUNTIF('odch_zk (50)'!$C$40:$L$57,"&lt;="&amp;B8)+COUNTIF('odch_zk (50)'!$C$78:$L$95,"&lt;="&amp;B8)-SUM($G$4:G7)</f>
        <v>0</v>
      </c>
      <c r="H8" s="48"/>
      <c r="I8" s="48">
        <f>COUNTIF('odch_nezk (50)'!$C$2:$M$114,"&lt;="&amp;B8)-SUM($I$4:I7)</f>
        <v>0</v>
      </c>
      <c r="J8" s="48">
        <f>COUNTIF('odch_nezk (50)'!$C$2:$M$19,"&lt;="&amp;B8)+COUNTIF('odch_nezk (50)'!$C$40:$M$57,"&lt;="&amp;B8)+COUNTIF('odch_nezk (50)'!$C$78:$M$95,"&lt;="&amp;B8)-SUM($J$4:J7)</f>
        <v>0</v>
      </c>
      <c r="K8" s="48">
        <f>COUNTIF('odch_nezk (50)'!$C$21:$M$38,"&lt;="&amp;B8)+COUNTIF('odch_nezk (50)'!$C$59:$M$76,"&lt;="&amp;B8)+COUNTIF('odch_nezk (50)'!$C$97:$M$114,"&lt;="&amp;B8)-SUM($K$4:K7)</f>
        <v>0</v>
      </c>
      <c r="L8" s="48"/>
      <c r="M8" s="56">
        <v>-0.4</v>
      </c>
      <c r="N8" s="56">
        <v>0.35135135135135137</v>
      </c>
      <c r="O8" s="56">
        <v>5.2631578947368418E-2</v>
      </c>
      <c r="Q8" s="56">
        <v>4.1666666666666664E-2</v>
      </c>
      <c r="R8" s="56">
        <v>4.1666666666666664E-2</v>
      </c>
      <c r="S8" s="56">
        <v>0.19047619047619047</v>
      </c>
    </row>
    <row r="9" spans="1:19" x14ac:dyDescent="0.25">
      <c r="A9" s="47">
        <f t="shared" si="3"/>
        <v>-0.74999999999999978</v>
      </c>
      <c r="B9" s="51">
        <f t="shared" si="2"/>
        <v>-0.74999999999999978</v>
      </c>
      <c r="C9" s="36" t="s">
        <v>40</v>
      </c>
      <c r="E9" s="48">
        <f>COUNTIF('odch_zk (50)'!$C$2:$L$114,"&lt;="&amp;B9)-SUM($E$4:E8)</f>
        <v>0</v>
      </c>
      <c r="F9" s="48">
        <f>COUNTIF('odch_zk (50)'!$C$21:$L$38,"&lt;="&amp;B9)+COUNTIF('odch_zk (50)'!$C$59:$L$76,"&lt;="&amp;B9)+COUNTIF('odch_zk (50)'!$C$97:$L$114,"&lt;="&amp;B9)-SUM($F$4:F8)</f>
        <v>0</v>
      </c>
      <c r="G9" s="48">
        <f>COUNTIF('odch_zk (50)'!$C$2:$L$19,"&lt;="&amp;B9)+COUNTIF('odch_zk (50)'!$C$40:$L$57,"&lt;="&amp;B9)+COUNTIF('odch_zk (50)'!$C$78:$L$95,"&lt;="&amp;B9)-SUM($G$4:G8)</f>
        <v>0</v>
      </c>
      <c r="H9" s="48"/>
      <c r="I9" s="48">
        <f>COUNTIF('odch_nezk (50)'!$C$2:$M$114,"&lt;="&amp;B9)-SUM($I$4:I8)</f>
        <v>0</v>
      </c>
      <c r="J9" s="48">
        <f>COUNTIF('odch_nezk (50)'!$C$2:$M$19,"&lt;="&amp;B9)+COUNTIF('odch_nezk (50)'!$C$40:$M$57,"&lt;="&amp;B9)+COUNTIF('odch_nezk (50)'!$C$78:$M$95,"&lt;="&amp;B9)-SUM($J$4:J8)</f>
        <v>0</v>
      </c>
      <c r="K9" s="48">
        <f>COUNTIF('odch_nezk (50)'!$C$21:$M$38,"&lt;="&amp;B9)+COUNTIF('odch_nezk (50)'!$C$59:$M$76,"&lt;="&amp;B9)+COUNTIF('odch_nezk (50)'!$C$97:$M$114,"&lt;="&amp;B9)-SUM($K$4:K8)</f>
        <v>0</v>
      </c>
      <c r="L9" s="48"/>
      <c r="M9" s="56">
        <v>0</v>
      </c>
      <c r="N9" s="56">
        <v>0.28205128205128205</v>
      </c>
      <c r="O9" s="56">
        <v>0.33333333333333331</v>
      </c>
      <c r="Q9" s="56">
        <v>4.1666666666666664E-2</v>
      </c>
      <c r="R9" s="56">
        <v>4.1666666666666664E-2</v>
      </c>
      <c r="S9" s="56">
        <v>8.6956521739130432E-2</v>
      </c>
    </row>
    <row r="10" spans="1:19" x14ac:dyDescent="0.25">
      <c r="A10" s="47">
        <f t="shared" si="3"/>
        <v>-0.69999999999999973</v>
      </c>
      <c r="B10" s="51">
        <f t="shared" si="2"/>
        <v>-0.69999999999999973</v>
      </c>
      <c r="C10" s="36" t="s">
        <v>41</v>
      </c>
      <c r="E10" s="48">
        <f>COUNTIF('odch_zk (50)'!$C$2:$L$114,"&lt;="&amp;B10)-SUM($E$4:E9)</f>
        <v>0</v>
      </c>
      <c r="F10" s="48">
        <f>COUNTIF('odch_zk (50)'!$C$21:$L$38,"&lt;="&amp;B10)+COUNTIF('odch_zk (50)'!$C$59:$L$76,"&lt;="&amp;B10)+COUNTIF('odch_zk (50)'!$C$97:$L$114,"&lt;="&amp;B10)-SUM($F$4:F9)</f>
        <v>0</v>
      </c>
      <c r="G10" s="48">
        <f>COUNTIF('odch_zk (50)'!$C$2:$L$19,"&lt;="&amp;B10)+COUNTIF('odch_zk (50)'!$C$40:$L$57,"&lt;="&amp;B10)+COUNTIF('odch_zk (50)'!$C$78:$L$95,"&lt;="&amp;B10)-SUM($G$4:G9)</f>
        <v>0</v>
      </c>
      <c r="H10" s="48"/>
      <c r="I10" s="48">
        <f>COUNTIF('odch_nezk (50)'!$C$2:$M$114,"&lt;="&amp;B10)-SUM($I$4:I9)</f>
        <v>1</v>
      </c>
      <c r="J10" s="48">
        <f>COUNTIF('odch_nezk (50)'!$C$2:$M$19,"&lt;="&amp;B10)+COUNTIF('odch_nezk (50)'!$C$40:$M$57,"&lt;="&amp;B10)+COUNTIF('odch_nezk (50)'!$C$78:$M$95,"&lt;="&amp;B10)-SUM($J$4:J9)</f>
        <v>0</v>
      </c>
      <c r="K10" s="48">
        <f>COUNTIF('odch_nezk (50)'!$C$21:$M$38,"&lt;="&amp;B10)+COUNTIF('odch_nezk (50)'!$C$59:$M$76,"&lt;="&amp;B10)+COUNTIF('odch_nezk (50)'!$C$97:$M$114,"&lt;="&amp;B10)-SUM($K$4:K9)</f>
        <v>1</v>
      </c>
      <c r="L10" s="48"/>
      <c r="M10" s="56">
        <v>0.29032258064516131</v>
      </c>
      <c r="N10" s="56">
        <v>0.37931034482758619</v>
      </c>
      <c r="O10" s="56">
        <v>0.1111111111111111</v>
      </c>
      <c r="Q10" s="56">
        <v>-2.1739130434782608E-2</v>
      </c>
      <c r="R10" s="56">
        <v>-2.1739130434782608E-2</v>
      </c>
      <c r="S10" s="56">
        <v>-0.5</v>
      </c>
    </row>
    <row r="11" spans="1:19" x14ac:dyDescent="0.25">
      <c r="A11" s="47">
        <f t="shared" si="3"/>
        <v>-0.64999999999999969</v>
      </c>
      <c r="B11" s="51">
        <f t="shared" si="2"/>
        <v>-0.64999999999999969</v>
      </c>
      <c r="C11" s="36" t="s">
        <v>42</v>
      </c>
      <c r="E11" s="48">
        <f>COUNTIF('odch_zk (50)'!$C$2:$L$114,"&lt;="&amp;B11)-SUM($E$4:E10)</f>
        <v>0</v>
      </c>
      <c r="F11" s="48">
        <f>COUNTIF('odch_zk (50)'!$C$21:$L$38,"&lt;="&amp;B11)+COUNTIF('odch_zk (50)'!$C$59:$L$76,"&lt;="&amp;B11)+COUNTIF('odch_zk (50)'!$C$97:$L$114,"&lt;="&amp;B11)-SUM($F$4:F10)</f>
        <v>0</v>
      </c>
      <c r="G11" s="48">
        <f>COUNTIF('odch_zk (50)'!$C$2:$L$19,"&lt;="&amp;B11)+COUNTIF('odch_zk (50)'!$C$40:$L$57,"&lt;="&amp;B11)+COUNTIF('odch_zk (50)'!$C$78:$L$95,"&lt;="&amp;B11)-SUM($G$4:G10)</f>
        <v>0</v>
      </c>
      <c r="H11" s="48"/>
      <c r="I11" s="48">
        <f>COUNTIF('odch_nezk (50)'!$C$2:$M$114,"&lt;="&amp;B11)-SUM($I$4:I10)</f>
        <v>0</v>
      </c>
      <c r="J11" s="48">
        <f>COUNTIF('odch_nezk (50)'!$C$2:$M$19,"&lt;="&amp;B11)+COUNTIF('odch_nezk (50)'!$C$40:$M$57,"&lt;="&amp;B11)+COUNTIF('odch_nezk (50)'!$C$78:$M$95,"&lt;="&amp;B11)-SUM($J$4:J10)</f>
        <v>0</v>
      </c>
      <c r="K11" s="48">
        <f>COUNTIF('odch_nezk (50)'!$C$21:$M$38,"&lt;="&amp;B11)+COUNTIF('odch_nezk (50)'!$C$59:$M$76,"&lt;="&amp;B11)+COUNTIF('odch_nezk (50)'!$C$97:$M$114,"&lt;="&amp;B11)-SUM($K$4:K10)</f>
        <v>0</v>
      </c>
      <c r="L11" s="48"/>
      <c r="M11" s="56">
        <v>0.52173913043478259</v>
      </c>
      <c r="N11" s="56">
        <v>6.3829787234042548E-2</v>
      </c>
      <c r="O11" s="56">
        <v>0</v>
      </c>
      <c r="Q11" s="56">
        <v>-0.1891891891891892</v>
      </c>
      <c r="R11" s="56">
        <v>-2.4390243902439025E-2</v>
      </c>
      <c r="S11" s="56">
        <v>0</v>
      </c>
    </row>
    <row r="12" spans="1:19" x14ac:dyDescent="0.25">
      <c r="A12" s="47">
        <f t="shared" si="3"/>
        <v>-0.59999999999999964</v>
      </c>
      <c r="B12" s="51">
        <f t="shared" si="2"/>
        <v>-0.59999999999999964</v>
      </c>
      <c r="C12" s="36" t="s">
        <v>43</v>
      </c>
      <c r="E12" s="48">
        <f>COUNTIF('odch_zk (50)'!$C$2:$L$114,"&lt;="&amp;B12)-SUM($E$4:E11)</f>
        <v>0</v>
      </c>
      <c r="F12" s="48">
        <f>COUNTIF('odch_zk (50)'!$C$21:$L$38,"&lt;="&amp;B12)+COUNTIF('odch_zk (50)'!$C$59:$L$76,"&lt;="&amp;B12)+COUNTIF('odch_zk (50)'!$C$97:$L$114,"&lt;="&amp;B12)-SUM($F$4:F11)</f>
        <v>0</v>
      </c>
      <c r="G12" s="48">
        <f>COUNTIF('odch_zk (50)'!$C$2:$L$19,"&lt;="&amp;B12)+COUNTIF('odch_zk (50)'!$C$40:$L$57,"&lt;="&amp;B12)+COUNTIF('odch_zk (50)'!$C$78:$L$95,"&lt;="&amp;B12)-SUM($G$4:G11)</f>
        <v>0</v>
      </c>
      <c r="H12" s="48"/>
      <c r="I12" s="48">
        <f>COUNTIF('odch_nezk (50)'!$C$2:$M$114,"&lt;="&amp;B12)-SUM($I$4:I11)</f>
        <v>1</v>
      </c>
      <c r="J12" s="48">
        <f>COUNTIF('odch_nezk (50)'!$C$2:$M$19,"&lt;="&amp;B12)+COUNTIF('odch_nezk (50)'!$C$40:$M$57,"&lt;="&amp;B12)+COUNTIF('odch_nezk (50)'!$C$78:$M$95,"&lt;="&amp;B12)-SUM($J$4:J11)</f>
        <v>1</v>
      </c>
      <c r="K12" s="48">
        <f>COUNTIF('odch_nezk (50)'!$C$21:$M$38,"&lt;="&amp;B12)+COUNTIF('odch_nezk (50)'!$C$59:$M$76,"&lt;="&amp;B12)+COUNTIF('odch_nezk (50)'!$C$97:$M$114,"&lt;="&amp;B12)-SUM($K$4:K11)</f>
        <v>0</v>
      </c>
      <c r="L12" s="48"/>
      <c r="M12" s="56">
        <v>5.2631578947368418E-2</v>
      </c>
      <c r="N12" s="56">
        <v>4.1666666666666664E-2</v>
      </c>
      <c r="O12" s="56">
        <v>0.46341463414634149</v>
      </c>
      <c r="Q12" s="56">
        <v>0.25</v>
      </c>
      <c r="R12" s="56">
        <v>-0.5</v>
      </c>
      <c r="S12" s="56">
        <v>0.29032258064516131</v>
      </c>
    </row>
    <row r="13" spans="1:19" x14ac:dyDescent="0.25">
      <c r="A13" s="47">
        <f t="shared" si="3"/>
        <v>-0.5499999999999996</v>
      </c>
      <c r="B13" s="51">
        <f t="shared" si="2"/>
        <v>-0.5499999999999996</v>
      </c>
      <c r="C13" s="36" t="s">
        <v>44</v>
      </c>
      <c r="E13" s="48">
        <f>COUNTIF('odch_zk (50)'!$C$2:$L$114,"&lt;="&amp;B13)-SUM($E$4:E12)</f>
        <v>0</v>
      </c>
      <c r="F13" s="48">
        <f>COUNTIF('odch_zk (50)'!$C$21:$L$38,"&lt;="&amp;B13)+COUNTIF('odch_zk (50)'!$C$59:$L$76,"&lt;="&amp;B13)+COUNTIF('odch_zk (50)'!$C$97:$L$114,"&lt;="&amp;B13)-SUM($F$4:F12)</f>
        <v>0</v>
      </c>
      <c r="G13" s="48">
        <f>COUNTIF('odch_zk (50)'!$C$2:$L$19,"&lt;="&amp;B13)+COUNTIF('odch_zk (50)'!$C$40:$L$57,"&lt;="&amp;B13)+COUNTIF('odch_zk (50)'!$C$78:$L$95,"&lt;="&amp;B13)-SUM($G$4:G12)</f>
        <v>0</v>
      </c>
      <c r="H13" s="48"/>
      <c r="I13" s="48">
        <f>COUNTIF('odch_nezk (50)'!$C$2:$M$114,"&lt;="&amp;B13)-SUM($I$4:I12)</f>
        <v>3</v>
      </c>
      <c r="J13" s="48">
        <f>COUNTIF('odch_nezk (50)'!$C$2:$M$19,"&lt;="&amp;B13)+COUNTIF('odch_nezk (50)'!$C$40:$M$57,"&lt;="&amp;B13)+COUNTIF('odch_nezk (50)'!$C$78:$M$95,"&lt;="&amp;B13)-SUM($J$4:J12)</f>
        <v>2</v>
      </c>
      <c r="K13" s="48">
        <f>COUNTIF('odch_nezk (50)'!$C$21:$M$38,"&lt;="&amp;B13)+COUNTIF('odch_nezk (50)'!$C$59:$M$76,"&lt;="&amp;B13)+COUNTIF('odch_nezk (50)'!$C$97:$M$114,"&lt;="&amp;B13)-SUM($K$4:K12)</f>
        <v>1</v>
      </c>
      <c r="L13" s="48"/>
      <c r="M13" s="56">
        <v>0.33333333333333331</v>
      </c>
      <c r="N13" s="56">
        <v>0.1111111111111111</v>
      </c>
      <c r="O13" s="56">
        <v>0.93548387096774188</v>
      </c>
      <c r="Q13" s="56">
        <v>0.45161290322580644</v>
      </c>
      <c r="R13" s="56">
        <v>4.1666666666666664E-2</v>
      </c>
      <c r="S13" s="56">
        <v>-0.13043478260869565</v>
      </c>
    </row>
    <row r="14" spans="1:19" x14ac:dyDescent="0.25">
      <c r="A14" s="47">
        <f t="shared" si="3"/>
        <v>-0.49999999999999961</v>
      </c>
      <c r="B14" s="51">
        <f t="shared" si="2"/>
        <v>-0.49999999999999961</v>
      </c>
      <c r="C14" s="36" t="s">
        <v>45</v>
      </c>
      <c r="E14" s="48">
        <f>COUNTIF('odch_zk (50)'!$C$2:$L$114,"&lt;="&amp;B14)-SUM($E$4:E13)</f>
        <v>0</v>
      </c>
      <c r="F14" s="48">
        <f>COUNTIF('odch_zk (50)'!$C$21:$L$38,"&lt;="&amp;B14)+COUNTIF('odch_zk (50)'!$C$59:$L$76,"&lt;="&amp;B14)+COUNTIF('odch_zk (50)'!$C$97:$L$114,"&lt;="&amp;B14)-SUM($F$4:F13)</f>
        <v>0</v>
      </c>
      <c r="G14" s="48">
        <f>COUNTIF('odch_zk (50)'!$C$2:$L$19,"&lt;="&amp;B14)+COUNTIF('odch_zk (50)'!$C$40:$L$57,"&lt;="&amp;B14)+COUNTIF('odch_zk (50)'!$C$78:$L$95,"&lt;="&amp;B14)-SUM($G$4:G13)</f>
        <v>0</v>
      </c>
      <c r="H14" s="48"/>
      <c r="I14" s="48">
        <f>COUNTIF('odch_nezk (50)'!$C$2:$M$114,"&lt;="&amp;B14)-SUM($I$4:I13)</f>
        <v>4</v>
      </c>
      <c r="J14" s="48">
        <f>COUNTIF('odch_nezk (50)'!$C$2:$M$19,"&lt;="&amp;B14)+COUNTIF('odch_nezk (50)'!$C$40:$M$57,"&lt;="&amp;B14)+COUNTIF('odch_nezk (50)'!$C$78:$M$95,"&lt;="&amp;B14)-SUM($J$4:J13)</f>
        <v>2</v>
      </c>
      <c r="K14" s="48">
        <f>COUNTIF('odch_nezk (50)'!$C$21:$M$38,"&lt;="&amp;B14)+COUNTIF('odch_nezk (50)'!$C$59:$M$76,"&lt;="&amp;B14)+COUNTIF('odch_nezk (50)'!$C$97:$M$114,"&lt;="&amp;B14)-SUM($K$4:K13)</f>
        <v>2</v>
      </c>
      <c r="L14" s="48"/>
      <c r="M14" s="56">
        <v>0.35135135135135137</v>
      </c>
      <c r="N14" s="56">
        <v>0.22448979591836735</v>
      </c>
      <c r="O14" s="56">
        <v>0.27659574468085107</v>
      </c>
      <c r="Q14" s="56">
        <v>4.1666666666666664E-2</v>
      </c>
      <c r="R14" s="56">
        <v>3.4482758620689655E-2</v>
      </c>
      <c r="S14" s="56">
        <v>0.31578947368421051</v>
      </c>
    </row>
    <row r="15" spans="1:19" x14ac:dyDescent="0.25">
      <c r="A15" s="47">
        <f t="shared" si="3"/>
        <v>-0.44999999999999962</v>
      </c>
      <c r="B15" s="51">
        <f t="shared" si="2"/>
        <v>-0.44999999999999962</v>
      </c>
      <c r="C15" s="36" t="s">
        <v>46</v>
      </c>
      <c r="E15" s="48">
        <f>COUNTIF('odch_zk (50)'!$C$2:$L$114,"&lt;="&amp;B15)-SUM($E$4:E14)</f>
        <v>0</v>
      </c>
      <c r="F15" s="48">
        <f>COUNTIF('odch_zk (50)'!$C$21:$L$38,"&lt;="&amp;B15)+COUNTIF('odch_zk (50)'!$C$59:$L$76,"&lt;="&amp;B15)+COUNTIF('odch_zk (50)'!$C$97:$L$114,"&lt;="&amp;B15)-SUM($F$4:F14)</f>
        <v>0</v>
      </c>
      <c r="G15" s="48">
        <f>COUNTIF('odch_zk (50)'!$C$2:$L$19,"&lt;="&amp;B15)+COUNTIF('odch_zk (50)'!$C$40:$L$57,"&lt;="&amp;B15)+COUNTIF('odch_zk (50)'!$C$78:$L$95,"&lt;="&amp;B15)-SUM($G$4:G14)</f>
        <v>0</v>
      </c>
      <c r="H15" s="48"/>
      <c r="I15" s="48">
        <f>COUNTIF('odch_nezk (50)'!$C$2:$M$114,"&lt;="&amp;B15)-SUM($I$4:I14)</f>
        <v>1</v>
      </c>
      <c r="J15" s="48">
        <f>COUNTIF('odch_nezk (50)'!$C$2:$M$19,"&lt;="&amp;B15)+COUNTIF('odch_nezk (50)'!$C$40:$M$57,"&lt;="&amp;B15)+COUNTIF('odch_nezk (50)'!$C$78:$M$95,"&lt;="&amp;B15)-SUM($J$4:J14)</f>
        <v>1</v>
      </c>
      <c r="K15" s="48">
        <f>COUNTIF('odch_nezk (50)'!$C$21:$M$38,"&lt;="&amp;B15)+COUNTIF('odch_nezk (50)'!$C$59:$M$76,"&lt;="&amp;B15)+COUNTIF('odch_nezk (50)'!$C$97:$M$114,"&lt;="&amp;B15)-SUM($K$4:K14)</f>
        <v>0</v>
      </c>
      <c r="L15" s="48"/>
      <c r="M15" s="56">
        <v>0.28205128205128205</v>
      </c>
      <c r="N15" s="56">
        <v>0.42857142857142855</v>
      </c>
      <c r="O15" s="56">
        <v>0.13636363636363635</v>
      </c>
      <c r="Q15" s="56">
        <v>0.19047619047619047</v>
      </c>
      <c r="R15" s="56">
        <v>-0.14285714285714285</v>
      </c>
      <c r="S15" s="56">
        <v>0</v>
      </c>
    </row>
    <row r="16" spans="1:19" x14ac:dyDescent="0.25">
      <c r="A16" s="47">
        <f t="shared" si="3"/>
        <v>-0.39999999999999963</v>
      </c>
      <c r="B16" s="51">
        <f t="shared" si="2"/>
        <v>-0.39999999999999963</v>
      </c>
      <c r="C16" s="36" t="s">
        <v>47</v>
      </c>
      <c r="E16" s="48">
        <f>COUNTIF('odch_zk (50)'!$C$2:$L$114,"&lt;="&amp;B16)-SUM($E$4:E15)</f>
        <v>2</v>
      </c>
      <c r="F16" s="48">
        <f>COUNTIF('odch_zk (50)'!$C$21:$L$38,"&lt;="&amp;B16)+COUNTIF('odch_zk (50)'!$C$59:$L$76,"&lt;="&amp;B16)+COUNTIF('odch_zk (50)'!$C$97:$L$114,"&lt;="&amp;B16)-SUM($F$4:F15)</f>
        <v>2</v>
      </c>
      <c r="G16" s="48">
        <f>COUNTIF('odch_zk (50)'!$C$2:$L$19,"&lt;="&amp;B16)+COUNTIF('odch_zk (50)'!$C$40:$L$57,"&lt;="&amp;B16)+COUNTIF('odch_zk (50)'!$C$78:$L$95,"&lt;="&amp;B16)-SUM($G$4:G15)</f>
        <v>0</v>
      </c>
      <c r="H16" s="48"/>
      <c r="I16" s="48">
        <f>COUNTIF('odch_nezk (50)'!$C$2:$M$114,"&lt;="&amp;B16)-SUM($I$4:I15)</f>
        <v>2</v>
      </c>
      <c r="J16" s="48">
        <f>COUNTIF('odch_nezk (50)'!$C$2:$M$19,"&lt;="&amp;B16)+COUNTIF('odch_nezk (50)'!$C$40:$M$57,"&lt;="&amp;B16)+COUNTIF('odch_nezk (50)'!$C$78:$M$95,"&lt;="&amp;B16)-SUM($J$4:J15)</f>
        <v>1</v>
      </c>
      <c r="K16" s="48">
        <f>COUNTIF('odch_nezk (50)'!$C$21:$M$38,"&lt;="&amp;B16)+COUNTIF('odch_nezk (50)'!$C$59:$M$76,"&lt;="&amp;B16)+COUNTIF('odch_nezk (50)'!$C$97:$M$114,"&lt;="&amp;B16)-SUM($K$4:K15)</f>
        <v>1</v>
      </c>
      <c r="L16" s="48"/>
      <c r="M16" s="56">
        <v>0.37931034482758619</v>
      </c>
      <c r="N16" s="56">
        <v>4.1666666666666664E-2</v>
      </c>
      <c r="O16" s="56">
        <v>0.36363636363636365</v>
      </c>
      <c r="Q16" s="56">
        <v>8.6956521739130432E-2</v>
      </c>
      <c r="R16" s="56">
        <v>-0.375</v>
      </c>
      <c r="S16" s="56">
        <v>-0.16666666666666666</v>
      </c>
    </row>
    <row r="17" spans="1:19" x14ac:dyDescent="0.25">
      <c r="A17" s="47">
        <f t="shared" si="3"/>
        <v>-0.34999999999999964</v>
      </c>
      <c r="B17" s="51">
        <f t="shared" si="2"/>
        <v>-0.34999999999999964</v>
      </c>
      <c r="C17" s="36" t="s">
        <v>48</v>
      </c>
      <c r="E17" s="48">
        <f>COUNTIF('odch_zk (50)'!$C$2:$L$114,"&lt;="&amp;B17)-SUM($E$4:E16)</f>
        <v>2</v>
      </c>
      <c r="F17" s="48">
        <f>COUNTIF('odch_zk (50)'!$C$21:$L$38,"&lt;="&amp;B17)+COUNTIF('odch_zk (50)'!$C$59:$L$76,"&lt;="&amp;B17)+COUNTIF('odch_zk (50)'!$C$97:$L$114,"&lt;="&amp;B17)-SUM($F$4:F16)</f>
        <v>1</v>
      </c>
      <c r="G17" s="48">
        <f>COUNTIF('odch_zk (50)'!$C$2:$L$19,"&lt;="&amp;B17)+COUNTIF('odch_zk (50)'!$C$40:$L$57,"&lt;="&amp;B17)+COUNTIF('odch_zk (50)'!$C$78:$L$95,"&lt;="&amp;B17)-SUM($G$4:G16)</f>
        <v>1</v>
      </c>
      <c r="H17" s="48"/>
      <c r="I17" s="48">
        <f>COUNTIF('odch_nezk (50)'!$C$2:$M$114,"&lt;="&amp;B17)-SUM($I$4:I16)</f>
        <v>3</v>
      </c>
      <c r="J17" s="48">
        <f>COUNTIF('odch_nezk (50)'!$C$2:$M$19,"&lt;="&amp;B17)+COUNTIF('odch_nezk (50)'!$C$40:$M$57,"&lt;="&amp;B17)+COUNTIF('odch_nezk (50)'!$C$78:$M$95,"&lt;="&amp;B17)-SUM($J$4:J16)</f>
        <v>3</v>
      </c>
      <c r="K17" s="48">
        <f>COUNTIF('odch_nezk (50)'!$C$21:$M$38,"&lt;="&amp;B17)+COUNTIF('odch_nezk (50)'!$C$59:$M$76,"&lt;="&amp;B17)+COUNTIF('odch_nezk (50)'!$C$97:$M$114,"&lt;="&amp;B17)-SUM($K$4:K16)</f>
        <v>0</v>
      </c>
      <c r="L17" s="48"/>
      <c r="M17" s="56">
        <v>6.3829787234042548E-2</v>
      </c>
      <c r="N17" s="56">
        <v>0.1111111111111111</v>
      </c>
      <c r="O17" s="56">
        <v>-4.7619047619047616E-2</v>
      </c>
      <c r="Q17" s="56">
        <v>-2.4390243902439025E-2</v>
      </c>
      <c r="R17" s="56">
        <v>0.25</v>
      </c>
      <c r="S17" s="56">
        <v>0.42857142857142855</v>
      </c>
    </row>
    <row r="18" spans="1:19" x14ac:dyDescent="0.25">
      <c r="A18" s="47">
        <f t="shared" si="3"/>
        <v>-0.29999999999999966</v>
      </c>
      <c r="B18" s="51">
        <f t="shared" si="2"/>
        <v>-0.29999999999999966</v>
      </c>
      <c r="C18" s="36" t="s">
        <v>49</v>
      </c>
      <c r="E18" s="48">
        <f>COUNTIF('odch_zk (50)'!$C$2:$L$114,"&lt;="&amp;B18)-SUM($E$4:E17)</f>
        <v>6</v>
      </c>
      <c r="F18" s="48">
        <f>COUNTIF('odch_zk (50)'!$C$21:$L$38,"&lt;="&amp;B18)+COUNTIF('odch_zk (50)'!$C$59:$L$76,"&lt;="&amp;B18)+COUNTIF('odch_zk (50)'!$C$97:$L$114,"&lt;="&amp;B18)-SUM($F$4:F17)</f>
        <v>5</v>
      </c>
      <c r="G18" s="48">
        <f>COUNTIF('odch_zk (50)'!$C$2:$L$19,"&lt;="&amp;B18)+COUNTIF('odch_zk (50)'!$C$40:$L$57,"&lt;="&amp;B18)+COUNTIF('odch_zk (50)'!$C$78:$L$95,"&lt;="&amp;B18)-SUM($G$4:G17)</f>
        <v>1</v>
      </c>
      <c r="H18" s="48"/>
      <c r="I18" s="48">
        <f>COUNTIF('odch_nezk (50)'!$C$2:$M$114,"&lt;="&amp;B18)-SUM($I$4:I17)</f>
        <v>5</v>
      </c>
      <c r="J18" s="48">
        <f>COUNTIF('odch_nezk (50)'!$C$2:$M$19,"&lt;="&amp;B18)+COUNTIF('odch_nezk (50)'!$C$40:$M$57,"&lt;="&amp;B18)+COUNTIF('odch_nezk (50)'!$C$78:$M$95,"&lt;="&amp;B18)-SUM($J$4:J17)</f>
        <v>3</v>
      </c>
      <c r="K18" s="48">
        <f>COUNTIF('odch_nezk (50)'!$C$21:$M$38,"&lt;="&amp;B18)+COUNTIF('odch_nezk (50)'!$C$59:$M$76,"&lt;="&amp;B18)+COUNTIF('odch_nezk (50)'!$C$97:$M$114,"&lt;="&amp;B18)-SUM($K$4:K17)</f>
        <v>2</v>
      </c>
      <c r="L18" s="48"/>
      <c r="M18" s="56">
        <v>4.1666666666666664E-2</v>
      </c>
      <c r="N18" s="56">
        <v>0.37931034482758619</v>
      </c>
      <c r="O18" s="56">
        <v>0.14285714285714285</v>
      </c>
      <c r="Q18" s="56">
        <v>-0.5</v>
      </c>
      <c r="R18" s="56">
        <v>3.4482758620689655E-2</v>
      </c>
      <c r="S18" s="56">
        <v>0.21212121212121213</v>
      </c>
    </row>
    <row r="19" spans="1:19" x14ac:dyDescent="0.25">
      <c r="A19" s="47">
        <f t="shared" si="3"/>
        <v>-0.24999999999999967</v>
      </c>
      <c r="B19" s="51">
        <f t="shared" si="2"/>
        <v>-0.24999999999999967</v>
      </c>
      <c r="C19" s="36" t="s">
        <v>50</v>
      </c>
      <c r="E19" s="48">
        <f>COUNTIF('odch_zk (50)'!$C$2:$L$114,"&lt;="&amp;B19)-SUM($E$4:E18)</f>
        <v>6</v>
      </c>
      <c r="F19" s="48">
        <f>COUNTIF('odch_zk (50)'!$C$21:$L$38,"&lt;="&amp;B19)+COUNTIF('odch_zk (50)'!$C$59:$L$76,"&lt;="&amp;B19)+COUNTIF('odch_zk (50)'!$C$97:$L$114,"&lt;="&amp;B19)-SUM($F$4:F18)</f>
        <v>2</v>
      </c>
      <c r="G19" s="48">
        <f>COUNTIF('odch_zk (50)'!$C$2:$L$19,"&lt;="&amp;B19)+COUNTIF('odch_zk (50)'!$C$40:$L$57,"&lt;="&amp;B19)+COUNTIF('odch_zk (50)'!$C$78:$L$95,"&lt;="&amp;B19)-SUM($G$4:G18)</f>
        <v>4</v>
      </c>
      <c r="H19" s="48"/>
      <c r="I19" s="48">
        <f>COUNTIF('odch_nezk (50)'!$C$2:$M$114,"&lt;="&amp;B19)-SUM($I$4:I18)</f>
        <v>13</v>
      </c>
      <c r="J19" s="48">
        <f>COUNTIF('odch_nezk (50)'!$C$2:$M$19,"&lt;="&amp;B19)+COUNTIF('odch_nezk (50)'!$C$40:$M$57,"&lt;="&amp;B19)+COUNTIF('odch_nezk (50)'!$C$78:$M$95,"&lt;="&amp;B19)-SUM($J$4:J18)</f>
        <v>8</v>
      </c>
      <c r="K19" s="48">
        <f>COUNTIF('odch_nezk (50)'!$C$21:$M$38,"&lt;="&amp;B19)+COUNTIF('odch_nezk (50)'!$C$59:$M$76,"&lt;="&amp;B19)+COUNTIF('odch_nezk (50)'!$C$97:$M$114,"&lt;="&amp;B19)-SUM($K$4:K18)</f>
        <v>5</v>
      </c>
      <c r="L19" s="48"/>
      <c r="M19" s="56">
        <v>0.1111111111111111</v>
      </c>
      <c r="N19" s="56">
        <v>6.3829787234042548E-2</v>
      </c>
      <c r="O19" s="56">
        <v>0.21212121212121213</v>
      </c>
      <c r="Q19" s="56">
        <v>4.1666666666666664E-2</v>
      </c>
      <c r="R19" s="56">
        <v>6.3829787234042548E-2</v>
      </c>
      <c r="S19" s="56">
        <v>0.1111111111111111</v>
      </c>
    </row>
    <row r="20" spans="1:19" x14ac:dyDescent="0.25">
      <c r="A20" s="47">
        <f t="shared" si="3"/>
        <v>-0.19999999999999968</v>
      </c>
      <c r="B20" s="51">
        <f t="shared" si="2"/>
        <v>-0.19999999999999968</v>
      </c>
      <c r="C20" s="36" t="s">
        <v>51</v>
      </c>
      <c r="E20" s="48">
        <f>COUNTIF('odch_zk (50)'!$C$2:$L$114,"&lt;="&amp;B20)-SUM($E$4:E19)</f>
        <v>11</v>
      </c>
      <c r="F20" s="48">
        <f>COUNTIF('odch_zk (50)'!$C$21:$L$38,"&lt;="&amp;B20)+COUNTIF('odch_zk (50)'!$C$59:$L$76,"&lt;="&amp;B20)+COUNTIF('odch_zk (50)'!$C$97:$L$114,"&lt;="&amp;B20)-SUM($F$4:F19)</f>
        <v>6</v>
      </c>
      <c r="G20" s="48">
        <f>COUNTIF('odch_zk (50)'!$C$2:$L$19,"&lt;="&amp;B20)+COUNTIF('odch_zk (50)'!$C$40:$L$57,"&lt;="&amp;B20)+COUNTIF('odch_zk (50)'!$C$78:$L$95,"&lt;="&amp;B20)-SUM($G$4:G19)</f>
        <v>5</v>
      </c>
      <c r="H20" s="48"/>
      <c r="I20" s="48">
        <f>COUNTIF('odch_nezk (50)'!$C$2:$M$114,"&lt;="&amp;B20)-SUM($I$4:I19)</f>
        <v>13</v>
      </c>
      <c r="J20" s="48">
        <f>COUNTIF('odch_nezk (50)'!$C$2:$M$19,"&lt;="&amp;B20)+COUNTIF('odch_nezk (50)'!$C$40:$M$57,"&lt;="&amp;B20)+COUNTIF('odch_nezk (50)'!$C$78:$M$95,"&lt;="&amp;B20)-SUM($J$4:J19)</f>
        <v>9</v>
      </c>
      <c r="K20" s="48">
        <f>COUNTIF('odch_nezk (50)'!$C$21:$M$38,"&lt;="&amp;B20)+COUNTIF('odch_nezk (50)'!$C$59:$M$76,"&lt;="&amp;B20)+COUNTIF('odch_nezk (50)'!$C$97:$M$114,"&lt;="&amp;B20)-SUM($K$4:K19)</f>
        <v>4</v>
      </c>
      <c r="L20" s="48"/>
      <c r="M20" s="56">
        <v>0.22448979591836735</v>
      </c>
      <c r="N20" s="56">
        <v>0.1</v>
      </c>
      <c r="O20" s="56">
        <v>0.1111111111111111</v>
      </c>
      <c r="Q20" s="56">
        <v>3.4482758620689655E-2</v>
      </c>
      <c r="R20" s="56">
        <v>0</v>
      </c>
      <c r="S20" s="56">
        <v>0.34146341463414637</v>
      </c>
    </row>
    <row r="21" spans="1:19" x14ac:dyDescent="0.25">
      <c r="A21" s="47">
        <f t="shared" si="3"/>
        <v>-0.14999999999999969</v>
      </c>
      <c r="B21" s="51">
        <f t="shared" si="2"/>
        <v>-0.14999999999999969</v>
      </c>
      <c r="C21" s="36" t="s">
        <v>52</v>
      </c>
      <c r="E21" s="48">
        <f>COUNTIF('odch_zk (50)'!$C$2:$L$114,"&lt;="&amp;B21)-SUM($E$4:E20)</f>
        <v>9</v>
      </c>
      <c r="F21" s="48">
        <f>COUNTIF('odch_zk (50)'!$C$21:$L$38,"&lt;="&amp;B21)+COUNTIF('odch_zk (50)'!$C$59:$L$76,"&lt;="&amp;B21)+COUNTIF('odch_zk (50)'!$C$97:$L$114,"&lt;="&amp;B21)-SUM($F$4:F20)</f>
        <v>4</v>
      </c>
      <c r="G21" s="48">
        <f>COUNTIF('odch_zk (50)'!$C$2:$L$19,"&lt;="&amp;B21)+COUNTIF('odch_zk (50)'!$C$40:$L$57,"&lt;="&amp;B21)+COUNTIF('odch_zk (50)'!$C$78:$L$95,"&lt;="&amp;B21)-SUM($G$4:G20)</f>
        <v>5</v>
      </c>
      <c r="H21" s="48"/>
      <c r="I21" s="48">
        <f>COUNTIF('odch_nezk (50)'!$C$2:$M$114,"&lt;="&amp;B21)-SUM($I$4:I20)</f>
        <v>19</v>
      </c>
      <c r="J21" s="48">
        <f>COUNTIF('odch_nezk (50)'!$C$2:$M$19,"&lt;="&amp;B21)+COUNTIF('odch_nezk (50)'!$C$40:$M$57,"&lt;="&amp;B21)+COUNTIF('odch_nezk (50)'!$C$78:$M$95,"&lt;="&amp;B21)-SUM($J$4:J20)</f>
        <v>9</v>
      </c>
      <c r="K21" s="48">
        <f>COUNTIF('odch_nezk (50)'!$C$21:$M$38,"&lt;="&amp;B21)+COUNTIF('odch_nezk (50)'!$C$59:$M$76,"&lt;="&amp;B21)+COUNTIF('odch_nezk (50)'!$C$97:$M$114,"&lt;="&amp;B21)-SUM($K$4:K20)</f>
        <v>10</v>
      </c>
      <c r="L21" s="48"/>
      <c r="M21" s="56">
        <v>0.1111111111111111</v>
      </c>
      <c r="N21" s="56">
        <v>-4.7619047619047616E-2</v>
      </c>
      <c r="O21" s="56">
        <v>0.21951219512195122</v>
      </c>
      <c r="Q21" s="56">
        <v>-0.5</v>
      </c>
      <c r="R21" s="56">
        <v>7.1428571428571425E-2</v>
      </c>
      <c r="S21" s="56">
        <v>-6.25E-2</v>
      </c>
    </row>
    <row r="22" spans="1:19" x14ac:dyDescent="0.25">
      <c r="A22" s="47">
        <f t="shared" si="3"/>
        <v>-9.9999999999999686E-2</v>
      </c>
      <c r="B22" s="51">
        <f t="shared" si="2"/>
        <v>-9.9999999999999686E-2</v>
      </c>
      <c r="C22" s="36" t="s">
        <v>53</v>
      </c>
      <c r="E22" s="48">
        <f>COUNTIF('odch_zk (50)'!$C$2:$L$114,"&lt;="&amp;B22)-SUM($E$4:E21)</f>
        <v>19</v>
      </c>
      <c r="F22" s="48">
        <f>COUNTIF('odch_zk (50)'!$C$21:$L$38,"&lt;="&amp;B22)+COUNTIF('odch_zk (50)'!$C$59:$L$76,"&lt;="&amp;B22)+COUNTIF('odch_zk (50)'!$C$97:$L$114,"&lt;="&amp;B22)-SUM($F$4:F21)</f>
        <v>7</v>
      </c>
      <c r="G22" s="48">
        <f>COUNTIF('odch_zk (50)'!$C$2:$L$19,"&lt;="&amp;B22)+COUNTIF('odch_zk (50)'!$C$40:$L$57,"&lt;="&amp;B22)+COUNTIF('odch_zk (50)'!$C$78:$L$95,"&lt;="&amp;B22)-SUM($G$4:G21)</f>
        <v>12</v>
      </c>
      <c r="H22" s="48"/>
      <c r="I22" s="48">
        <f>COUNTIF('odch_nezk (50)'!$C$2:$M$114,"&lt;="&amp;B22)-SUM($I$4:I21)</f>
        <v>32</v>
      </c>
      <c r="J22" s="48">
        <f>COUNTIF('odch_nezk (50)'!$C$2:$M$19,"&lt;="&amp;B22)+COUNTIF('odch_nezk (50)'!$C$40:$M$57,"&lt;="&amp;B22)+COUNTIF('odch_nezk (50)'!$C$78:$M$95,"&lt;="&amp;B22)-SUM($J$4:J21)</f>
        <v>8</v>
      </c>
      <c r="K22" s="48">
        <f>COUNTIF('odch_nezk (50)'!$C$21:$M$38,"&lt;="&amp;B22)+COUNTIF('odch_nezk (50)'!$C$59:$M$76,"&lt;="&amp;B22)+COUNTIF('odch_nezk (50)'!$C$97:$M$114,"&lt;="&amp;B22)-SUM($K$4:K21)</f>
        <v>24</v>
      </c>
      <c r="L22" s="48"/>
      <c r="M22" s="56">
        <v>0</v>
      </c>
      <c r="N22" s="56">
        <v>-0.1111111111111111</v>
      </c>
      <c r="O22" s="56">
        <v>-0.16666666666666666</v>
      </c>
      <c r="Q22" s="56">
        <v>0</v>
      </c>
      <c r="R22" s="56">
        <v>0.1111111111111111</v>
      </c>
      <c r="S22" s="56">
        <v>-0.59459459459459463</v>
      </c>
    </row>
    <row r="23" spans="1:19" x14ac:dyDescent="0.25">
      <c r="A23" s="47">
        <f t="shared" si="3"/>
        <v>-4.9999999999999684E-2</v>
      </c>
      <c r="B23" s="51">
        <f t="shared" si="2"/>
        <v>-4.9999999999999684E-2</v>
      </c>
      <c r="C23" s="36" t="s">
        <v>54</v>
      </c>
      <c r="E23" s="48">
        <f>COUNTIF('odch_zk (50)'!$C$2:$L$114,"&lt;="&amp;B23)-SUM($E$4:E22)</f>
        <v>13</v>
      </c>
      <c r="F23" s="48">
        <f>COUNTIF('odch_zk (50)'!$C$21:$L$38,"&lt;="&amp;B23)+COUNTIF('odch_zk (50)'!$C$59:$L$76,"&lt;="&amp;B23)+COUNTIF('odch_zk (50)'!$C$97:$L$114,"&lt;="&amp;B23)-SUM($F$4:F22)</f>
        <v>8</v>
      </c>
      <c r="G23" s="48">
        <f>COUNTIF('odch_zk (50)'!$C$2:$L$19,"&lt;="&amp;B23)+COUNTIF('odch_zk (50)'!$C$40:$L$57,"&lt;="&amp;B23)+COUNTIF('odch_zk (50)'!$C$78:$L$95,"&lt;="&amp;B23)-SUM($G$4:G22)</f>
        <v>5</v>
      </c>
      <c r="H23" s="48"/>
      <c r="I23" s="48">
        <f>COUNTIF('odch_nezk (50)'!$C$2:$M$114,"&lt;="&amp;B23)-SUM($I$4:I22)</f>
        <v>17</v>
      </c>
      <c r="J23" s="48">
        <f>COUNTIF('odch_nezk (50)'!$C$2:$M$19,"&lt;="&amp;B23)+COUNTIF('odch_nezk (50)'!$C$40:$M$57,"&lt;="&amp;B23)+COUNTIF('odch_nezk (50)'!$C$78:$M$95,"&lt;="&amp;B23)-SUM($J$4:J22)</f>
        <v>10</v>
      </c>
      <c r="K23" s="48">
        <f>COUNTIF('odch_nezk (50)'!$C$21:$M$38,"&lt;="&amp;B23)+COUNTIF('odch_nezk (50)'!$C$59:$M$76,"&lt;="&amp;B23)+COUNTIF('odch_nezk (50)'!$C$97:$M$114,"&lt;="&amp;B23)-SUM($K$4:K22)</f>
        <v>7</v>
      </c>
      <c r="L23" s="48"/>
      <c r="M23" s="56">
        <v>0.46341463414634149</v>
      </c>
      <c r="N23" s="56">
        <v>9.7560975609756101E-2</v>
      </c>
      <c r="O23" s="56">
        <v>-0.2</v>
      </c>
      <c r="Q23" s="56">
        <v>0.29032258064516131</v>
      </c>
      <c r="R23" s="56">
        <v>-0.59459459459459463</v>
      </c>
      <c r="S23" s="56">
        <v>-0.25</v>
      </c>
    </row>
    <row r="24" spans="1:19" x14ac:dyDescent="0.25">
      <c r="A24" s="47">
        <f t="shared" si="3"/>
        <v>3.1918911957973251E-16</v>
      </c>
      <c r="B24" s="51">
        <f t="shared" si="2"/>
        <v>3.1918911957973251E-16</v>
      </c>
      <c r="C24" s="36" t="s">
        <v>29</v>
      </c>
      <c r="E24" s="48">
        <f>COUNTIF('odch_zk (50)'!$C$2:$L$114,"&lt;="&amp;B24)-SUM($E$4:E23)</f>
        <v>36</v>
      </c>
      <c r="F24" s="48">
        <f>COUNTIF('odch_zk (50)'!$C$21:$L$38,"&lt;="&amp;B24)+COUNTIF('odch_zk (50)'!$C$59:$L$76,"&lt;="&amp;B24)+COUNTIF('odch_zk (50)'!$C$97:$L$114,"&lt;="&amp;B24)-SUM($F$4:F23)</f>
        <v>18</v>
      </c>
      <c r="G24" s="48">
        <f>COUNTIF('odch_zk (50)'!$C$2:$L$19,"&lt;="&amp;B24)+COUNTIF('odch_zk (50)'!$C$40:$L$57,"&lt;="&amp;B24)+COUNTIF('odch_zk (50)'!$C$78:$L$95,"&lt;="&amp;B24)-SUM($G$4:G23)</f>
        <v>18</v>
      </c>
      <c r="H24" s="48"/>
      <c r="I24" s="48">
        <f>COUNTIF('odch_nezk (50)'!$C$2:$M$114,"&lt;="&amp;B24)-SUM($I$4:I23)</f>
        <v>41</v>
      </c>
      <c r="J24" s="48">
        <f>COUNTIF('odch_nezk (50)'!$C$2:$M$19,"&lt;="&amp;B24)+COUNTIF('odch_nezk (50)'!$C$40:$M$57,"&lt;="&amp;B24)+COUNTIF('odch_nezk (50)'!$C$78:$M$95,"&lt;="&amp;B24)-SUM($J$4:J23)</f>
        <v>19</v>
      </c>
      <c r="K24" s="48">
        <f>COUNTIF('odch_nezk (50)'!$C$21:$M$38,"&lt;="&amp;B24)+COUNTIF('odch_nezk (50)'!$C$59:$M$76,"&lt;="&amp;B24)+COUNTIF('odch_nezk (50)'!$C$97:$M$114,"&lt;="&amp;B24)-SUM($K$4:K23)</f>
        <v>22</v>
      </c>
      <c r="L24" s="48"/>
      <c r="M24" s="56">
        <v>0.93548387096774188</v>
      </c>
      <c r="N24" s="56">
        <v>0.25</v>
      </c>
      <c r="O24" s="56">
        <v>0</v>
      </c>
      <c r="Q24" s="56">
        <v>-0.13043478260869565</v>
      </c>
      <c r="R24" s="56">
        <v>-0.6</v>
      </c>
      <c r="S24" s="56">
        <v>0.12903225806451613</v>
      </c>
    </row>
    <row r="25" spans="1:19" x14ac:dyDescent="0.25">
      <c r="A25" s="47">
        <f t="shared" si="3"/>
        <v>5.0000000000000322E-2</v>
      </c>
      <c r="B25" s="51">
        <f t="shared" si="2"/>
        <v>5.0000000000000322E-2</v>
      </c>
      <c r="C25" s="36" t="s">
        <v>30</v>
      </c>
      <c r="E25" s="48">
        <f>COUNTIF('odch_zk (50)'!$C$2:$L$114,"&lt;="&amp;B25)-SUM($E$4:E24)</f>
        <v>32</v>
      </c>
      <c r="F25" s="48">
        <f>COUNTIF('odch_zk (50)'!$C$21:$L$38,"&lt;="&amp;B25)+COUNTIF('odch_zk (50)'!$C$59:$L$76,"&lt;="&amp;B25)+COUNTIF('odch_zk (50)'!$C$97:$L$114,"&lt;="&amp;B25)-SUM($F$4:F24)</f>
        <v>19</v>
      </c>
      <c r="G25" s="48">
        <f>COUNTIF('odch_zk (50)'!$C$2:$L$19,"&lt;="&amp;B25)+COUNTIF('odch_zk (50)'!$C$40:$L$57,"&lt;="&amp;B25)+COUNTIF('odch_zk (50)'!$C$78:$L$95,"&lt;="&amp;B25)-SUM($G$4:G24)</f>
        <v>13</v>
      </c>
      <c r="H25" s="48"/>
      <c r="I25" s="48">
        <f>COUNTIF('odch_nezk (50)'!$C$2:$M$114,"&lt;="&amp;B25)-SUM($I$4:I24)</f>
        <v>37</v>
      </c>
      <c r="J25" s="48">
        <f>COUNTIF('odch_nezk (50)'!$C$2:$M$19,"&lt;="&amp;B25)+COUNTIF('odch_nezk (50)'!$C$40:$M$57,"&lt;="&amp;B25)+COUNTIF('odch_nezk (50)'!$C$78:$M$95,"&lt;="&amp;B25)-SUM($J$4:J24)</f>
        <v>16</v>
      </c>
      <c r="K25" s="48">
        <f>COUNTIF('odch_nezk (50)'!$C$21:$M$38,"&lt;="&amp;B25)+COUNTIF('odch_nezk (50)'!$C$59:$M$76,"&lt;="&amp;B25)+COUNTIF('odch_nezk (50)'!$C$97:$M$114,"&lt;="&amp;B25)-SUM($K$4:K24)</f>
        <v>21</v>
      </c>
      <c r="L25" s="48"/>
      <c r="M25" s="56">
        <v>0.27659574468085107</v>
      </c>
      <c r="N25" s="56">
        <v>0.14583333333333334</v>
      </c>
      <c r="O25" s="56">
        <v>0.29032258064516131</v>
      </c>
      <c r="Q25" s="56">
        <v>0.31578947368421051</v>
      </c>
      <c r="R25" s="56">
        <v>-0.25</v>
      </c>
      <c r="S25" s="56">
        <v>-0.16666666666666666</v>
      </c>
    </row>
    <row r="26" spans="1:19" x14ac:dyDescent="0.25">
      <c r="A26" s="47">
        <f t="shared" si="3"/>
        <v>0.10000000000000032</v>
      </c>
      <c r="B26" s="51">
        <f t="shared" si="2"/>
        <v>0.10000000000000032</v>
      </c>
      <c r="C26" s="36" t="s">
        <v>55</v>
      </c>
      <c r="E26" s="48">
        <f>COUNTIF('odch_zk (50)'!$C$2:$L$114,"&lt;="&amp;B26)-SUM($E$4:E25)</f>
        <v>50</v>
      </c>
      <c r="F26" s="48">
        <f>COUNTIF('odch_zk (50)'!$C$21:$L$38,"&lt;="&amp;B26)+COUNTIF('odch_zk (50)'!$C$59:$L$76,"&lt;="&amp;B26)+COUNTIF('odch_zk (50)'!$C$97:$L$114,"&lt;="&amp;B26)-SUM($F$4:F25)</f>
        <v>20</v>
      </c>
      <c r="G26" s="48">
        <f>COUNTIF('odch_zk (50)'!$C$2:$L$19,"&lt;="&amp;B26)+COUNTIF('odch_zk (50)'!$C$40:$L$57,"&lt;="&amp;B26)+COUNTIF('odch_zk (50)'!$C$78:$L$95,"&lt;="&amp;B26)-SUM($G$4:G25)</f>
        <v>30</v>
      </c>
      <c r="H26" s="48"/>
      <c r="I26" s="48">
        <f>COUNTIF('odch_nezk (50)'!$C$2:$M$114,"&lt;="&amp;B26)-SUM($I$4:I25)</f>
        <v>36</v>
      </c>
      <c r="J26" s="48">
        <f>COUNTIF('odch_nezk (50)'!$C$2:$M$19,"&lt;="&amp;B26)+COUNTIF('odch_nezk (50)'!$C$40:$M$57,"&lt;="&amp;B26)+COUNTIF('odch_nezk (50)'!$C$78:$M$95,"&lt;="&amp;B26)-SUM($J$4:J25)</f>
        <v>15</v>
      </c>
      <c r="K26" s="48">
        <f>COUNTIF('odch_nezk (50)'!$C$21:$M$38,"&lt;="&amp;B26)+COUNTIF('odch_nezk (50)'!$C$59:$M$76,"&lt;="&amp;B26)+COUNTIF('odch_nezk (50)'!$C$97:$M$114,"&lt;="&amp;B26)-SUM($K$4:K25)</f>
        <v>21</v>
      </c>
      <c r="L26" s="48"/>
      <c r="M26" s="56">
        <v>0.13636363636363635</v>
      </c>
      <c r="N26" s="56">
        <v>0.1</v>
      </c>
      <c r="O26" s="56">
        <v>0.30434782608695654</v>
      </c>
      <c r="Q26" s="56">
        <v>0</v>
      </c>
      <c r="R26" s="56">
        <v>0.1111111111111111</v>
      </c>
      <c r="S26" s="56">
        <v>-4.7619047619047616E-2</v>
      </c>
    </row>
    <row r="27" spans="1:19" x14ac:dyDescent="0.25">
      <c r="A27" s="47">
        <f t="shared" si="3"/>
        <v>0.15000000000000033</v>
      </c>
      <c r="B27" s="51">
        <f t="shared" si="2"/>
        <v>0.15000000000000033</v>
      </c>
      <c r="C27" s="36" t="s">
        <v>56</v>
      </c>
      <c r="E27" s="48">
        <f>COUNTIF('odch_zk (50)'!$C$2:$L$114,"&lt;="&amp;B27)-SUM($E$4:E26)</f>
        <v>39</v>
      </c>
      <c r="F27" s="48">
        <f>COUNTIF('odch_zk (50)'!$C$21:$L$38,"&lt;="&amp;B27)+COUNTIF('odch_zk (50)'!$C$59:$L$76,"&lt;="&amp;B27)+COUNTIF('odch_zk (50)'!$C$97:$L$114,"&lt;="&amp;B27)-SUM($F$4:F26)</f>
        <v>20</v>
      </c>
      <c r="G27" s="48">
        <f>COUNTIF('odch_zk (50)'!$C$2:$L$19,"&lt;="&amp;B27)+COUNTIF('odch_zk (50)'!$C$40:$L$57,"&lt;="&amp;B27)+COUNTIF('odch_zk (50)'!$C$78:$L$95,"&lt;="&amp;B27)-SUM($G$4:G26)</f>
        <v>19</v>
      </c>
      <c r="H27" s="48"/>
      <c r="I27" s="48">
        <f>COUNTIF('odch_nezk (50)'!$C$2:$M$114,"&lt;="&amp;B27)-SUM($I$4:I26)</f>
        <v>22</v>
      </c>
      <c r="J27" s="48">
        <f>COUNTIF('odch_nezk (50)'!$C$2:$M$19,"&lt;="&amp;B27)+COUNTIF('odch_nezk (50)'!$C$40:$M$57,"&lt;="&amp;B27)+COUNTIF('odch_nezk (50)'!$C$78:$M$95,"&lt;="&amp;B27)-SUM($J$4:J26)</f>
        <v>12</v>
      </c>
      <c r="K27" s="48">
        <f>COUNTIF('odch_nezk (50)'!$C$21:$M$38,"&lt;="&amp;B27)+COUNTIF('odch_nezk (50)'!$C$59:$M$76,"&lt;="&amp;B27)+COUNTIF('odch_nezk (50)'!$C$97:$M$114,"&lt;="&amp;B27)-SUM($K$4:K26)</f>
        <v>10</v>
      </c>
      <c r="L27" s="48"/>
      <c r="M27" s="56">
        <v>0.36363636363636365</v>
      </c>
      <c r="N27" s="56">
        <v>0.21621621621621623</v>
      </c>
      <c r="O27" s="56">
        <v>0.31578947368421051</v>
      </c>
      <c r="Q27" s="56">
        <v>-0.14285714285714285</v>
      </c>
      <c r="R27" s="56">
        <v>-0.16666666666666666</v>
      </c>
      <c r="S27" s="56">
        <v>-0.34782608695652173</v>
      </c>
    </row>
    <row r="28" spans="1:19" x14ac:dyDescent="0.25">
      <c r="A28" s="47">
        <f t="shared" si="3"/>
        <v>0.20000000000000034</v>
      </c>
      <c r="B28" s="51">
        <f t="shared" si="2"/>
        <v>0.20000000000000034</v>
      </c>
      <c r="C28" s="36" t="s">
        <v>57</v>
      </c>
      <c r="E28" s="48">
        <f>COUNTIF('odch_zk (50)'!$C$2:$L$114,"&lt;="&amp;B28)-SUM($E$4:E27)</f>
        <v>29</v>
      </c>
      <c r="F28" s="48">
        <f>COUNTIF('odch_zk (50)'!$C$21:$L$38,"&lt;="&amp;B28)+COUNTIF('odch_zk (50)'!$C$59:$L$76,"&lt;="&amp;B28)+COUNTIF('odch_zk (50)'!$C$97:$L$114,"&lt;="&amp;B28)-SUM($F$4:F27)</f>
        <v>19</v>
      </c>
      <c r="G28" s="48">
        <f>COUNTIF('odch_zk (50)'!$C$2:$L$19,"&lt;="&amp;B28)+COUNTIF('odch_zk (50)'!$C$40:$L$57,"&lt;="&amp;B28)+COUNTIF('odch_zk (50)'!$C$78:$L$95,"&lt;="&amp;B28)-SUM($G$4:G27)</f>
        <v>10</v>
      </c>
      <c r="H28" s="48"/>
      <c r="I28" s="48">
        <f>COUNTIF('odch_nezk (50)'!$C$2:$M$114,"&lt;="&amp;B28)-SUM($I$4:I27)</f>
        <v>34</v>
      </c>
      <c r="J28" s="48">
        <f>COUNTIF('odch_nezk (50)'!$C$2:$M$19,"&lt;="&amp;B28)+COUNTIF('odch_nezk (50)'!$C$40:$M$57,"&lt;="&amp;B28)+COUNTIF('odch_nezk (50)'!$C$78:$M$95,"&lt;="&amp;B28)-SUM($J$4:J27)</f>
        <v>10</v>
      </c>
      <c r="K28" s="48">
        <f>COUNTIF('odch_nezk (50)'!$C$21:$M$38,"&lt;="&amp;B28)+COUNTIF('odch_nezk (50)'!$C$59:$M$76,"&lt;="&amp;B28)+COUNTIF('odch_nezk (50)'!$C$97:$M$114,"&lt;="&amp;B28)-SUM($K$4:K27)</f>
        <v>24</v>
      </c>
      <c r="L28" s="48"/>
      <c r="M28" s="56">
        <v>0.42857142857142855</v>
      </c>
      <c r="N28" s="56">
        <v>0.15384615384615385</v>
      </c>
      <c r="O28" s="56">
        <v>0.1111111111111111</v>
      </c>
      <c r="Q28" s="56">
        <v>-0.375</v>
      </c>
      <c r="R28" s="56">
        <v>-0.16666666666666666</v>
      </c>
      <c r="S28" s="56">
        <v>-0.7</v>
      </c>
    </row>
    <row r="29" spans="1:19" x14ac:dyDescent="0.25">
      <c r="A29" s="47">
        <f t="shared" si="3"/>
        <v>0.25000000000000033</v>
      </c>
      <c r="B29" s="51">
        <f t="shared" si="2"/>
        <v>0.25000000000000033</v>
      </c>
      <c r="C29" s="36" t="s">
        <v>58</v>
      </c>
      <c r="E29" s="48">
        <f>COUNTIF('odch_zk (50)'!$C$2:$L$114,"&lt;="&amp;B29)-SUM($E$4:E28)</f>
        <v>33</v>
      </c>
      <c r="F29" s="48">
        <f>COUNTIF('odch_zk (50)'!$C$21:$L$38,"&lt;="&amp;B29)+COUNTIF('odch_zk (50)'!$C$59:$L$76,"&lt;="&amp;B29)+COUNTIF('odch_zk (50)'!$C$97:$L$114,"&lt;="&amp;B29)-SUM($F$4:F28)</f>
        <v>14</v>
      </c>
      <c r="G29" s="48">
        <f>COUNTIF('odch_zk (50)'!$C$2:$L$19,"&lt;="&amp;B29)+COUNTIF('odch_zk (50)'!$C$40:$L$57,"&lt;="&amp;B29)+COUNTIF('odch_zk (50)'!$C$78:$L$95,"&lt;="&amp;B29)-SUM($G$4:G28)</f>
        <v>19</v>
      </c>
      <c r="H29" s="48"/>
      <c r="I29" s="48">
        <f>COUNTIF('odch_nezk (50)'!$C$2:$M$114,"&lt;="&amp;B29)-SUM($I$4:I28)</f>
        <v>25</v>
      </c>
      <c r="J29" s="48">
        <f>COUNTIF('odch_nezk (50)'!$C$2:$M$19,"&lt;="&amp;B29)+COUNTIF('odch_nezk (50)'!$C$40:$M$57,"&lt;="&amp;B29)+COUNTIF('odch_nezk (50)'!$C$78:$M$95,"&lt;="&amp;B29)-SUM($J$4:J28)</f>
        <v>9</v>
      </c>
      <c r="K29" s="48">
        <f>COUNTIF('odch_nezk (50)'!$C$21:$M$38,"&lt;="&amp;B29)+COUNTIF('odch_nezk (50)'!$C$59:$M$76,"&lt;="&amp;B29)+COUNTIF('odch_nezk (50)'!$C$97:$M$114,"&lt;="&amp;B29)-SUM($K$4:K28)</f>
        <v>16</v>
      </c>
      <c r="L29" s="48"/>
      <c r="M29" s="56">
        <v>4.1666666666666664E-2</v>
      </c>
      <c r="N29" s="56">
        <v>0.37931034482758619</v>
      </c>
      <c r="O29" s="56">
        <v>0.3888888888888889</v>
      </c>
      <c r="Q29" s="56">
        <v>0.25</v>
      </c>
      <c r="R29" s="56">
        <v>-2.1739130434782608E-2</v>
      </c>
      <c r="S29" s="56">
        <v>-0.25</v>
      </c>
    </row>
    <row r="30" spans="1:19" x14ac:dyDescent="0.25">
      <c r="A30" s="47">
        <f t="shared" si="3"/>
        <v>0.30000000000000032</v>
      </c>
      <c r="B30" s="51">
        <f t="shared" si="2"/>
        <v>0.30000000000000032</v>
      </c>
      <c r="C30" s="36" t="s">
        <v>59</v>
      </c>
      <c r="E30" s="48">
        <f>COUNTIF('odch_zk (50)'!$C$2:$L$114,"&lt;="&amp;B30)-SUM($E$4:E29)</f>
        <v>21</v>
      </c>
      <c r="F30" s="48">
        <f>COUNTIF('odch_zk (50)'!$C$21:$L$38,"&lt;="&amp;B30)+COUNTIF('odch_zk (50)'!$C$59:$L$76,"&lt;="&amp;B30)+COUNTIF('odch_zk (50)'!$C$97:$L$114,"&lt;="&amp;B30)-SUM($F$4:F29)</f>
        <v>13</v>
      </c>
      <c r="G30" s="48">
        <f>COUNTIF('odch_zk (50)'!$C$2:$L$19,"&lt;="&amp;B30)+COUNTIF('odch_zk (50)'!$C$40:$L$57,"&lt;="&amp;B30)+COUNTIF('odch_zk (50)'!$C$78:$L$95,"&lt;="&amp;B30)-SUM($G$4:G29)</f>
        <v>8</v>
      </c>
      <c r="H30" s="48"/>
      <c r="I30" s="48">
        <f>COUNTIF('odch_nezk (50)'!$C$2:$M$114,"&lt;="&amp;B30)-SUM($I$4:I29)</f>
        <v>11</v>
      </c>
      <c r="J30" s="48">
        <f>COUNTIF('odch_nezk (50)'!$C$2:$M$19,"&lt;="&amp;B30)+COUNTIF('odch_nezk (50)'!$C$40:$M$57,"&lt;="&amp;B30)+COUNTIF('odch_nezk (50)'!$C$78:$M$95,"&lt;="&amp;B30)-SUM($J$4:J29)</f>
        <v>4</v>
      </c>
      <c r="K30" s="48">
        <f>COUNTIF('odch_nezk (50)'!$C$21:$M$38,"&lt;="&amp;B30)+COUNTIF('odch_nezk (50)'!$C$59:$M$76,"&lt;="&amp;B30)+COUNTIF('odch_nezk (50)'!$C$97:$M$114,"&lt;="&amp;B30)-SUM($K$4:K29)</f>
        <v>7</v>
      </c>
      <c r="L30" s="48"/>
      <c r="M30" s="56">
        <v>0.1111111111111111</v>
      </c>
      <c r="N30" s="56">
        <v>6.3829787234042548E-2</v>
      </c>
      <c r="O30" s="56">
        <v>0.1</v>
      </c>
      <c r="Q30" s="56">
        <v>3.4482758620689655E-2</v>
      </c>
      <c r="R30" s="56">
        <v>-0.51219512195121952</v>
      </c>
      <c r="S30" s="56">
        <v>0.12903225806451613</v>
      </c>
    </row>
    <row r="31" spans="1:19" x14ac:dyDescent="0.25">
      <c r="A31" s="47">
        <f t="shared" si="3"/>
        <v>0.35000000000000031</v>
      </c>
      <c r="B31" s="51">
        <f t="shared" si="2"/>
        <v>0.35000000000000031</v>
      </c>
      <c r="C31" s="36" t="s">
        <v>60</v>
      </c>
      <c r="E31" s="48">
        <f>COUNTIF('odch_zk (50)'!$C$2:$L$114,"&lt;="&amp;B31)-SUM($E$4:E30)</f>
        <v>21</v>
      </c>
      <c r="F31" s="48">
        <f>COUNTIF('odch_zk (50)'!$C$21:$L$38,"&lt;="&amp;B31)+COUNTIF('odch_zk (50)'!$C$59:$L$76,"&lt;="&amp;B31)+COUNTIF('odch_zk (50)'!$C$97:$L$114,"&lt;="&amp;B31)-SUM($F$4:F30)</f>
        <v>15</v>
      </c>
      <c r="G31" s="48">
        <f>COUNTIF('odch_zk (50)'!$C$2:$L$19,"&lt;="&amp;B31)+COUNTIF('odch_zk (50)'!$C$40:$L$57,"&lt;="&amp;B31)+COUNTIF('odch_zk (50)'!$C$78:$L$95,"&lt;="&amp;B31)-SUM($G$4:G30)</f>
        <v>6</v>
      </c>
      <c r="H31" s="48"/>
      <c r="I31" s="48">
        <f>COUNTIF('odch_nezk (50)'!$C$2:$M$114,"&lt;="&amp;B31)-SUM($I$4:I30)</f>
        <v>20</v>
      </c>
      <c r="J31" s="48">
        <f>COUNTIF('odch_nezk (50)'!$C$2:$M$19,"&lt;="&amp;B31)+COUNTIF('odch_nezk (50)'!$C$40:$M$57,"&lt;="&amp;B31)+COUNTIF('odch_nezk (50)'!$C$78:$M$95,"&lt;="&amp;B31)-SUM($J$4:J30)</f>
        <v>9</v>
      </c>
      <c r="K31" s="48">
        <f>COUNTIF('odch_nezk (50)'!$C$21:$M$38,"&lt;="&amp;B31)+COUNTIF('odch_nezk (50)'!$C$59:$M$76,"&lt;="&amp;B31)+COUNTIF('odch_nezk (50)'!$C$97:$M$114,"&lt;="&amp;B31)-SUM($K$4:K30)</f>
        <v>11</v>
      </c>
      <c r="L31" s="48"/>
      <c r="M31" s="56">
        <v>0.37931034482758619</v>
      </c>
      <c r="N31" s="56">
        <v>0.25</v>
      </c>
      <c r="O31" s="56">
        <v>9.7560975609756101E-2</v>
      </c>
      <c r="Q31" s="56">
        <v>6.3829787234042548E-2</v>
      </c>
      <c r="R31" s="56">
        <v>-0.375</v>
      </c>
      <c r="S31" s="56">
        <v>-0.2391304347826087</v>
      </c>
    </row>
    <row r="32" spans="1:19" x14ac:dyDescent="0.25">
      <c r="A32" s="47">
        <f t="shared" si="3"/>
        <v>0.4000000000000003</v>
      </c>
      <c r="B32" s="51">
        <f t="shared" si="2"/>
        <v>0.4000000000000003</v>
      </c>
      <c r="C32" s="36" t="s">
        <v>61</v>
      </c>
      <c r="E32" s="48">
        <f>COUNTIF('odch_zk (50)'!$C$2:$L$114,"&lt;="&amp;B32)-SUM($E$4:E31)</f>
        <v>26</v>
      </c>
      <c r="F32" s="48">
        <f>COUNTIF('odch_zk (50)'!$C$21:$L$38,"&lt;="&amp;B32)+COUNTIF('odch_zk (50)'!$C$59:$L$76,"&lt;="&amp;B32)+COUNTIF('odch_zk (50)'!$C$97:$L$114,"&lt;="&amp;B32)-SUM($F$4:F31)</f>
        <v>8</v>
      </c>
      <c r="G32" s="48">
        <f>COUNTIF('odch_zk (50)'!$C$2:$L$19,"&lt;="&amp;B32)+COUNTIF('odch_zk (50)'!$C$40:$L$57,"&lt;="&amp;B32)+COUNTIF('odch_zk (50)'!$C$78:$L$95,"&lt;="&amp;B32)-SUM($G$4:G31)</f>
        <v>18</v>
      </c>
      <c r="H32" s="48"/>
      <c r="I32" s="48">
        <f>COUNTIF('odch_nezk (50)'!$C$2:$M$114,"&lt;="&amp;B32)-SUM($I$4:I31)</f>
        <v>11</v>
      </c>
      <c r="J32" s="48">
        <f>COUNTIF('odch_nezk (50)'!$C$2:$M$19,"&lt;="&amp;B32)+COUNTIF('odch_nezk (50)'!$C$40:$M$57,"&lt;="&amp;B32)+COUNTIF('odch_nezk (50)'!$C$78:$M$95,"&lt;="&amp;B32)-SUM($J$4:J31)</f>
        <v>7</v>
      </c>
      <c r="K32" s="48">
        <f>COUNTIF('odch_nezk (50)'!$C$21:$M$38,"&lt;="&amp;B32)+COUNTIF('odch_nezk (50)'!$C$59:$M$76,"&lt;="&amp;B32)+COUNTIF('odch_nezk (50)'!$C$97:$M$114,"&lt;="&amp;B32)-SUM($K$4:K31)</f>
        <v>4</v>
      </c>
      <c r="L32" s="48"/>
      <c r="M32" s="56">
        <v>6.3829787234042548E-2</v>
      </c>
      <c r="N32" s="56">
        <v>0.22222222222222221</v>
      </c>
      <c r="O32" s="56">
        <v>0.45161290322580644</v>
      </c>
      <c r="Q32" s="56">
        <v>0</v>
      </c>
      <c r="R32" s="56">
        <v>-0.16666666666666666</v>
      </c>
      <c r="S32" s="56">
        <v>5.2631578947368418E-2</v>
      </c>
    </row>
    <row r="33" spans="1:19" x14ac:dyDescent="0.25">
      <c r="A33" s="47">
        <f t="shared" si="3"/>
        <v>0.45000000000000029</v>
      </c>
      <c r="B33" s="51">
        <f t="shared" si="2"/>
        <v>0.45000000000000029</v>
      </c>
      <c r="C33" s="36" t="s">
        <v>62</v>
      </c>
      <c r="E33" s="48">
        <f>COUNTIF('odch_zk (50)'!$C$2:$L$114,"&lt;="&amp;B33)-SUM($E$4:E32)</f>
        <v>7</v>
      </c>
      <c r="F33" s="48">
        <f>COUNTIF('odch_zk (50)'!$C$21:$L$38,"&lt;="&amp;B33)+COUNTIF('odch_zk (50)'!$C$59:$L$76,"&lt;="&amp;B33)+COUNTIF('odch_zk (50)'!$C$97:$L$114,"&lt;="&amp;B33)-SUM($F$4:F32)</f>
        <v>3</v>
      </c>
      <c r="G33" s="48">
        <f>COUNTIF('odch_zk (50)'!$C$2:$L$19,"&lt;="&amp;B33)+COUNTIF('odch_zk (50)'!$C$40:$L$57,"&lt;="&amp;B33)+COUNTIF('odch_zk (50)'!$C$78:$L$95,"&lt;="&amp;B33)-SUM($G$4:G32)</f>
        <v>4</v>
      </c>
      <c r="H33" s="48"/>
      <c r="I33" s="48">
        <f>COUNTIF('odch_nezk (50)'!$C$2:$M$114,"&lt;="&amp;B33)-SUM($I$4:I32)</f>
        <v>7</v>
      </c>
      <c r="J33" s="48">
        <f>COUNTIF('odch_nezk (50)'!$C$2:$M$19,"&lt;="&amp;B33)+COUNTIF('odch_nezk (50)'!$C$40:$M$57,"&lt;="&amp;B33)+COUNTIF('odch_nezk (50)'!$C$78:$M$95,"&lt;="&amp;B33)-SUM($J$4:J32)</f>
        <v>2</v>
      </c>
      <c r="K33" s="48">
        <f>COUNTIF('odch_nezk (50)'!$C$21:$M$38,"&lt;="&amp;B33)+COUNTIF('odch_nezk (50)'!$C$59:$M$76,"&lt;="&amp;B33)+COUNTIF('odch_nezk (50)'!$C$97:$M$114,"&lt;="&amp;B33)-SUM($K$4:K32)</f>
        <v>5</v>
      </c>
      <c r="L33" s="48"/>
      <c r="M33" s="56">
        <v>0.1</v>
      </c>
      <c r="N33" s="56">
        <v>2.0408163265306121E-2</v>
      </c>
      <c r="O33" s="56">
        <v>0.38297872340425532</v>
      </c>
      <c r="Q33" s="56">
        <v>7.1428571428571425E-2</v>
      </c>
      <c r="R33" s="56">
        <v>-0.13793103448275862</v>
      </c>
      <c r="S33" s="56">
        <v>0.1111111111111111</v>
      </c>
    </row>
    <row r="34" spans="1:19" x14ac:dyDescent="0.25">
      <c r="A34" s="47">
        <f t="shared" si="3"/>
        <v>0.50000000000000033</v>
      </c>
      <c r="B34" s="51">
        <f t="shared" si="2"/>
        <v>0.50000000000000033</v>
      </c>
      <c r="C34" s="36" t="s">
        <v>63</v>
      </c>
      <c r="E34" s="48">
        <f>COUNTIF('odch_zk (50)'!$C$2:$L$114,"&lt;="&amp;B34)-SUM($E$4:E33)</f>
        <v>12</v>
      </c>
      <c r="F34" s="48">
        <f>COUNTIF('odch_zk (50)'!$C$21:$L$38,"&lt;="&amp;B34)+COUNTIF('odch_zk (50)'!$C$59:$L$76,"&lt;="&amp;B34)+COUNTIF('odch_zk (50)'!$C$97:$L$114,"&lt;="&amp;B34)-SUM($F$4:F33)</f>
        <v>8</v>
      </c>
      <c r="G34" s="48">
        <f>COUNTIF('odch_zk (50)'!$C$2:$L$19,"&lt;="&amp;B34)+COUNTIF('odch_zk (50)'!$C$40:$L$57,"&lt;="&amp;B34)+COUNTIF('odch_zk (50)'!$C$78:$L$95,"&lt;="&amp;B34)-SUM($G$4:G33)</f>
        <v>4</v>
      </c>
      <c r="H34" s="48"/>
      <c r="I34" s="48">
        <f>COUNTIF('odch_nezk (50)'!$C$2:$M$114,"&lt;="&amp;B34)-SUM($I$4:I33)</f>
        <v>9</v>
      </c>
      <c r="J34" s="48">
        <f>COUNTIF('odch_nezk (50)'!$C$2:$M$19,"&lt;="&amp;B34)+COUNTIF('odch_nezk (50)'!$C$40:$M$57,"&lt;="&amp;B34)+COUNTIF('odch_nezk (50)'!$C$78:$M$95,"&lt;="&amp;B34)-SUM($J$4:J33)</f>
        <v>3</v>
      </c>
      <c r="K34" s="48">
        <f>COUNTIF('odch_nezk (50)'!$C$21:$M$38,"&lt;="&amp;B34)+COUNTIF('odch_nezk (50)'!$C$59:$M$76,"&lt;="&amp;B34)+COUNTIF('odch_nezk (50)'!$C$97:$M$114,"&lt;="&amp;B34)-SUM($K$4:K33)</f>
        <v>6</v>
      </c>
      <c r="L34" s="48"/>
      <c r="M34" s="56">
        <v>-4.7619047619047616E-2</v>
      </c>
      <c r="N34" s="56">
        <v>0.14285714285714285</v>
      </c>
      <c r="O34" s="56">
        <v>0.13636363636363635</v>
      </c>
      <c r="Q34" s="56">
        <v>0.1111111111111111</v>
      </c>
      <c r="R34" s="56">
        <v>-0.5714285714285714</v>
      </c>
      <c r="S34" s="56">
        <v>-0.52380952380952384</v>
      </c>
    </row>
    <row r="35" spans="1:19" x14ac:dyDescent="0.25">
      <c r="A35" s="47">
        <f t="shared" si="3"/>
        <v>0.55000000000000038</v>
      </c>
      <c r="B35" s="51">
        <f t="shared" si="2"/>
        <v>0.55000000000000038</v>
      </c>
      <c r="C35" s="36" t="s">
        <v>64</v>
      </c>
      <c r="E35" s="48">
        <f>COUNTIF('odch_zk (50)'!$C$2:$L$114,"&lt;="&amp;B35)-SUM($E$4:E34)</f>
        <v>5</v>
      </c>
      <c r="F35" s="48">
        <f>COUNTIF('odch_zk (50)'!$C$21:$L$38,"&lt;="&amp;B35)+COUNTIF('odch_zk (50)'!$C$59:$L$76,"&lt;="&amp;B35)+COUNTIF('odch_zk (50)'!$C$97:$L$114,"&lt;="&amp;B35)-SUM($F$4:F34)</f>
        <v>2</v>
      </c>
      <c r="G35" s="48">
        <f>COUNTIF('odch_zk (50)'!$C$2:$L$19,"&lt;="&amp;B35)+COUNTIF('odch_zk (50)'!$C$40:$L$57,"&lt;="&amp;B35)+COUNTIF('odch_zk (50)'!$C$78:$L$95,"&lt;="&amp;B35)-SUM($G$4:G34)</f>
        <v>3</v>
      </c>
      <c r="H35" s="48"/>
      <c r="I35" s="48">
        <f>COUNTIF('odch_nezk (50)'!$C$2:$M$114,"&lt;="&amp;B35)-SUM($I$4:I34)</f>
        <v>6</v>
      </c>
      <c r="J35" s="48">
        <f>COUNTIF('odch_nezk (50)'!$C$2:$M$19,"&lt;="&amp;B35)+COUNTIF('odch_nezk (50)'!$C$40:$M$57,"&lt;="&amp;B35)+COUNTIF('odch_nezk (50)'!$C$78:$M$95,"&lt;="&amp;B35)-SUM($J$4:J34)</f>
        <v>3</v>
      </c>
      <c r="K35" s="48">
        <f>COUNTIF('odch_nezk (50)'!$C$21:$M$38,"&lt;="&amp;B35)+COUNTIF('odch_nezk (50)'!$C$59:$M$76,"&lt;="&amp;B35)+COUNTIF('odch_nezk (50)'!$C$97:$M$114,"&lt;="&amp;B35)-SUM($K$4:K34)</f>
        <v>3</v>
      </c>
      <c r="L35" s="48"/>
      <c r="M35" s="56">
        <v>-0.1111111111111111</v>
      </c>
      <c r="N35" s="56">
        <v>4.1666666666666664E-2</v>
      </c>
      <c r="O35" s="56">
        <v>0.36363636363636365</v>
      </c>
      <c r="Q35" s="56">
        <v>-0.16666666666666666</v>
      </c>
      <c r="R35" s="56">
        <v>-0.47916666666666669</v>
      </c>
      <c r="S35" s="56">
        <v>0.42857142857142855</v>
      </c>
    </row>
    <row r="36" spans="1:19" x14ac:dyDescent="0.25">
      <c r="A36" s="47">
        <f t="shared" si="3"/>
        <v>0.60000000000000042</v>
      </c>
      <c r="B36" s="51">
        <f t="shared" si="2"/>
        <v>0.60000000000000042</v>
      </c>
      <c r="C36" s="36" t="s">
        <v>65</v>
      </c>
      <c r="E36" s="48">
        <f>COUNTIF('odch_zk (50)'!$C$2:$L$114,"&lt;="&amp;B36)-SUM($E$4:E35)</f>
        <v>4</v>
      </c>
      <c r="F36" s="48">
        <f>COUNTIF('odch_zk (50)'!$C$21:$L$38,"&lt;="&amp;B36)+COUNTIF('odch_zk (50)'!$C$59:$L$76,"&lt;="&amp;B36)+COUNTIF('odch_zk (50)'!$C$97:$L$114,"&lt;="&amp;B36)-SUM($F$4:F35)</f>
        <v>2</v>
      </c>
      <c r="G36" s="48">
        <f>COUNTIF('odch_zk (50)'!$C$2:$L$19,"&lt;="&amp;B36)+COUNTIF('odch_zk (50)'!$C$40:$L$57,"&lt;="&amp;B36)+COUNTIF('odch_zk (50)'!$C$78:$L$95,"&lt;="&amp;B36)-SUM($G$4:G35)</f>
        <v>2</v>
      </c>
      <c r="H36" s="48"/>
      <c r="I36" s="48">
        <f>COUNTIF('odch_nezk (50)'!$C$2:$M$114,"&lt;="&amp;B36)-SUM($I$4:I35)</f>
        <v>7</v>
      </c>
      <c r="J36" s="48">
        <f>COUNTIF('odch_nezk (50)'!$C$2:$M$19,"&lt;="&amp;B36)+COUNTIF('odch_nezk (50)'!$C$40:$M$57,"&lt;="&amp;B36)+COUNTIF('odch_nezk (50)'!$C$78:$M$95,"&lt;="&amp;B36)-SUM($J$4:J35)</f>
        <v>2</v>
      </c>
      <c r="K36" s="48">
        <f>COUNTIF('odch_nezk (50)'!$C$21:$M$38,"&lt;="&amp;B36)+COUNTIF('odch_nezk (50)'!$C$59:$M$76,"&lt;="&amp;B36)+COUNTIF('odch_nezk (50)'!$C$97:$M$114,"&lt;="&amp;B36)-SUM($K$4:K35)</f>
        <v>5</v>
      </c>
      <c r="L36" s="48"/>
      <c r="M36" s="56">
        <v>-4.7619047619047616E-2</v>
      </c>
      <c r="N36" s="56">
        <v>0.1111111111111111</v>
      </c>
      <c r="O36" s="56">
        <v>-4.7619047619047616E-2</v>
      </c>
      <c r="Q36" s="56">
        <v>0.42857142857142855</v>
      </c>
      <c r="R36" s="56">
        <v>-2.7777777777777776E-2</v>
      </c>
      <c r="S36" s="56">
        <v>-9.0909090909090912E-2</v>
      </c>
    </row>
    <row r="37" spans="1:19" x14ac:dyDescent="0.25">
      <c r="A37" s="47">
        <f t="shared" si="3"/>
        <v>0.65000000000000047</v>
      </c>
      <c r="B37" s="51">
        <f t="shared" si="2"/>
        <v>0.65000000000000047</v>
      </c>
      <c r="C37" s="36" t="s">
        <v>66</v>
      </c>
      <c r="E37" s="48">
        <f>COUNTIF('odch_zk (50)'!$C$2:$L$114,"&lt;="&amp;B37)-SUM($E$4:E36)</f>
        <v>1</v>
      </c>
      <c r="F37" s="48">
        <f>COUNTIF('odch_zk (50)'!$C$21:$L$38,"&lt;="&amp;B37)+COUNTIF('odch_zk (50)'!$C$59:$L$76,"&lt;="&amp;B37)+COUNTIF('odch_zk (50)'!$C$97:$L$114,"&lt;="&amp;B37)-SUM($F$4:F36)</f>
        <v>0</v>
      </c>
      <c r="G37" s="48">
        <f>COUNTIF('odch_zk (50)'!$C$2:$L$19,"&lt;="&amp;B37)+COUNTIF('odch_zk (50)'!$C$40:$L$57,"&lt;="&amp;B37)+COUNTIF('odch_zk (50)'!$C$78:$L$95,"&lt;="&amp;B37)-SUM($G$4:G36)</f>
        <v>1</v>
      </c>
      <c r="H37" s="48"/>
      <c r="I37" s="48">
        <f>COUNTIF('odch_nezk (50)'!$C$2:$M$114,"&lt;="&amp;B37)-SUM($I$4:I36)</f>
        <v>1</v>
      </c>
      <c r="J37" s="48">
        <f>COUNTIF('odch_nezk (50)'!$C$2:$M$19,"&lt;="&amp;B37)+COUNTIF('odch_nezk (50)'!$C$40:$M$57,"&lt;="&amp;B37)+COUNTIF('odch_nezk (50)'!$C$78:$M$95,"&lt;="&amp;B37)-SUM($J$4:J36)</f>
        <v>1</v>
      </c>
      <c r="K37" s="48">
        <f>COUNTIF('odch_nezk (50)'!$C$21:$M$38,"&lt;="&amp;B37)+COUNTIF('odch_nezk (50)'!$C$59:$M$76,"&lt;="&amp;B37)+COUNTIF('odch_nezk (50)'!$C$97:$M$114,"&lt;="&amp;B37)-SUM($K$4:K36)</f>
        <v>0</v>
      </c>
      <c r="L37" s="48"/>
      <c r="M37" s="56">
        <v>0.14285714285714285</v>
      </c>
      <c r="N37" s="56">
        <v>0.37931034482758619</v>
      </c>
      <c r="O37" s="56">
        <v>0.2857142857142857</v>
      </c>
      <c r="Q37" s="56">
        <v>0.21212121212121213</v>
      </c>
      <c r="R37" s="56">
        <v>3.4482758620689655E-2</v>
      </c>
      <c r="S37" s="56">
        <v>-0.1111111111111111</v>
      </c>
    </row>
    <row r="38" spans="1:19" x14ac:dyDescent="0.25">
      <c r="A38" s="47">
        <f t="shared" si="3"/>
        <v>0.70000000000000051</v>
      </c>
      <c r="B38" s="51">
        <f t="shared" si="2"/>
        <v>0.70000000000000051</v>
      </c>
      <c r="C38" s="36" t="s">
        <v>67</v>
      </c>
      <c r="E38" s="48">
        <f>COUNTIF('odch_zk (50)'!$C$2:$L$114,"&lt;="&amp;B38)-SUM($E$4:E37)</f>
        <v>6</v>
      </c>
      <c r="F38" s="48">
        <f>COUNTIF('odch_zk (50)'!$C$21:$L$38,"&lt;="&amp;B38)+COUNTIF('odch_zk (50)'!$C$59:$L$76,"&lt;="&amp;B38)+COUNTIF('odch_zk (50)'!$C$97:$L$114,"&lt;="&amp;B38)-SUM($F$4:F37)</f>
        <v>3</v>
      </c>
      <c r="G38" s="48">
        <f>COUNTIF('odch_zk (50)'!$C$2:$L$19,"&lt;="&amp;B38)+COUNTIF('odch_zk (50)'!$C$40:$L$57,"&lt;="&amp;B38)+COUNTIF('odch_zk (50)'!$C$78:$L$95,"&lt;="&amp;B38)-SUM($G$4:G37)</f>
        <v>3</v>
      </c>
      <c r="H38" s="48"/>
      <c r="I38" s="48">
        <f>COUNTIF('odch_nezk (50)'!$C$2:$M$114,"&lt;="&amp;B38)-SUM($I$4:I37)</f>
        <v>2</v>
      </c>
      <c r="J38" s="48">
        <f>COUNTIF('odch_nezk (50)'!$C$2:$M$19,"&lt;="&amp;B38)+COUNTIF('odch_nezk (50)'!$C$40:$M$57,"&lt;="&amp;B38)+COUNTIF('odch_nezk (50)'!$C$78:$M$95,"&lt;="&amp;B38)-SUM($J$4:J37)</f>
        <v>1</v>
      </c>
      <c r="K38" s="48">
        <f>COUNTIF('odch_nezk (50)'!$C$21:$M$38,"&lt;="&amp;B38)+COUNTIF('odch_nezk (50)'!$C$59:$M$76,"&lt;="&amp;B38)+COUNTIF('odch_nezk (50)'!$C$97:$M$114,"&lt;="&amp;B38)-SUM($K$4:K37)</f>
        <v>1</v>
      </c>
      <c r="L38" s="48"/>
      <c r="M38" s="56">
        <v>0.21212121212121213</v>
      </c>
      <c r="N38" s="56">
        <v>6.3829787234042548E-2</v>
      </c>
      <c r="O38" s="56">
        <v>0.21212121212121213</v>
      </c>
      <c r="Q38" s="56">
        <v>0.1111111111111111</v>
      </c>
      <c r="R38" s="56">
        <v>-4.2553191489361701E-2</v>
      </c>
      <c r="S38" s="56">
        <v>9.7560975609756101E-2</v>
      </c>
    </row>
    <row r="39" spans="1:19" x14ac:dyDescent="0.25">
      <c r="A39" s="47">
        <f t="shared" si="3"/>
        <v>0.75000000000000056</v>
      </c>
      <c r="B39" s="51">
        <f t="shared" si="2"/>
        <v>0.75000000000000056</v>
      </c>
      <c r="C39" s="36" t="s">
        <v>68</v>
      </c>
      <c r="E39" s="48">
        <f>COUNTIF('odch_zk (50)'!$C$2:$L$114,"&lt;="&amp;B39)-SUM($E$4:E38)</f>
        <v>3</v>
      </c>
      <c r="F39" s="48">
        <f>COUNTIF('odch_zk (50)'!$C$21:$L$38,"&lt;="&amp;B39)+COUNTIF('odch_zk (50)'!$C$59:$L$76,"&lt;="&amp;B39)+COUNTIF('odch_zk (50)'!$C$97:$L$114,"&lt;="&amp;B39)-SUM($F$4:F38)</f>
        <v>1</v>
      </c>
      <c r="G39" s="48">
        <f>COUNTIF('odch_zk (50)'!$C$2:$L$19,"&lt;="&amp;B39)+COUNTIF('odch_zk (50)'!$C$40:$L$57,"&lt;="&amp;B39)+COUNTIF('odch_zk (50)'!$C$78:$L$95,"&lt;="&amp;B39)-SUM($G$4:G38)</f>
        <v>2</v>
      </c>
      <c r="H39" s="48"/>
      <c r="I39" s="48">
        <f>COUNTIF('odch_nezk (50)'!$C$2:$M$114,"&lt;="&amp;B39)-SUM($I$4:I38)</f>
        <v>2</v>
      </c>
      <c r="J39" s="48">
        <f>COUNTIF('odch_nezk (50)'!$C$2:$M$19,"&lt;="&amp;B39)+COUNTIF('odch_nezk (50)'!$C$40:$M$57,"&lt;="&amp;B39)+COUNTIF('odch_nezk (50)'!$C$78:$M$95,"&lt;="&amp;B39)-SUM($J$4:J38)</f>
        <v>1</v>
      </c>
      <c r="K39" s="48">
        <f>COUNTIF('odch_nezk (50)'!$C$21:$M$38,"&lt;="&amp;B39)+COUNTIF('odch_nezk (50)'!$C$59:$M$76,"&lt;="&amp;B39)+COUNTIF('odch_nezk (50)'!$C$97:$M$114,"&lt;="&amp;B39)-SUM($K$4:K38)</f>
        <v>1</v>
      </c>
      <c r="L39" s="48"/>
      <c r="M39" s="56">
        <v>0.1111111111111111</v>
      </c>
      <c r="N39" s="56">
        <v>0</v>
      </c>
      <c r="O39" s="56">
        <v>0.1111111111111111</v>
      </c>
      <c r="Q39" s="56">
        <v>0.34146341463414637</v>
      </c>
      <c r="R39" s="56">
        <v>0</v>
      </c>
      <c r="S39" s="56">
        <v>0.5625</v>
      </c>
    </row>
    <row r="40" spans="1:19" x14ac:dyDescent="0.25">
      <c r="A40" s="47">
        <f t="shared" si="3"/>
        <v>0.8000000000000006</v>
      </c>
      <c r="B40" s="51">
        <f t="shared" si="2"/>
        <v>0.8000000000000006</v>
      </c>
      <c r="C40" s="36" t="s">
        <v>72</v>
      </c>
      <c r="E40" s="48">
        <f>COUNTIF('odch_zk (50)'!$C$2:$L$114,"&lt;="&amp;B40)-SUM($E$4:E39)</f>
        <v>1</v>
      </c>
      <c r="F40" s="48">
        <f>COUNTIF('odch_zk (50)'!$C$21:$L$38,"&lt;="&amp;B40)+COUNTIF('odch_zk (50)'!$C$59:$L$76,"&lt;="&amp;B40)+COUNTIF('odch_zk (50)'!$C$97:$L$114,"&lt;="&amp;B40)-SUM($F$4:F39)</f>
        <v>1</v>
      </c>
      <c r="G40" s="48">
        <f>COUNTIF('odch_zk (50)'!$C$2:$L$19,"&lt;="&amp;B40)+COUNTIF('odch_zk (50)'!$C$40:$L$57,"&lt;="&amp;B40)+COUNTIF('odch_zk (50)'!$C$78:$L$95,"&lt;="&amp;B40)-SUM($G$4:G39)</f>
        <v>0</v>
      </c>
      <c r="H40" s="48"/>
      <c r="I40" s="48">
        <f>COUNTIF('odch_nezk (50)'!$C$2:$M$114,"&lt;="&amp;B40)-SUM($I$4:I39)</f>
        <v>0</v>
      </c>
      <c r="J40" s="48">
        <f>COUNTIF('odch_nezk (50)'!$C$2:$M$19,"&lt;="&amp;B40)+COUNTIF('odch_nezk (50)'!$C$40:$M$57,"&lt;="&amp;B40)+COUNTIF('odch_nezk (50)'!$C$78:$M$95,"&lt;="&amp;B40)-SUM($J$4:J39)</f>
        <v>0</v>
      </c>
      <c r="K40" s="48">
        <f>COUNTIF('odch_nezk (50)'!$C$21:$M$38,"&lt;="&amp;B40)+COUNTIF('odch_nezk (50)'!$C$59:$M$76,"&lt;="&amp;B40)+COUNTIF('odch_nezk (50)'!$C$97:$M$114,"&lt;="&amp;B40)-SUM($K$4:K39)</f>
        <v>0</v>
      </c>
      <c r="L40" s="48"/>
      <c r="M40" s="56">
        <v>0.21951219512195122</v>
      </c>
      <c r="N40" s="56">
        <v>0.90476190476190477</v>
      </c>
      <c r="O40" s="56">
        <v>0.21951219512195122</v>
      </c>
      <c r="Q40" s="56">
        <v>-6.25E-2</v>
      </c>
      <c r="R40" s="56">
        <v>-4.7619047619047616E-2</v>
      </c>
      <c r="S40" s="56">
        <v>-2.4390243902439025E-2</v>
      </c>
    </row>
    <row r="41" spans="1:19" x14ac:dyDescent="0.25">
      <c r="A41" s="47">
        <f t="shared" si="3"/>
        <v>0.85000000000000064</v>
      </c>
      <c r="B41" s="51">
        <f t="shared" si="2"/>
        <v>0.85000000000000064</v>
      </c>
      <c r="C41" s="36" t="s">
        <v>69</v>
      </c>
      <c r="E41" s="48">
        <f>COUNTIF('odch_zk (50)'!$C$2:$L$114,"&lt;="&amp;B41)-SUM($E$4:E40)</f>
        <v>0</v>
      </c>
      <c r="F41" s="48">
        <f>COUNTIF('odch_zk (50)'!$C$21:$L$38,"&lt;="&amp;B41)+COUNTIF('odch_zk (50)'!$C$59:$L$76,"&lt;="&amp;B41)+COUNTIF('odch_zk (50)'!$C$97:$L$114,"&lt;="&amp;B41)-SUM($F$4:F40)</f>
        <v>0</v>
      </c>
      <c r="G41" s="48">
        <f>COUNTIF('odch_zk (50)'!$C$2:$L$19,"&lt;="&amp;B41)+COUNTIF('odch_zk (50)'!$C$40:$L$57,"&lt;="&amp;B41)+COUNTIF('odch_zk (50)'!$C$78:$L$95,"&lt;="&amp;B41)-SUM($G$4:G40)</f>
        <v>0</v>
      </c>
      <c r="H41" s="48"/>
      <c r="I41" s="48">
        <f>COUNTIF('odch_nezk (50)'!$C$2:$M$114,"&lt;="&amp;B41)-SUM($I$4:I40)</f>
        <v>0</v>
      </c>
      <c r="J41" s="48">
        <f>COUNTIF('odch_nezk (50)'!$C$2:$M$19,"&lt;="&amp;B41)+COUNTIF('odch_nezk (50)'!$C$40:$M$57,"&lt;="&amp;B41)+COUNTIF('odch_nezk (50)'!$C$78:$M$95,"&lt;="&amp;B41)-SUM($J$4:J40)</f>
        <v>0</v>
      </c>
      <c r="K41" s="48">
        <f>COUNTIF('odch_nezk (50)'!$C$21:$M$38,"&lt;="&amp;B41)+COUNTIF('odch_nezk (50)'!$C$59:$M$76,"&lt;="&amp;B41)+COUNTIF('odch_nezk (50)'!$C$97:$M$114,"&lt;="&amp;B41)-SUM($K$4:K40)</f>
        <v>0</v>
      </c>
      <c r="L41" s="48"/>
      <c r="M41" s="56">
        <v>-0.16666666666666666</v>
      </c>
      <c r="N41" s="56">
        <v>0.1111111111111111</v>
      </c>
      <c r="O41" s="56">
        <v>4.1666666666666664E-2</v>
      </c>
      <c r="Q41" s="56">
        <v>-0.59459459459459463</v>
      </c>
      <c r="R41" s="56">
        <v>0.55555555555555558</v>
      </c>
      <c r="S41" s="56">
        <v>-0.1</v>
      </c>
    </row>
    <row r="42" spans="1:19" x14ac:dyDescent="0.25">
      <c r="A42" s="47">
        <f t="shared" si="3"/>
        <v>0.90000000000000069</v>
      </c>
      <c r="B42" s="51">
        <f t="shared" si="2"/>
        <v>0.90000000000000069</v>
      </c>
      <c r="C42" s="36" t="s">
        <v>70</v>
      </c>
      <c r="E42" s="48">
        <f>COUNTIF('odch_zk (50)'!$C$2:$L$114,"&lt;="&amp;B42)-SUM($E$4:E41)</f>
        <v>0</v>
      </c>
      <c r="F42" s="48">
        <f>COUNTIF('odch_zk (50)'!$C$21:$L$38,"&lt;="&amp;B42)+COUNTIF('odch_zk (50)'!$C$59:$L$76,"&lt;="&amp;B42)+COUNTIF('odch_zk (50)'!$C$97:$L$114,"&lt;="&amp;B42)-SUM($F$4:F41)</f>
        <v>0</v>
      </c>
      <c r="G42" s="48">
        <f>COUNTIF('odch_zk (50)'!$C$2:$L$19,"&lt;="&amp;B42)+COUNTIF('odch_zk (50)'!$C$40:$L$57,"&lt;="&amp;B42)+COUNTIF('odch_zk (50)'!$C$78:$L$95,"&lt;="&amp;B42)-SUM($G$4:G41)</f>
        <v>0</v>
      </c>
      <c r="H42" s="48"/>
      <c r="I42" s="48">
        <f>COUNTIF('odch_nezk (50)'!$C$2:$M$114,"&lt;="&amp;B42)-SUM($I$4:I41)</f>
        <v>1</v>
      </c>
      <c r="J42" s="48">
        <f>COUNTIF('odch_nezk (50)'!$C$2:$M$19,"&lt;="&amp;B42)+COUNTIF('odch_nezk (50)'!$C$40:$M$57,"&lt;="&amp;B42)+COUNTIF('odch_nezk (50)'!$C$78:$M$95,"&lt;="&amp;B42)-SUM($J$4:J41)</f>
        <v>1</v>
      </c>
      <c r="K42" s="48">
        <f>COUNTIF('odch_nezk (50)'!$C$21:$M$38,"&lt;="&amp;B42)+COUNTIF('odch_nezk (50)'!$C$59:$M$76,"&lt;="&amp;B42)+COUNTIF('odch_nezk (50)'!$C$97:$M$114,"&lt;="&amp;B42)-SUM($K$4:K41)</f>
        <v>0</v>
      </c>
      <c r="L42" s="48"/>
      <c r="M42" s="56">
        <v>9.7560975609756101E-2</v>
      </c>
      <c r="N42" s="56">
        <v>5.2631578947368418E-2</v>
      </c>
      <c r="O42" s="56">
        <v>9.7560975609756101E-2</v>
      </c>
      <c r="Q42" s="56">
        <v>-0.6</v>
      </c>
      <c r="R42" s="56">
        <v>-7.8947368421052627E-2</v>
      </c>
      <c r="S42" s="56">
        <v>-0.14285714285714285</v>
      </c>
    </row>
    <row r="43" spans="1:19" x14ac:dyDescent="0.25">
      <c r="A43" s="47">
        <f t="shared" si="3"/>
        <v>0.95000000000000073</v>
      </c>
      <c r="B43" s="51">
        <f t="shared" si="2"/>
        <v>0.95000000000000073</v>
      </c>
      <c r="C43" s="36" t="s">
        <v>71</v>
      </c>
      <c r="E43" s="48">
        <f>COUNTIF('odch_zk (50)'!$C$2:$L$114,"&lt;="&amp;B43)-SUM($E$4:E42)</f>
        <v>3</v>
      </c>
      <c r="F43" s="48">
        <f>COUNTIF('odch_zk (50)'!$C$21:$L$38,"&lt;="&amp;B43)+COUNTIF('odch_zk (50)'!$C$59:$L$76,"&lt;="&amp;B43)+COUNTIF('odch_zk (50)'!$C$97:$L$114,"&lt;="&amp;B43)-SUM($F$4:F42)</f>
        <v>1</v>
      </c>
      <c r="G43" s="48">
        <f>COUNTIF('odch_zk (50)'!$C$2:$L$19,"&lt;="&amp;B43)+COUNTIF('odch_zk (50)'!$C$40:$L$57,"&lt;="&amp;B43)+COUNTIF('odch_zk (50)'!$C$78:$L$95,"&lt;="&amp;B43)-SUM($G$4:G42)</f>
        <v>2</v>
      </c>
      <c r="H43" s="48"/>
      <c r="I43" s="48">
        <f>COUNTIF('odch_nezk (50)'!$C$2:$M$114,"&lt;="&amp;B43)-SUM($I$4:I42)</f>
        <v>1</v>
      </c>
      <c r="J43" s="48">
        <f>COUNTIF('odch_nezk (50)'!$C$2:$M$19,"&lt;="&amp;B43)+COUNTIF('odch_nezk (50)'!$C$40:$M$57,"&lt;="&amp;B43)+COUNTIF('odch_nezk (50)'!$C$78:$M$95,"&lt;="&amp;B43)-SUM($J$4:J42)</f>
        <v>1</v>
      </c>
      <c r="K43" s="48">
        <f>COUNTIF('odch_nezk (50)'!$C$21:$M$38,"&lt;="&amp;B43)+COUNTIF('odch_nezk (50)'!$C$59:$M$76,"&lt;="&amp;B43)+COUNTIF('odch_nezk (50)'!$C$97:$M$114,"&lt;="&amp;B43)-SUM($K$4:K42)</f>
        <v>0</v>
      </c>
      <c r="L43" s="48"/>
      <c r="M43" s="56">
        <v>0.25</v>
      </c>
      <c r="N43" s="56">
        <v>6.3829787234042548E-2</v>
      </c>
      <c r="O43" s="56">
        <v>0</v>
      </c>
      <c r="Q43" s="56">
        <v>-0.25</v>
      </c>
      <c r="R43" s="56">
        <v>-4.2553191489361701E-2</v>
      </c>
      <c r="S43" s="56">
        <v>0.48148148148148145</v>
      </c>
    </row>
    <row r="44" spans="1:19" x14ac:dyDescent="0.25">
      <c r="A44" s="47">
        <f t="shared" si="3"/>
        <v>1.0000000000000007</v>
      </c>
      <c r="B44" s="51">
        <f t="shared" si="2"/>
        <v>1.0000000000000007</v>
      </c>
      <c r="C44" s="36" t="s">
        <v>73</v>
      </c>
      <c r="E44" s="48">
        <f>COUNTIF('odch_zk (50)'!$C$2:$L$114,"&lt;="&amp;B44)-SUM($E$4:E43)</f>
        <v>0</v>
      </c>
      <c r="F44" s="48">
        <f>COUNTIF('odch_zk (50)'!$C$21:$L$38,"&lt;="&amp;B44)+COUNTIF('odch_zk (50)'!$C$59:$L$76,"&lt;="&amp;B44)+COUNTIF('odch_zk (50)'!$C$97:$L$114,"&lt;="&amp;B44)-SUM($F$4:F43)</f>
        <v>0</v>
      </c>
      <c r="G44" s="48">
        <f>COUNTIF('odch_zk (50)'!$C$2:$L$19,"&lt;="&amp;B44)+COUNTIF('odch_zk (50)'!$C$40:$L$57,"&lt;="&amp;B44)+COUNTIF('odch_zk (50)'!$C$78:$L$95,"&lt;="&amp;B44)-SUM($G$4:G43)</f>
        <v>0</v>
      </c>
      <c r="H44" s="48"/>
      <c r="I44" s="48">
        <f>COUNTIF('odch_nezk (50)'!$C$2:$M$114,"&lt;="&amp;B44)-SUM($I$4:I43)</f>
        <v>0</v>
      </c>
      <c r="J44" s="48">
        <f>COUNTIF('odch_nezk (50)'!$C$2:$M$19,"&lt;="&amp;B44)+COUNTIF('odch_nezk (50)'!$C$40:$M$57,"&lt;="&amp;B44)+COUNTIF('odch_nezk (50)'!$C$78:$M$95,"&lt;="&amp;B44)-SUM($J$4:J43)</f>
        <v>0</v>
      </c>
      <c r="K44" s="48">
        <f>COUNTIF('odch_nezk (50)'!$C$21:$M$38,"&lt;="&amp;B44)+COUNTIF('odch_nezk (50)'!$C$59:$M$76,"&lt;="&amp;B44)+COUNTIF('odch_nezk (50)'!$C$97:$M$114,"&lt;="&amp;B44)-SUM($K$4:K43)</f>
        <v>0</v>
      </c>
      <c r="L44" s="48"/>
      <c r="M44" s="56">
        <v>0.14583333333333334</v>
      </c>
      <c r="N44" s="56">
        <v>-5.4054054054054057E-2</v>
      </c>
      <c r="O44" s="56">
        <v>0.2857142857142857</v>
      </c>
      <c r="Q44" s="56">
        <v>0.1111111111111111</v>
      </c>
      <c r="R44" s="56">
        <v>-0.1891891891891892</v>
      </c>
      <c r="S44" s="56">
        <v>2.0408163265306121E-2</v>
      </c>
    </row>
    <row r="45" spans="1:19" x14ac:dyDescent="0.25">
      <c r="B45" s="51">
        <v>1.5</v>
      </c>
      <c r="C45" s="36" t="s">
        <v>25</v>
      </c>
      <c r="E45" s="48">
        <f>COUNTIF('odch_zk (50)'!$C$2:$L$114,"&lt;="&amp;B45)-SUM($E$4:E44)</f>
        <v>1</v>
      </c>
      <c r="F45" s="48">
        <f>COUNTIF('odch_zk (50)'!$C$21:$L$38,"&lt;="&amp;B45)+COUNTIF('odch_zk (50)'!$C$59:$L$76,"&lt;="&amp;B45)+COUNTIF('odch_zk (50)'!$C$97:$L$114,"&lt;="&amp;B45)-SUM($F$4:F44)</f>
        <v>1</v>
      </c>
      <c r="G45" s="48">
        <f>COUNTIF('odch_zk (50)'!$C$2:$L$19,"&lt;="&amp;B45)+COUNTIF('odch_zk (50)'!$C$40:$L$57,"&lt;="&amp;B45)+COUNTIF('odch_zk (50)'!$C$78:$L$95,"&lt;="&amp;B45)-SUM($G$4:G44)</f>
        <v>0</v>
      </c>
      <c r="H45" s="48"/>
      <c r="I45" s="48">
        <f>COUNTIF('odch_nezk (50)'!$C$2:$M$114,"&lt;="&amp;B45)-SUM($I$4:I44)</f>
        <v>1</v>
      </c>
      <c r="J45" s="48">
        <f>COUNTIF('odch_nezk (50)'!$C$2:$M$19,"&lt;="&amp;B45)+COUNTIF('odch_nezk (50)'!$C$40:$M$57,"&lt;="&amp;B45)+COUNTIF('odch_nezk (50)'!$C$78:$M$95,"&lt;="&amp;B45)-SUM($J$4:J44)</f>
        <v>0</v>
      </c>
      <c r="K45" s="48">
        <f>COUNTIF('odch_nezk (50)'!$C$21:$M$38,"&lt;="&amp;B45)+COUNTIF('odch_nezk (50)'!$C$59:$M$76,"&lt;="&amp;B45)+COUNTIF('odch_nezk (50)'!$C$97:$M$114,"&lt;="&amp;B45)-SUM($K$4:K44)</f>
        <v>1</v>
      </c>
      <c r="L45" s="48"/>
      <c r="M45" s="56">
        <v>0.1</v>
      </c>
      <c r="N45" s="56">
        <v>0.16666666666666666</v>
      </c>
      <c r="O45" s="56">
        <v>0.48148148148148145</v>
      </c>
      <c r="Q45" s="56">
        <v>-0.16666666666666666</v>
      </c>
      <c r="R45" s="56">
        <v>0.16666666666666666</v>
      </c>
      <c r="S45" s="56">
        <v>4.1666666666666664E-2</v>
      </c>
    </row>
    <row r="46" spans="1:19" x14ac:dyDescent="0.25">
      <c r="C46" s="49"/>
      <c r="M46" s="56">
        <v>-0.2</v>
      </c>
      <c r="N46" s="56">
        <v>-0.1</v>
      </c>
      <c r="O46" s="56">
        <v>2.0408163265306121E-2</v>
      </c>
      <c r="Q46" s="56">
        <v>-0.16666666666666666</v>
      </c>
      <c r="R46" s="56">
        <v>0</v>
      </c>
      <c r="S46" s="56">
        <v>8.6956521739130432E-2</v>
      </c>
    </row>
    <row r="47" spans="1:19" x14ac:dyDescent="0.25">
      <c r="M47" s="56">
        <v>0</v>
      </c>
      <c r="N47" s="56">
        <v>0</v>
      </c>
      <c r="O47" s="56">
        <v>0.14583333333333334</v>
      </c>
      <c r="Q47" s="56">
        <v>-2.1739130434782608E-2</v>
      </c>
      <c r="R47" s="56">
        <v>0</v>
      </c>
      <c r="S47" s="56">
        <v>-0.43181818181818182</v>
      </c>
    </row>
    <row r="48" spans="1:19" x14ac:dyDescent="0.25">
      <c r="M48" s="56">
        <v>0.29032258064516131</v>
      </c>
      <c r="N48" s="56">
        <v>0</v>
      </c>
      <c r="O48" s="56">
        <v>-2.1739130434782608E-2</v>
      </c>
      <c r="Q48" s="56">
        <v>-0.59459459459459463</v>
      </c>
      <c r="R48" s="56">
        <v>-0.22222222222222221</v>
      </c>
      <c r="S48" s="56">
        <v>0.15384615384615385</v>
      </c>
    </row>
    <row r="49" spans="13:24" x14ac:dyDescent="0.25">
      <c r="M49" s="56">
        <v>0.30434782608695654</v>
      </c>
      <c r="N49" s="56">
        <v>0.1111111111111111</v>
      </c>
      <c r="O49" s="56">
        <v>-9.0909090909090912E-2</v>
      </c>
      <c r="Q49" s="56">
        <v>-0.25</v>
      </c>
      <c r="R49" s="56">
        <v>-2.7777777777777776E-2</v>
      </c>
      <c r="S49" s="56">
        <v>-0.11764705882352941</v>
      </c>
    </row>
    <row r="50" spans="13:24" x14ac:dyDescent="0.25">
      <c r="M50" s="56">
        <v>0.31578947368421051</v>
      </c>
      <c r="N50" s="56">
        <v>0.14583333333333334</v>
      </c>
      <c r="O50" s="56">
        <v>2.564102564102564E-2</v>
      </c>
      <c r="Q50" s="56">
        <v>0.12903225806451613</v>
      </c>
      <c r="R50" s="56">
        <v>-6.25E-2</v>
      </c>
      <c r="S50" s="56">
        <v>0.25</v>
      </c>
    </row>
    <row r="51" spans="13:24" x14ac:dyDescent="0.25">
      <c r="M51" s="56">
        <v>0.1111111111111111</v>
      </c>
      <c r="N51" s="56">
        <v>-0.125</v>
      </c>
      <c r="O51" s="56">
        <v>2.9411764705882353E-2</v>
      </c>
      <c r="Q51" s="56">
        <v>-0.16666666666666666</v>
      </c>
      <c r="R51" s="56">
        <v>-0.25</v>
      </c>
      <c r="S51" s="56">
        <v>-0.14893617021276595</v>
      </c>
    </row>
    <row r="52" spans="13:24" x14ac:dyDescent="0.25">
      <c r="M52" s="56">
        <v>0.21621621621621623</v>
      </c>
      <c r="N52" s="56">
        <v>0.20689655172413793</v>
      </c>
      <c r="O52" s="56">
        <v>0.25</v>
      </c>
      <c r="Q52" s="56">
        <v>-4.7619047619047616E-2</v>
      </c>
      <c r="R52" s="56">
        <v>0.20689655172413793</v>
      </c>
      <c r="S52" s="56">
        <v>2.0408163265306121E-2</v>
      </c>
      <c r="X52" t="s">
        <v>118</v>
      </c>
    </row>
    <row r="53" spans="13:24" x14ac:dyDescent="0.25">
      <c r="M53" s="56">
        <v>0.15384615384615385</v>
      </c>
      <c r="N53" s="56">
        <v>6.3829787234042548E-2</v>
      </c>
      <c r="O53" s="56">
        <v>6.3829787234042548E-2</v>
      </c>
      <c r="Q53" s="56">
        <v>-0.34782608695652173</v>
      </c>
      <c r="R53" s="56">
        <v>6.3829787234042548E-2</v>
      </c>
      <c r="S53" s="56">
        <v>6.3829787234042548E-2</v>
      </c>
    </row>
    <row r="54" spans="13:24" x14ac:dyDescent="0.25">
      <c r="M54" s="56">
        <v>0.37931034482758619</v>
      </c>
      <c r="N54" s="56">
        <v>0.14583333333333334</v>
      </c>
      <c r="O54" s="56">
        <v>2.0408163265306121E-2</v>
      </c>
      <c r="Q54" s="56">
        <v>-0.51219512195121952</v>
      </c>
      <c r="R54" s="56">
        <v>-6.25E-2</v>
      </c>
      <c r="S54" s="56">
        <v>-0.2391304347826087</v>
      </c>
    </row>
    <row r="55" spans="13:24" x14ac:dyDescent="0.25">
      <c r="M55" s="56">
        <v>6.3829787234042548E-2</v>
      </c>
      <c r="N55" s="56">
        <v>4.6511627906976744E-2</v>
      </c>
      <c r="O55" s="56">
        <v>6.3829787234042548E-2</v>
      </c>
      <c r="Q55" s="56">
        <v>-0.375</v>
      </c>
      <c r="R55" s="56">
        <v>4.6511627906976744E-2</v>
      </c>
      <c r="S55" s="56">
        <v>8.1081081081081086E-2</v>
      </c>
    </row>
    <row r="56" spans="13:24" x14ac:dyDescent="0.25">
      <c r="M56" s="56">
        <v>0.25</v>
      </c>
      <c r="N56" s="56">
        <v>-4.7619047619047616E-2</v>
      </c>
      <c r="O56" s="56">
        <v>-0.13043478260869565</v>
      </c>
      <c r="Q56" s="56">
        <v>-0.16666666666666666</v>
      </c>
      <c r="R56" s="56">
        <v>-0.2857142857142857</v>
      </c>
      <c r="S56" s="56">
        <v>2.0408163265306121E-2</v>
      </c>
    </row>
    <row r="57" spans="13:24" x14ac:dyDescent="0.25">
      <c r="M57" s="56">
        <v>0.22222222222222221</v>
      </c>
      <c r="N57" s="56">
        <v>8.1081081081081086E-2</v>
      </c>
      <c r="O57" s="56">
        <v>-5.4054054054054057E-2</v>
      </c>
      <c r="Q57" s="56">
        <v>-0.13793103448275862</v>
      </c>
      <c r="R57" s="56">
        <v>8.1081081081081086E-2</v>
      </c>
      <c r="S57" s="56">
        <v>-0.1891891891891892</v>
      </c>
    </row>
    <row r="58" spans="13:24" x14ac:dyDescent="0.25">
      <c r="M58" s="56">
        <v>2.0408163265306121E-2</v>
      </c>
      <c r="N58" s="56">
        <v>0.1</v>
      </c>
      <c r="O58" s="56">
        <v>0.12244897959183673</v>
      </c>
      <c r="Q58" s="56">
        <v>-0.7</v>
      </c>
      <c r="R58" s="56">
        <v>-0.1</v>
      </c>
      <c r="S58" s="56">
        <v>0.29032258064516131</v>
      </c>
    </row>
    <row r="59" spans="13:24" x14ac:dyDescent="0.25">
      <c r="M59" s="56">
        <v>0.3888888888888889</v>
      </c>
      <c r="N59" s="56">
        <v>-0.1891891891891892</v>
      </c>
      <c r="O59" s="56">
        <v>-5.4054054054054057E-2</v>
      </c>
      <c r="Q59" s="56">
        <v>-0.25</v>
      </c>
      <c r="R59" s="56">
        <v>-0.1891891891891892</v>
      </c>
      <c r="S59" s="56">
        <v>0</v>
      </c>
    </row>
    <row r="60" spans="13:24" x14ac:dyDescent="0.25">
      <c r="M60" s="56">
        <v>0.1</v>
      </c>
      <c r="N60" s="56">
        <v>-0.16666666666666666</v>
      </c>
      <c r="O60" s="56">
        <v>-3.2258064516129031E-2</v>
      </c>
      <c r="Q60" s="56">
        <v>0.12903225806451613</v>
      </c>
      <c r="R60" s="56">
        <v>0.16666666666666666</v>
      </c>
      <c r="S60" s="56">
        <v>0.14285714285714285</v>
      </c>
    </row>
    <row r="61" spans="13:24" x14ac:dyDescent="0.25">
      <c r="M61" s="56">
        <v>9.7560975609756101E-2</v>
      </c>
      <c r="N61" s="56">
        <v>4.1666666666666664E-2</v>
      </c>
      <c r="O61" s="56">
        <v>0.2</v>
      </c>
      <c r="Q61" s="56">
        <v>-0.2391304347826087</v>
      </c>
      <c r="R61" s="56">
        <v>4.1666666666666664E-2</v>
      </c>
      <c r="S61" s="56">
        <v>-4.7619047619047616E-2</v>
      </c>
    </row>
    <row r="62" spans="13:24" x14ac:dyDescent="0.25">
      <c r="M62" s="56">
        <v>0.45161290322580644</v>
      </c>
      <c r="N62" s="56">
        <v>-0.1</v>
      </c>
      <c r="O62" s="56">
        <v>0.2857142857142857</v>
      </c>
      <c r="Q62" s="56">
        <v>5.2631578947368418E-2</v>
      </c>
      <c r="R62" s="56">
        <v>0</v>
      </c>
      <c r="S62" s="56">
        <v>9.7560975609756101E-2</v>
      </c>
    </row>
    <row r="63" spans="13:24" x14ac:dyDescent="0.25">
      <c r="M63" s="56">
        <v>0.38297872340425532</v>
      </c>
      <c r="N63" s="56">
        <v>-6.9767441860465115E-2</v>
      </c>
      <c r="O63" s="56">
        <v>-0.16666666666666666</v>
      </c>
      <c r="Q63" s="56">
        <v>0.1111111111111111</v>
      </c>
      <c r="R63" s="56">
        <v>4.6511627906976744E-2</v>
      </c>
      <c r="S63" s="56">
        <v>0.21951219512195122</v>
      </c>
    </row>
    <row r="64" spans="13:24" x14ac:dyDescent="0.25">
      <c r="M64" s="56">
        <v>0.13636363636363635</v>
      </c>
      <c r="N64" s="56">
        <v>0.5</v>
      </c>
      <c r="O64" s="56">
        <v>0.18421052631578946</v>
      </c>
      <c r="Q64" s="56">
        <v>-0.5714285714285714</v>
      </c>
      <c r="R64" s="56">
        <v>5.2631578947368418E-2</v>
      </c>
      <c r="S64" s="56">
        <v>6.0606060606060608E-2</v>
      </c>
    </row>
    <row r="65" spans="13:24" x14ac:dyDescent="0.25">
      <c r="M65" s="56">
        <v>0.36363636363636365</v>
      </c>
      <c r="N65" s="56">
        <v>0.14583333333333334</v>
      </c>
      <c r="O65" s="56">
        <v>0.76470588235294112</v>
      </c>
      <c r="Q65" s="56">
        <v>-0.47916666666666669</v>
      </c>
      <c r="R65" s="56">
        <v>0.28205128205128205</v>
      </c>
      <c r="S65" s="56">
        <v>2.0408163265306121E-2</v>
      </c>
      <c r="X65" t="s">
        <v>117</v>
      </c>
    </row>
    <row r="66" spans="13:24" x14ac:dyDescent="0.25">
      <c r="M66" s="56">
        <v>0.14285714285714285</v>
      </c>
      <c r="N66" s="56">
        <v>0.35897435897435898</v>
      </c>
      <c r="O66" s="56">
        <v>0.73333333333333328</v>
      </c>
      <c r="Q66" s="56">
        <v>-2.7777777777777776E-2</v>
      </c>
      <c r="R66" s="56">
        <v>0.25</v>
      </c>
      <c r="S66" s="56">
        <v>-0.1111111111111111</v>
      </c>
    </row>
    <row r="67" spans="13:24" x14ac:dyDescent="0.25">
      <c r="M67" s="56">
        <v>4.1666666666666664E-2</v>
      </c>
      <c r="N67" s="56">
        <v>0.92592592592592593</v>
      </c>
      <c r="O67" s="56">
        <v>0.27659574468085107</v>
      </c>
      <c r="Q67" s="56">
        <v>3.4482758620689655E-2</v>
      </c>
      <c r="R67" s="56">
        <v>-0.22222222222222221</v>
      </c>
      <c r="S67" s="56">
        <v>-9.0909090909090912E-2</v>
      </c>
    </row>
    <row r="68" spans="13:24" x14ac:dyDescent="0.25">
      <c r="M68" s="56">
        <v>0.1111111111111111</v>
      </c>
      <c r="N68" s="56">
        <v>0.38297872340425532</v>
      </c>
      <c r="O68" s="56">
        <v>0.42857142857142855</v>
      </c>
      <c r="Q68" s="56">
        <v>-4.2553191489361701E-2</v>
      </c>
      <c r="R68" s="56">
        <v>-0.1</v>
      </c>
      <c r="S68" s="56">
        <v>-0.1</v>
      </c>
    </row>
    <row r="69" spans="13:24" x14ac:dyDescent="0.25">
      <c r="M69" s="56">
        <v>0.37931034482758619</v>
      </c>
      <c r="N69" s="56">
        <v>0.38297872340425532</v>
      </c>
      <c r="O69" s="56">
        <v>0.22448979591836735</v>
      </c>
      <c r="Q69" s="56">
        <v>0</v>
      </c>
      <c r="R69" s="56">
        <v>0.13636363636363635</v>
      </c>
      <c r="S69" s="56">
        <v>-0.16666666666666666</v>
      </c>
    </row>
    <row r="70" spans="13:24" x14ac:dyDescent="0.25">
      <c r="M70" s="56">
        <v>6.3829787234042548E-2</v>
      </c>
      <c r="N70" s="56">
        <v>0.22222222222222221</v>
      </c>
      <c r="O70" s="56">
        <v>0.48936170212765956</v>
      </c>
      <c r="Q70" s="56">
        <v>-4.7619047619047616E-2</v>
      </c>
      <c r="R70" s="56">
        <v>-5.4054054054054057E-2</v>
      </c>
      <c r="S70" s="56">
        <v>6.3829787234042548E-2</v>
      </c>
    </row>
    <row r="71" spans="13:24" x14ac:dyDescent="0.25">
      <c r="M71" s="56">
        <v>0</v>
      </c>
      <c r="N71" s="56">
        <v>0.20930232558139536</v>
      </c>
      <c r="O71" s="56">
        <v>0.25</v>
      </c>
      <c r="Q71" s="56">
        <v>0.55555555555555558</v>
      </c>
      <c r="R71" s="56">
        <v>0.1</v>
      </c>
      <c r="S71" s="56">
        <v>0.42857142857142855</v>
      </c>
    </row>
    <row r="72" spans="13:24" x14ac:dyDescent="0.25">
      <c r="M72" s="56">
        <v>0.90476190476190477</v>
      </c>
      <c r="N72" s="56">
        <v>0.28205128205128205</v>
      </c>
      <c r="O72" s="56">
        <v>2.0408163265306121E-2</v>
      </c>
      <c r="Q72" s="56">
        <v>-0.52380952380952384</v>
      </c>
      <c r="R72" s="56">
        <v>0.53846153846153844</v>
      </c>
      <c r="S72" s="56">
        <v>0.16666666666666666</v>
      </c>
    </row>
    <row r="73" spans="13:24" x14ac:dyDescent="0.25">
      <c r="M73" s="56">
        <v>0.1111111111111111</v>
      </c>
      <c r="N73" s="56">
        <v>0.14583333333333334</v>
      </c>
      <c r="O73" s="56">
        <v>0.5714285714285714</v>
      </c>
      <c r="Q73" s="56">
        <v>0.42857142857142855</v>
      </c>
      <c r="R73" s="56">
        <v>0.33333333333333331</v>
      </c>
      <c r="S73" s="56">
        <v>-6.9767441860465115E-2</v>
      </c>
    </row>
    <row r="74" spans="13:24" x14ac:dyDescent="0.25">
      <c r="M74" s="56">
        <v>-4.7619047619047616E-2</v>
      </c>
      <c r="N74" s="56">
        <v>0.52777777777777779</v>
      </c>
      <c r="O74" s="56">
        <v>0.65517241379310343</v>
      </c>
      <c r="Q74" s="56">
        <v>-9.0909090909090912E-2</v>
      </c>
      <c r="R74" s="56">
        <v>2.0408163265306121E-2</v>
      </c>
      <c r="S74" s="56">
        <v>-0.20454545454545456</v>
      </c>
    </row>
    <row r="75" spans="13:24" x14ac:dyDescent="0.25">
      <c r="M75" s="56">
        <v>0.2857142857142857</v>
      </c>
      <c r="N75" s="56">
        <v>0.66666666666666663</v>
      </c>
      <c r="O75" s="56">
        <v>0.2</v>
      </c>
      <c r="Q75" s="56">
        <v>-0.1111111111111111</v>
      </c>
      <c r="R75" s="56">
        <v>-0.2</v>
      </c>
      <c r="S75" s="56">
        <v>-0.13043478260869565</v>
      </c>
    </row>
    <row r="76" spans="13:24" x14ac:dyDescent="0.25">
      <c r="M76" s="56">
        <v>0.21212121212121213</v>
      </c>
      <c r="N76" s="56">
        <v>0.3</v>
      </c>
      <c r="O76" s="56">
        <v>0.27659574468085107</v>
      </c>
      <c r="Q76" s="56">
        <v>9.7560975609756101E-2</v>
      </c>
      <c r="R76" s="56">
        <v>-0.22222222222222221</v>
      </c>
      <c r="S76" s="56">
        <v>-0.13043478260869565</v>
      </c>
    </row>
    <row r="77" spans="13:24" x14ac:dyDescent="0.25">
      <c r="M77" s="56">
        <v>0.1111111111111111</v>
      </c>
      <c r="N77" s="56">
        <v>0.37777777777777777</v>
      </c>
      <c r="O77" s="56">
        <v>0.20833333333333334</v>
      </c>
      <c r="Q77" s="56">
        <v>0.5625</v>
      </c>
      <c r="R77" s="56">
        <v>5.2631578947368418E-2</v>
      </c>
      <c r="S77" s="56">
        <v>0.16666666666666666</v>
      </c>
    </row>
    <row r="78" spans="13:24" x14ac:dyDescent="0.25">
      <c r="M78" s="56">
        <v>0.21951219512195122</v>
      </c>
      <c r="N78" s="56">
        <v>0.19565217391304349</v>
      </c>
      <c r="O78" s="56">
        <v>0.20930232558139536</v>
      </c>
      <c r="Q78" s="56">
        <v>-7.8947368421052627E-2</v>
      </c>
      <c r="R78" s="56">
        <v>0.1111111111111111</v>
      </c>
      <c r="S78" s="56">
        <v>0.53846153846153844</v>
      </c>
    </row>
    <row r="79" spans="13:24" x14ac:dyDescent="0.25">
      <c r="M79" s="56">
        <v>4.1666666666666664E-2</v>
      </c>
      <c r="N79" s="56">
        <v>8.1081081081081086E-2</v>
      </c>
      <c r="O79" s="56">
        <v>0.21621621621621623</v>
      </c>
      <c r="Q79" s="56">
        <v>-4.2553191489361701E-2</v>
      </c>
      <c r="R79" s="56">
        <v>0.33333333333333331</v>
      </c>
      <c r="S79" s="56">
        <v>-0.1</v>
      </c>
    </row>
    <row r="80" spans="13:24" x14ac:dyDescent="0.25">
      <c r="M80" s="56">
        <v>5.2631578947368418E-2</v>
      </c>
      <c r="N80" s="56">
        <v>0</v>
      </c>
      <c r="O80" s="56">
        <v>-8.1632653061224483E-2</v>
      </c>
      <c r="Q80" s="56">
        <v>-0.1891891891891892</v>
      </c>
      <c r="R80" s="56">
        <v>0.5625</v>
      </c>
      <c r="S80" s="56">
        <v>0.21951219512195122</v>
      </c>
    </row>
    <row r="81" spans="13:24" x14ac:dyDescent="0.25">
      <c r="M81" s="56">
        <v>6.3829787234042548E-2</v>
      </c>
      <c r="N81" s="56">
        <v>0.21621621621621623</v>
      </c>
      <c r="O81" s="56">
        <v>0.48648648648648651</v>
      </c>
      <c r="Q81" s="56">
        <v>0.16666666666666666</v>
      </c>
      <c r="R81" s="56">
        <v>0.51515151515151514</v>
      </c>
      <c r="S81" s="56">
        <v>0.46341463414634149</v>
      </c>
    </row>
    <row r="82" spans="13:24" x14ac:dyDescent="0.25">
      <c r="M82" s="56">
        <v>-5.4054054054054057E-2</v>
      </c>
      <c r="N82" s="56">
        <v>0.5</v>
      </c>
      <c r="O82" s="56">
        <v>3.2258064516129031E-2</v>
      </c>
      <c r="Q82" s="56">
        <v>0</v>
      </c>
      <c r="R82" s="56">
        <v>0.31578947368421051</v>
      </c>
      <c r="S82" s="56">
        <v>0.51515151515151514</v>
      </c>
    </row>
    <row r="83" spans="13:24" x14ac:dyDescent="0.25">
      <c r="M83" s="56">
        <v>0.16666666666666666</v>
      </c>
      <c r="N83" s="56">
        <v>8.3333333333333329E-2</v>
      </c>
      <c r="O83" s="56">
        <v>0.2</v>
      </c>
      <c r="Q83" s="56">
        <v>0</v>
      </c>
      <c r="R83" s="56">
        <v>0.23076923076923078</v>
      </c>
      <c r="S83" s="56">
        <v>0.22448979591836735</v>
      </c>
      <c r="X83" t="s">
        <v>116</v>
      </c>
    </row>
    <row r="84" spans="13:24" x14ac:dyDescent="0.25">
      <c r="M84" s="56">
        <v>-0.1</v>
      </c>
      <c r="N84" s="56">
        <v>0.04</v>
      </c>
      <c r="O84" s="56">
        <v>0.5714285714285714</v>
      </c>
      <c r="Q84" s="56">
        <v>-0.22222222222222221</v>
      </c>
      <c r="R84" s="56">
        <v>0.42857142857142855</v>
      </c>
      <c r="S84" s="56">
        <v>0.55555555555555558</v>
      </c>
    </row>
    <row r="85" spans="13:24" x14ac:dyDescent="0.25">
      <c r="M85" s="56">
        <v>0</v>
      </c>
      <c r="N85" s="56">
        <v>0.27906976744186046</v>
      </c>
      <c r="O85" s="56">
        <v>0.35714285714285715</v>
      </c>
      <c r="Q85" s="56">
        <v>-2.4390243902439025E-2</v>
      </c>
      <c r="R85" s="56">
        <v>0.1111111111111111</v>
      </c>
      <c r="S85" s="56">
        <v>0.25</v>
      </c>
    </row>
    <row r="86" spans="13:24" x14ac:dyDescent="0.25">
      <c r="M86" s="56">
        <v>0</v>
      </c>
      <c r="N86" s="56">
        <v>0.43333333333333335</v>
      </c>
      <c r="O86" s="56">
        <v>0.31578947368421051</v>
      </c>
      <c r="Q86" s="56">
        <v>-0.1</v>
      </c>
      <c r="R86" s="56">
        <v>0.1</v>
      </c>
      <c r="S86" s="56">
        <v>0.2</v>
      </c>
    </row>
    <row r="87" spans="13:24" x14ac:dyDescent="0.25">
      <c r="M87" s="56">
        <v>9.7560975609756101E-2</v>
      </c>
      <c r="N87" s="56">
        <v>6.25E-2</v>
      </c>
      <c r="O87" s="56">
        <v>0.17647058823529413</v>
      </c>
      <c r="Q87" s="56">
        <v>-0.14285714285714285</v>
      </c>
      <c r="R87" s="56">
        <v>0.25</v>
      </c>
      <c r="S87" s="56">
        <v>0.10416666666666667</v>
      </c>
    </row>
    <row r="88" spans="13:24" x14ac:dyDescent="0.25">
      <c r="M88" s="56">
        <v>0</v>
      </c>
      <c r="N88" s="56">
        <v>0.15384615384615385</v>
      </c>
      <c r="O88" s="56">
        <v>0.33333333333333331</v>
      </c>
      <c r="Q88" s="56">
        <v>0.48148148148148145</v>
      </c>
      <c r="R88" s="56">
        <v>0.6216216216216216</v>
      </c>
      <c r="S88" s="56">
        <v>0.19148936170212766</v>
      </c>
    </row>
    <row r="89" spans="13:24" x14ac:dyDescent="0.25">
      <c r="M89" s="56">
        <v>0.2857142857142857</v>
      </c>
      <c r="N89" s="56">
        <v>0.22222222222222221</v>
      </c>
      <c r="O89" s="56">
        <v>-4.2553191489361701E-2</v>
      </c>
      <c r="Q89" s="56">
        <v>2.0408163265306121E-2</v>
      </c>
      <c r="R89" s="56">
        <v>0.36</v>
      </c>
      <c r="S89" s="56">
        <v>0.54761904761904767</v>
      </c>
    </row>
    <row r="90" spans="13:24" x14ac:dyDescent="0.25">
      <c r="M90" s="56">
        <v>0.48148148148148145</v>
      </c>
      <c r="N90" s="56">
        <v>0.10638297872340426</v>
      </c>
      <c r="O90" s="56">
        <v>0.12244897959183673</v>
      </c>
      <c r="Q90" s="56">
        <v>4.1666666666666664E-2</v>
      </c>
      <c r="R90" s="56">
        <v>2.564102564102564E-2</v>
      </c>
      <c r="S90" s="56">
        <v>0.6</v>
      </c>
    </row>
    <row r="91" spans="13:24" x14ac:dyDescent="0.25">
      <c r="M91" s="56">
        <v>2.0408163265306121E-2</v>
      </c>
      <c r="N91" s="56">
        <v>0.23404255319148937</v>
      </c>
      <c r="O91" s="56">
        <v>-4.0816326530612242E-2</v>
      </c>
      <c r="Q91" s="56">
        <v>8.6956521739130432E-2</v>
      </c>
      <c r="R91" s="56">
        <v>0.33333333333333331</v>
      </c>
      <c r="S91" s="56">
        <v>0.27906976744186046</v>
      </c>
    </row>
    <row r="92" spans="13:24" x14ac:dyDescent="0.25">
      <c r="M92" s="56">
        <v>0.14583333333333334</v>
      </c>
      <c r="N92" s="56">
        <v>6.6666666666666666E-2</v>
      </c>
      <c r="O92" s="56">
        <v>0.10638297872340426</v>
      </c>
      <c r="Q92" s="56">
        <v>-0.43181818181818182</v>
      </c>
      <c r="R92" s="56">
        <v>0.12244897959183673</v>
      </c>
      <c r="S92" s="56">
        <v>0.36363636363636365</v>
      </c>
    </row>
    <row r="93" spans="13:24" x14ac:dyDescent="0.25">
      <c r="M93" s="56">
        <v>-2.1739130434782608E-2</v>
      </c>
      <c r="N93" s="56">
        <v>0.16279069767441862</v>
      </c>
      <c r="O93" s="56">
        <v>0.17499999999999999</v>
      </c>
      <c r="Q93" s="56">
        <v>-2.7777777777777776E-2</v>
      </c>
      <c r="R93" s="56">
        <v>0.2</v>
      </c>
      <c r="S93" s="56">
        <v>0.19565217391304349</v>
      </c>
    </row>
    <row r="94" spans="13:24" x14ac:dyDescent="0.25">
      <c r="M94" s="56">
        <v>-9.0909090909090912E-2</v>
      </c>
      <c r="N94" s="56">
        <v>0.23076923076923078</v>
      </c>
      <c r="O94" s="56">
        <v>8.1632653061224483E-2</v>
      </c>
      <c r="Q94" s="56">
        <v>-6.25E-2</v>
      </c>
      <c r="R94" s="56">
        <v>0.1111111111111111</v>
      </c>
      <c r="S94" s="56">
        <v>0.21739130434782608</v>
      </c>
    </row>
    <row r="95" spans="13:24" x14ac:dyDescent="0.25">
      <c r="M95" s="56">
        <v>0.1111111111111111</v>
      </c>
      <c r="N95" s="56">
        <v>6.25E-2</v>
      </c>
      <c r="O95" s="56">
        <v>0</v>
      </c>
      <c r="Q95" s="56">
        <v>-0.25</v>
      </c>
      <c r="R95" s="56">
        <v>0.31578947368421051</v>
      </c>
      <c r="S95" s="56">
        <v>0.66666666666666663</v>
      </c>
    </row>
    <row r="96" spans="13:24" x14ac:dyDescent="0.25">
      <c r="M96" s="56">
        <v>0.14583333333333334</v>
      </c>
      <c r="N96" s="56">
        <v>0.1111111111111111</v>
      </c>
      <c r="O96" s="56">
        <v>0.27586206896551724</v>
      </c>
      <c r="Q96" s="56">
        <v>0.20689655172413793</v>
      </c>
      <c r="R96" s="56">
        <v>0.25</v>
      </c>
      <c r="S96" s="56">
        <v>0.28205128205128205</v>
      </c>
    </row>
    <row r="97" spans="13:19" x14ac:dyDescent="0.25">
      <c r="M97" s="56">
        <v>-0.125</v>
      </c>
      <c r="N97" s="56">
        <v>0.26666666666666666</v>
      </c>
      <c r="O97" s="56">
        <v>0.06</v>
      </c>
      <c r="Q97" s="56">
        <v>6.3829787234042548E-2</v>
      </c>
      <c r="R97" s="56">
        <v>0.22222222222222221</v>
      </c>
      <c r="S97" s="56">
        <v>0.12</v>
      </c>
    </row>
    <row r="98" spans="13:19" x14ac:dyDescent="0.25">
      <c r="M98" s="56">
        <v>0.20689655172413793</v>
      </c>
      <c r="N98" s="56">
        <v>0</v>
      </c>
      <c r="O98" s="56">
        <v>6.3829787234042548E-2</v>
      </c>
      <c r="Q98" s="56">
        <v>-6.25E-2</v>
      </c>
      <c r="R98" s="56">
        <v>0.71875</v>
      </c>
      <c r="S98" s="56">
        <v>-0.10256410256410256</v>
      </c>
    </row>
    <row r="99" spans="13:19" x14ac:dyDescent="0.25">
      <c r="M99" s="56">
        <v>6.3829787234042548E-2</v>
      </c>
      <c r="N99" s="56">
        <v>0</v>
      </c>
      <c r="O99" s="56">
        <v>4.1666666666666664E-2</v>
      </c>
      <c r="Q99" s="56">
        <v>4.6511627906976744E-2</v>
      </c>
      <c r="R99" s="56">
        <v>0.51515151515151514</v>
      </c>
      <c r="S99" s="56">
        <v>0</v>
      </c>
    </row>
    <row r="100" spans="13:19" x14ac:dyDescent="0.25">
      <c r="M100" s="56">
        <v>0.14583333333333334</v>
      </c>
      <c r="N100" s="56">
        <v>4.3478260869565216E-2</v>
      </c>
      <c r="O100" s="56">
        <v>0.11627906976744186</v>
      </c>
      <c r="Q100" s="56">
        <v>-0.2857142857142857</v>
      </c>
      <c r="R100" s="56">
        <v>-5.4054054054054057E-2</v>
      </c>
      <c r="S100" s="56">
        <v>-2.4390243902439025E-2</v>
      </c>
    </row>
    <row r="101" spans="13:19" x14ac:dyDescent="0.25">
      <c r="M101" s="56">
        <v>4.6511627906976744E-2</v>
      </c>
      <c r="N101" s="56">
        <v>0.24324324324324326</v>
      </c>
      <c r="O101" s="56">
        <v>0.16216216216216217</v>
      </c>
      <c r="Q101" s="56">
        <v>0.15384615384615385</v>
      </c>
      <c r="R101" s="56">
        <v>-0.18367346938775511</v>
      </c>
      <c r="S101" s="56">
        <v>0</v>
      </c>
    </row>
    <row r="102" spans="13:19" x14ac:dyDescent="0.25">
      <c r="M102" s="56">
        <v>-4.7619047619047616E-2</v>
      </c>
      <c r="N102" s="56">
        <v>0</v>
      </c>
      <c r="O102" s="56">
        <v>2.0408163265306121E-2</v>
      </c>
      <c r="Q102" s="56">
        <v>-0.11764705882352941</v>
      </c>
      <c r="R102" s="56">
        <v>-0.21052631578947367</v>
      </c>
      <c r="S102" s="56">
        <v>2.0408163265306121E-2</v>
      </c>
    </row>
    <row r="103" spans="13:19" x14ac:dyDescent="0.25">
      <c r="M103" s="56">
        <v>2.564102564102564E-2</v>
      </c>
      <c r="N103" s="56">
        <v>-0.13513513513513514</v>
      </c>
      <c r="O103" s="56">
        <v>-0.10810810810810811</v>
      </c>
      <c r="Q103" s="56">
        <v>0.25</v>
      </c>
      <c r="R103" s="56">
        <v>-0.21875</v>
      </c>
      <c r="S103" s="56">
        <v>0</v>
      </c>
    </row>
    <row r="104" spans="13:19" x14ac:dyDescent="0.25">
      <c r="M104" s="56">
        <v>2.9411764705882353E-2</v>
      </c>
      <c r="N104" s="56">
        <v>-0.16666666666666666</v>
      </c>
      <c r="O104" s="56">
        <v>-3.2258064516129031E-2</v>
      </c>
      <c r="Q104" s="56">
        <v>-0.14893617021276595</v>
      </c>
      <c r="R104" s="56">
        <v>-0.3</v>
      </c>
      <c r="S104" s="56">
        <v>-4.2553191489361701E-2</v>
      </c>
    </row>
    <row r="105" spans="13:19" x14ac:dyDescent="0.25">
      <c r="M105" s="56">
        <v>0.25</v>
      </c>
      <c r="N105" s="56">
        <v>2.0833333333333332E-2</v>
      </c>
      <c r="O105" s="56">
        <v>0.02</v>
      </c>
      <c r="Q105" s="56">
        <v>2.0408163265306121E-2</v>
      </c>
      <c r="R105" s="56">
        <v>-0.1</v>
      </c>
      <c r="S105" s="56">
        <v>-0.31818181818181818</v>
      </c>
    </row>
    <row r="106" spans="13:19" x14ac:dyDescent="0.25">
      <c r="M106" s="56">
        <v>6.3829787234042548E-2</v>
      </c>
      <c r="N106" s="56">
        <v>0</v>
      </c>
      <c r="O106" s="56">
        <v>-5.7142857142857141E-2</v>
      </c>
      <c r="Q106" s="56">
        <v>6.3829787234042548E-2</v>
      </c>
      <c r="R106" s="56">
        <v>-0.13043478260869565</v>
      </c>
      <c r="S106" s="56">
        <v>-4.7619047619047616E-2</v>
      </c>
    </row>
    <row r="107" spans="13:19" x14ac:dyDescent="0.25">
      <c r="M107" s="56">
        <v>2.0408163265306121E-2</v>
      </c>
      <c r="N107" s="56">
        <v>-0.11627906976744186</v>
      </c>
      <c r="O107" s="56">
        <v>-4.7619047619047616E-2</v>
      </c>
      <c r="Q107" s="56">
        <v>-0.2391304347826087</v>
      </c>
      <c r="R107" s="56">
        <v>-0.33333333333333331</v>
      </c>
      <c r="S107" s="56">
        <v>-0.18604651162790697</v>
      </c>
    </row>
    <row r="108" spans="13:19" x14ac:dyDescent="0.25">
      <c r="M108" s="56">
        <v>6.3829787234042548E-2</v>
      </c>
      <c r="N108" s="56">
        <v>0.35135135135135137</v>
      </c>
      <c r="O108" s="56">
        <v>0.28205128205128205</v>
      </c>
      <c r="Q108" s="56">
        <v>8.1081081081081086E-2</v>
      </c>
      <c r="R108" s="56">
        <v>-0.21052631578947367</v>
      </c>
      <c r="S108" s="56">
        <v>-0.11764705882352941</v>
      </c>
    </row>
    <row r="109" spans="13:19" x14ac:dyDescent="0.25">
      <c r="M109" s="56">
        <v>-0.13043478260869565</v>
      </c>
      <c r="N109" s="56">
        <v>0.32653061224489793</v>
      </c>
      <c r="O109" s="56">
        <v>0.2</v>
      </c>
      <c r="Q109" s="56">
        <v>-0.1</v>
      </c>
      <c r="R109" s="56">
        <v>-0.25</v>
      </c>
      <c r="S109" s="56">
        <v>-8.1632653061224483E-2</v>
      </c>
    </row>
    <row r="110" spans="13:19" x14ac:dyDescent="0.25">
      <c r="M110" s="56">
        <v>8.1081081081081086E-2</v>
      </c>
      <c r="N110" s="56">
        <v>0.18421052631578946</v>
      </c>
      <c r="O110" s="56">
        <v>0.21951219512195122</v>
      </c>
      <c r="Q110" s="56">
        <v>-0.1891891891891892</v>
      </c>
      <c r="R110" s="56">
        <v>-9.0909090909090912E-2</v>
      </c>
      <c r="S110" s="56">
        <v>-0.14893617021276595</v>
      </c>
    </row>
    <row r="111" spans="13:19" x14ac:dyDescent="0.25">
      <c r="M111" s="56">
        <v>0.1</v>
      </c>
      <c r="N111" s="56">
        <v>0.40625</v>
      </c>
      <c r="O111" s="56">
        <v>0.33333333333333331</v>
      </c>
      <c r="Q111" s="56">
        <v>0.16666666666666666</v>
      </c>
      <c r="R111" s="56">
        <v>-0.13043478260869565</v>
      </c>
      <c r="S111" s="56">
        <v>-4.7619047619047616E-2</v>
      </c>
    </row>
    <row r="112" spans="13:19" x14ac:dyDescent="0.25">
      <c r="M112" s="56">
        <v>-0.1891891891891892</v>
      </c>
      <c r="N112" s="56">
        <v>0</v>
      </c>
      <c r="O112" s="56">
        <v>0.12244897959183673</v>
      </c>
      <c r="Q112" s="56">
        <v>4.1666666666666664E-2</v>
      </c>
      <c r="R112" s="56">
        <v>-0.36170212765957449</v>
      </c>
      <c r="S112" s="56">
        <v>-0.1</v>
      </c>
    </row>
    <row r="113" spans="13:19" x14ac:dyDescent="0.25">
      <c r="M113" s="56">
        <v>-0.16666666666666666</v>
      </c>
      <c r="N113" s="56">
        <v>0.1</v>
      </c>
      <c r="O113" s="56">
        <v>0.2</v>
      </c>
      <c r="Q113" s="56">
        <v>0</v>
      </c>
      <c r="R113" s="56">
        <v>-0.16666666666666666</v>
      </c>
      <c r="S113" s="56">
        <v>-0.13043478260869565</v>
      </c>
    </row>
    <row r="114" spans="13:19" x14ac:dyDescent="0.25">
      <c r="M114" s="56">
        <v>4.1666666666666664E-2</v>
      </c>
      <c r="N114" s="56">
        <v>8.6956521739130432E-2</v>
      </c>
      <c r="O114" s="56">
        <v>6.3829787234042548E-2</v>
      </c>
      <c r="Q114" s="56">
        <v>4.6511627906976744E-2</v>
      </c>
      <c r="R114" s="56">
        <v>-0.1111111111111111</v>
      </c>
      <c r="S114" s="56">
        <v>-0.13043478260869565</v>
      </c>
    </row>
    <row r="115" spans="13:19" x14ac:dyDescent="0.25">
      <c r="M115" s="56">
        <v>-0.1</v>
      </c>
      <c r="N115" s="56">
        <v>-0.1111111111111111</v>
      </c>
      <c r="O115" s="56">
        <v>2.2727272727272728E-2</v>
      </c>
      <c r="Q115" s="56">
        <v>8.1081081081081086E-2</v>
      </c>
      <c r="R115" s="56">
        <v>9.375E-2</v>
      </c>
      <c r="S115" s="56">
        <v>0.33333333333333331</v>
      </c>
    </row>
    <row r="116" spans="13:19" x14ac:dyDescent="0.25">
      <c r="M116" s="56">
        <v>-6.9767441860465115E-2</v>
      </c>
      <c r="N116" s="56">
        <v>0.31578947368421051</v>
      </c>
      <c r="O116" s="56">
        <v>0.19047619047619047</v>
      </c>
      <c r="Q116" s="56">
        <v>2.0408163265306121E-2</v>
      </c>
      <c r="R116" s="56">
        <v>0.36363636363636365</v>
      </c>
      <c r="S116" s="56">
        <v>0.15384615384615385</v>
      </c>
    </row>
    <row r="117" spans="13:19" x14ac:dyDescent="0.25">
      <c r="M117" s="56">
        <v>-5.4054054054054057E-2</v>
      </c>
      <c r="N117" s="56">
        <v>0.25</v>
      </c>
      <c r="O117" s="56">
        <v>0.16279069767441862</v>
      </c>
      <c r="Q117" s="56">
        <v>-0.1891891891891892</v>
      </c>
      <c r="R117" s="56">
        <v>0.25</v>
      </c>
      <c r="S117" s="56">
        <v>0</v>
      </c>
    </row>
    <row r="118" spans="13:19" x14ac:dyDescent="0.25">
      <c r="M118" s="56">
        <v>0.12244897959183673</v>
      </c>
      <c r="N118" s="56">
        <v>0.21212121212121213</v>
      </c>
      <c r="O118" s="56">
        <v>0.17647058823529413</v>
      </c>
      <c r="Q118" s="56">
        <v>0.29032258064516131</v>
      </c>
      <c r="R118" s="56">
        <v>0.28205128205128205</v>
      </c>
      <c r="S118" s="56">
        <v>0.1111111111111111</v>
      </c>
    </row>
    <row r="119" spans="13:19" x14ac:dyDescent="0.25">
      <c r="M119" s="56">
        <v>-5.4054054054054057E-2</v>
      </c>
      <c r="N119" s="56">
        <v>8.6956521739130432E-2</v>
      </c>
      <c r="O119" s="56">
        <v>2.0408163265306121E-2</v>
      </c>
      <c r="Q119" s="56">
        <v>0</v>
      </c>
      <c r="R119" s="56">
        <v>-9.0909090909090912E-2</v>
      </c>
      <c r="S119" s="56">
        <v>6.3829787234042548E-2</v>
      </c>
    </row>
    <row r="120" spans="13:19" x14ac:dyDescent="0.25">
      <c r="M120" s="56">
        <v>-3.2258064516129031E-2</v>
      </c>
      <c r="N120" s="56">
        <v>-4.2553191489361701E-2</v>
      </c>
      <c r="O120" s="56">
        <v>6.3829787234042548E-2</v>
      </c>
      <c r="Q120" s="56">
        <v>0.14285714285714285</v>
      </c>
      <c r="R120" s="56">
        <v>5.2631578947368418E-2</v>
      </c>
      <c r="S120" s="56">
        <v>0.37931034482758619</v>
      </c>
    </row>
    <row r="121" spans="13:19" x14ac:dyDescent="0.25">
      <c r="M121" s="56">
        <v>0.2</v>
      </c>
      <c r="N121" s="56">
        <v>0.3888888888888889</v>
      </c>
      <c r="O121" s="56">
        <v>7.1428571428571425E-2</v>
      </c>
      <c r="Q121" s="56">
        <v>-4.7619047619047616E-2</v>
      </c>
      <c r="R121" s="56">
        <v>4.6511627906976744E-2</v>
      </c>
      <c r="S121" s="56">
        <v>0.2</v>
      </c>
    </row>
    <row r="122" spans="13:19" x14ac:dyDescent="0.25">
      <c r="M122" s="56">
        <v>0.2857142857142857</v>
      </c>
      <c r="N122" s="56">
        <v>0.1111111111111111</v>
      </c>
      <c r="O122" s="56">
        <v>-0.1</v>
      </c>
      <c r="Q122" s="56">
        <v>5.2631578947368418E-2</v>
      </c>
      <c r="R122" s="56">
        <v>0.31578947368421051</v>
      </c>
      <c r="S122" s="56">
        <v>0.2</v>
      </c>
    </row>
    <row r="123" spans="13:19" x14ac:dyDescent="0.25">
      <c r="M123" s="56">
        <v>-0.16666666666666666</v>
      </c>
      <c r="N123" s="56">
        <v>0.25</v>
      </c>
      <c r="O123" s="56">
        <v>0.19565217391304349</v>
      </c>
      <c r="Q123" s="56">
        <v>0.28205128205128205</v>
      </c>
      <c r="R123" s="56">
        <v>0.125</v>
      </c>
      <c r="S123" s="56">
        <v>0.5</v>
      </c>
    </row>
    <row r="124" spans="13:19" x14ac:dyDescent="0.25">
      <c r="M124" s="56">
        <v>0.5</v>
      </c>
      <c r="N124" s="56">
        <v>0.51515151515151514</v>
      </c>
      <c r="O124" s="56">
        <v>8.6956521739130432E-2</v>
      </c>
      <c r="Q124" s="56">
        <v>0.25</v>
      </c>
      <c r="R124" s="56">
        <v>0.45161290322580644</v>
      </c>
      <c r="S124" s="56">
        <v>6.3829787234042548E-2</v>
      </c>
    </row>
    <row r="125" spans="13:19" x14ac:dyDescent="0.25">
      <c r="M125" s="56">
        <v>0.14583333333333334</v>
      </c>
      <c r="N125" s="56">
        <v>8.1081081081081086E-2</v>
      </c>
      <c r="O125" s="56">
        <v>0.33333333333333331</v>
      </c>
      <c r="Q125" s="56">
        <v>-0.22222222222222221</v>
      </c>
      <c r="R125" s="56">
        <v>8.6956521739130432E-2</v>
      </c>
      <c r="S125" s="56">
        <v>0.31578947368421051</v>
      </c>
    </row>
    <row r="126" spans="13:19" x14ac:dyDescent="0.25">
      <c r="M126" s="56">
        <v>0.35897435897435898</v>
      </c>
      <c r="N126" s="56">
        <v>0.22448979591836735</v>
      </c>
      <c r="O126" s="56">
        <v>0.28205128205128205</v>
      </c>
      <c r="Q126" s="56">
        <v>-0.1</v>
      </c>
      <c r="R126" s="56">
        <v>8.6956521739130432E-2</v>
      </c>
      <c r="S126" s="56">
        <v>0.22448979591836735</v>
      </c>
    </row>
    <row r="127" spans="13:19" x14ac:dyDescent="0.25">
      <c r="M127" s="56">
        <v>0.92592592592592593</v>
      </c>
      <c r="N127" s="56">
        <v>5.2631578947368418E-2</v>
      </c>
      <c r="O127" s="56">
        <v>-0.2</v>
      </c>
      <c r="Q127" s="56">
        <v>0.13636363636363635</v>
      </c>
      <c r="R127" s="56">
        <v>-0.27083333333333331</v>
      </c>
      <c r="S127" s="56">
        <v>5.2631578947368418E-2</v>
      </c>
    </row>
    <row r="128" spans="13:19" x14ac:dyDescent="0.25">
      <c r="M128" s="56">
        <v>0.38297872340425532</v>
      </c>
      <c r="N128" s="56">
        <v>0.25</v>
      </c>
      <c r="O128" s="56">
        <v>0.15384615384615385</v>
      </c>
      <c r="Q128" s="56">
        <v>9.7560975609756101E-2</v>
      </c>
      <c r="R128" s="56">
        <v>0.28205128205128205</v>
      </c>
      <c r="S128" s="56">
        <v>0.33333333333333331</v>
      </c>
    </row>
    <row r="129" spans="13:19" x14ac:dyDescent="0.25">
      <c r="M129" s="56">
        <v>0.38297872340425532</v>
      </c>
      <c r="N129" s="56">
        <v>0</v>
      </c>
      <c r="O129" s="56">
        <v>0.3</v>
      </c>
      <c r="Q129" s="56">
        <v>0.21951219512195122</v>
      </c>
      <c r="R129" s="56">
        <v>2.2727272727272728E-2</v>
      </c>
      <c r="S129" s="56">
        <v>0.4</v>
      </c>
    </row>
    <row r="130" spans="13:19" x14ac:dyDescent="0.25">
      <c r="M130" s="56">
        <v>0.22222222222222221</v>
      </c>
      <c r="N130" s="56">
        <v>0</v>
      </c>
      <c r="O130" s="56">
        <v>0.34146341463414637</v>
      </c>
      <c r="Q130" s="56">
        <v>6.0606060606060608E-2</v>
      </c>
      <c r="R130" s="56">
        <v>0.31578947368421051</v>
      </c>
      <c r="S130" s="56">
        <v>2.0408163265306121E-2</v>
      </c>
    </row>
    <row r="131" spans="13:19" x14ac:dyDescent="0.25">
      <c r="M131" s="56">
        <v>0.20930232558139536</v>
      </c>
      <c r="N131" s="56">
        <v>8.6956521739130432E-2</v>
      </c>
      <c r="O131" s="56">
        <v>0.66666666666666663</v>
      </c>
      <c r="Q131" s="56">
        <v>2.0408163265306121E-2</v>
      </c>
      <c r="R131" s="56">
        <v>0.16279069767441862</v>
      </c>
      <c r="S131" s="56">
        <v>-0.14634146341463414</v>
      </c>
    </row>
    <row r="132" spans="13:19" x14ac:dyDescent="0.25">
      <c r="M132" s="56">
        <v>0.18421052631578946</v>
      </c>
      <c r="N132" s="56">
        <v>0</v>
      </c>
      <c r="O132" s="56">
        <v>0.32653061224489793</v>
      </c>
      <c r="Q132" s="56">
        <v>-0.1111111111111111</v>
      </c>
      <c r="R132" s="56">
        <v>-0.21052631578947367</v>
      </c>
      <c r="S132" s="56">
        <v>4.1666666666666664E-2</v>
      </c>
    </row>
    <row r="133" spans="13:19" x14ac:dyDescent="0.25">
      <c r="M133" s="56">
        <v>0.76470588235294112</v>
      </c>
      <c r="N133" s="56">
        <v>5.2631578947368418E-2</v>
      </c>
      <c r="O133" s="56">
        <v>0.1</v>
      </c>
      <c r="Q133" s="56">
        <v>-9.0909090909090912E-2</v>
      </c>
      <c r="R133" s="56">
        <v>-0.25</v>
      </c>
      <c r="S133" s="56">
        <v>0.19047619047619047</v>
      </c>
    </row>
    <row r="134" spans="13:19" x14ac:dyDescent="0.25">
      <c r="M134" s="56">
        <v>0.73333333333333328</v>
      </c>
      <c r="N134" s="56">
        <v>0.375</v>
      </c>
      <c r="O134" s="56">
        <v>1.1276595744680851</v>
      </c>
      <c r="Q134" s="56">
        <v>-0.1</v>
      </c>
      <c r="R134" s="56">
        <v>0.29032258064516131</v>
      </c>
      <c r="S134" s="56">
        <v>0.19047619047619047</v>
      </c>
    </row>
    <row r="135" spans="13:19" x14ac:dyDescent="0.25">
      <c r="M135" s="56">
        <v>0.27659574468085107</v>
      </c>
      <c r="N135" s="56">
        <v>0.36363636363636365</v>
      </c>
      <c r="O135" s="56">
        <v>0.25</v>
      </c>
      <c r="Q135" s="56">
        <v>-5.4054054054054057E-2</v>
      </c>
      <c r="R135" s="56">
        <v>8.6956521739130432E-2</v>
      </c>
      <c r="S135" s="56">
        <v>2.9411764705882353E-2</v>
      </c>
    </row>
    <row r="136" spans="13:19" x14ac:dyDescent="0.25">
      <c r="M136" s="56">
        <v>0.42857142857142855</v>
      </c>
      <c r="N136" s="56">
        <v>0.19565217391304349</v>
      </c>
      <c r="O136" s="56">
        <v>0.30952380952380953</v>
      </c>
      <c r="Q136" s="56">
        <v>0.1</v>
      </c>
      <c r="R136" s="56">
        <v>-0.34782608695652173</v>
      </c>
      <c r="S136" s="56">
        <v>0.22448979591836735</v>
      </c>
    </row>
    <row r="137" spans="13:19" x14ac:dyDescent="0.25">
      <c r="M137" s="56">
        <v>0.22448979591836735</v>
      </c>
      <c r="N137" s="56">
        <v>6.3829787234042548E-2</v>
      </c>
      <c r="O137" s="56">
        <v>0.39534883720930231</v>
      </c>
      <c r="Q137" s="56">
        <v>0.53846153846153844</v>
      </c>
      <c r="R137" s="56">
        <v>0.18421052631578946</v>
      </c>
      <c r="S137" s="56">
        <v>8.6956521739130432E-2</v>
      </c>
    </row>
    <row r="138" spans="13:19" x14ac:dyDescent="0.25">
      <c r="M138" s="56">
        <v>0.48936170212765956</v>
      </c>
      <c r="N138" s="56">
        <v>0.66666666666666663</v>
      </c>
      <c r="O138" s="56">
        <v>0.47058823529411764</v>
      </c>
      <c r="Q138" s="56">
        <v>0.33333333333333331</v>
      </c>
      <c r="R138" s="56">
        <v>0.36363636363636365</v>
      </c>
      <c r="S138" s="56">
        <v>4.6511627906976744E-2</v>
      </c>
    </row>
    <row r="139" spans="13:19" x14ac:dyDescent="0.25">
      <c r="M139" s="56">
        <v>0.28205128205128205</v>
      </c>
      <c r="N139" s="56">
        <v>0.44444444444444442</v>
      </c>
      <c r="O139" s="56">
        <v>0.32653061224489793</v>
      </c>
      <c r="Q139" s="56">
        <v>2.0408163265306121E-2</v>
      </c>
      <c r="R139" s="56">
        <v>0.875</v>
      </c>
      <c r="S139" s="56">
        <v>-0.1111111111111111</v>
      </c>
    </row>
    <row r="140" spans="13:19" x14ac:dyDescent="0.25">
      <c r="M140" s="56">
        <v>0.14583333333333334</v>
      </c>
      <c r="N140" s="56">
        <v>0.5625</v>
      </c>
      <c r="O140" s="56">
        <v>6.3829787234042548E-2</v>
      </c>
      <c r="Q140" s="56">
        <v>-0.2</v>
      </c>
      <c r="R140" s="56">
        <v>0.32653061224489793</v>
      </c>
      <c r="S140" s="56">
        <v>0.1702127659574468</v>
      </c>
    </row>
    <row r="141" spans="13:19" x14ac:dyDescent="0.25">
      <c r="M141" s="56">
        <v>0.52777777777777779</v>
      </c>
      <c r="N141" s="56">
        <v>0.66666666666666663</v>
      </c>
      <c r="O141" s="56">
        <v>0.30952380952380953</v>
      </c>
      <c r="Q141" s="56">
        <v>-0.22222222222222221</v>
      </c>
      <c r="R141" s="56">
        <v>0.25</v>
      </c>
      <c r="S141" s="56">
        <v>0.37931034482758619</v>
      </c>
    </row>
    <row r="142" spans="13:19" x14ac:dyDescent="0.25">
      <c r="M142" s="56">
        <v>0.66666666666666663</v>
      </c>
      <c r="N142" s="56">
        <v>0.6470588235294118</v>
      </c>
      <c r="O142" s="56">
        <v>-0.1</v>
      </c>
      <c r="Q142" s="56">
        <v>5.2631578947368418E-2</v>
      </c>
      <c r="R142" s="56">
        <v>-5.4054054054054057E-2</v>
      </c>
      <c r="S142" s="56">
        <v>0</v>
      </c>
    </row>
    <row r="143" spans="13:19" x14ac:dyDescent="0.25">
      <c r="M143" s="56">
        <v>0.3</v>
      </c>
      <c r="N143" s="56">
        <v>0.2857142857142857</v>
      </c>
      <c r="O143" s="56">
        <v>0.30434782608695654</v>
      </c>
      <c r="Q143" s="56">
        <v>-0.16666666666666666</v>
      </c>
      <c r="R143" s="56">
        <v>0.14583333333333334</v>
      </c>
      <c r="S143" s="56">
        <v>0.2</v>
      </c>
    </row>
    <row r="144" spans="13:19" x14ac:dyDescent="0.25">
      <c r="M144" s="56">
        <v>0.37777777777777777</v>
      </c>
      <c r="N144" s="56">
        <v>0.35135135135135137</v>
      </c>
      <c r="O144" s="56">
        <v>0.30434782608695654</v>
      </c>
      <c r="Q144" s="56">
        <v>6.3829787234042548E-2</v>
      </c>
      <c r="R144" s="56">
        <v>0.93548387096774188</v>
      </c>
      <c r="S144" s="56">
        <v>0.25</v>
      </c>
    </row>
    <row r="145" spans="13:19" x14ac:dyDescent="0.25">
      <c r="M145" s="56">
        <v>0.19565217391304349</v>
      </c>
      <c r="N145" s="56">
        <v>0.4</v>
      </c>
      <c r="O145" s="56">
        <v>0.66666666666666663</v>
      </c>
      <c r="Q145" s="56">
        <v>0.42857142857142855</v>
      </c>
      <c r="R145" s="56">
        <v>0.30952380952380953</v>
      </c>
      <c r="S145" s="56">
        <v>-0.14893617021276595</v>
      </c>
    </row>
    <row r="146" spans="13:19" x14ac:dyDescent="0.25">
      <c r="M146" s="56">
        <v>0.25</v>
      </c>
      <c r="N146" s="56">
        <v>0.6</v>
      </c>
      <c r="O146" s="56">
        <v>0.53846153846153844</v>
      </c>
      <c r="Q146" s="56">
        <v>0.16666666666666666</v>
      </c>
      <c r="R146" s="56">
        <v>0.12244897959183673</v>
      </c>
      <c r="S146" s="56">
        <v>0.18421052631578946</v>
      </c>
    </row>
    <row r="147" spans="13:19" x14ac:dyDescent="0.25">
      <c r="M147" s="56">
        <v>2.0408163265306121E-2</v>
      </c>
      <c r="N147" s="56">
        <v>0.17777777777777778</v>
      </c>
      <c r="O147" s="56">
        <v>0.2</v>
      </c>
      <c r="Q147" s="56">
        <v>-6.9767441860465115E-2</v>
      </c>
      <c r="R147" s="56">
        <v>0.18421052631578946</v>
      </c>
      <c r="S147" s="56">
        <v>2.0408163265306121E-2</v>
      </c>
    </row>
    <row r="148" spans="13:19" x14ac:dyDescent="0.25">
      <c r="M148" s="56">
        <v>0.5714285714285714</v>
      </c>
      <c r="N148" s="56">
        <v>0.54347826086956519</v>
      </c>
      <c r="O148" s="56">
        <v>0.26829268292682928</v>
      </c>
      <c r="Q148" s="56">
        <v>-0.20454545454545456</v>
      </c>
      <c r="R148" s="56">
        <v>0</v>
      </c>
      <c r="S148" s="56">
        <v>0.31578947368421051</v>
      </c>
    </row>
    <row r="149" spans="13:19" x14ac:dyDescent="0.25">
      <c r="M149" s="56">
        <v>0.65517241379310343</v>
      </c>
      <c r="N149" s="56">
        <v>0.27272727272727271</v>
      </c>
      <c r="O149" s="56">
        <v>0.46511627906976744</v>
      </c>
      <c r="Q149" s="56">
        <v>0.1111111111111111</v>
      </c>
      <c r="R149" s="56">
        <v>0.45161290322580644</v>
      </c>
      <c r="S149" s="56">
        <v>0.16666666666666666</v>
      </c>
    </row>
    <row r="150" spans="13:19" x14ac:dyDescent="0.25">
      <c r="M150" s="56">
        <v>0.2</v>
      </c>
      <c r="N150" s="56">
        <v>0.30232558139534882</v>
      </c>
      <c r="O150" s="56">
        <v>0.44444444444444442</v>
      </c>
      <c r="Q150" s="56">
        <v>0.33333333333333331</v>
      </c>
      <c r="R150" s="56">
        <v>-2.1739130434782608E-2</v>
      </c>
      <c r="S150" s="56">
        <v>-0.1</v>
      </c>
    </row>
    <row r="151" spans="13:19" x14ac:dyDescent="0.25">
      <c r="M151" s="56">
        <v>0.27659574468085107</v>
      </c>
      <c r="N151" s="56">
        <v>0.39285714285714285</v>
      </c>
      <c r="O151" s="56">
        <v>0.10416666666666667</v>
      </c>
      <c r="Q151" s="56">
        <v>0.5625</v>
      </c>
      <c r="R151" s="56">
        <v>0.19565217391304349</v>
      </c>
      <c r="S151" s="56">
        <v>2.0408163265306121E-2</v>
      </c>
    </row>
    <row r="152" spans="13:19" x14ac:dyDescent="0.25">
      <c r="M152" s="56">
        <v>0.20833333333333334</v>
      </c>
      <c r="N152" s="56">
        <v>0.10416666666666667</v>
      </c>
      <c r="O152" s="56">
        <v>0.10416666666666667</v>
      </c>
      <c r="Q152" s="56">
        <v>0.51515151515151514</v>
      </c>
      <c r="R152" s="56">
        <v>0.18421052631578946</v>
      </c>
      <c r="S152" s="56">
        <v>0.34146341463414637</v>
      </c>
    </row>
    <row r="153" spans="13:19" x14ac:dyDescent="0.25">
      <c r="M153" s="56">
        <v>0.20930232558139536</v>
      </c>
      <c r="N153" s="56">
        <v>0.32608695652173914</v>
      </c>
      <c r="O153" s="56">
        <v>0.13157894736842105</v>
      </c>
      <c r="Q153" s="56">
        <v>-0.13043478260869565</v>
      </c>
      <c r="R153" s="56">
        <v>0.36363636363636365</v>
      </c>
      <c r="S153" s="56">
        <v>0.25</v>
      </c>
    </row>
    <row r="154" spans="13:19" x14ac:dyDescent="0.25">
      <c r="M154" s="56">
        <v>8.1081081081081086E-2</v>
      </c>
      <c r="N154" s="56">
        <v>0.16279069767441862</v>
      </c>
      <c r="O154" s="56">
        <v>8.1632653061224483E-2</v>
      </c>
      <c r="Q154" s="56">
        <v>-0.13043478260869565</v>
      </c>
      <c r="R154" s="56">
        <v>0.40625</v>
      </c>
      <c r="S154" s="56">
        <v>-0.16666666666666666</v>
      </c>
    </row>
    <row r="155" spans="13:19" x14ac:dyDescent="0.25">
      <c r="M155" s="56">
        <v>0</v>
      </c>
      <c r="N155" s="56">
        <v>0.36842105263157893</v>
      </c>
      <c r="O155" s="56">
        <v>4.3478260869565216E-2</v>
      </c>
      <c r="Q155" s="56">
        <v>0.16666666666666666</v>
      </c>
      <c r="R155" s="56">
        <v>2.0408163265306121E-2</v>
      </c>
      <c r="S155" s="56">
        <v>-0.2857142857142857</v>
      </c>
    </row>
    <row r="156" spans="13:19" x14ac:dyDescent="0.25">
      <c r="M156" s="56">
        <v>0.21621621621621623</v>
      </c>
      <c r="N156" s="56">
        <v>2.3809523809523808E-2</v>
      </c>
      <c r="O156" s="56">
        <v>0.44827586206896552</v>
      </c>
      <c r="Q156" s="56">
        <v>0.53846153846153844</v>
      </c>
      <c r="R156" s="56">
        <v>0.36363636363636365</v>
      </c>
      <c r="S156" s="56">
        <v>-0.26470588235294118</v>
      </c>
    </row>
    <row r="157" spans="13:19" x14ac:dyDescent="0.25">
      <c r="M157" s="56">
        <v>0.5</v>
      </c>
      <c r="N157" s="56">
        <v>0.4</v>
      </c>
      <c r="O157" s="56">
        <v>0.17391304347826086</v>
      </c>
      <c r="Q157" s="56">
        <v>-0.1</v>
      </c>
      <c r="R157" s="56">
        <v>0.35135135135135137</v>
      </c>
      <c r="S157" s="56">
        <v>-0.18367346938775511</v>
      </c>
    </row>
    <row r="158" spans="13:19" x14ac:dyDescent="0.25">
      <c r="M158" s="56">
        <v>8.3333333333333329E-2</v>
      </c>
      <c r="N158" s="56">
        <v>8.3333333333333329E-2</v>
      </c>
      <c r="O158" s="56">
        <v>0.10869565217391304</v>
      </c>
      <c r="Q158" s="56">
        <v>0.31578947368421051</v>
      </c>
      <c r="R158" s="56">
        <v>0.35416666666666669</v>
      </c>
      <c r="S158" s="56">
        <v>-0.2391304347826087</v>
      </c>
    </row>
    <row r="159" spans="13:19" x14ac:dyDescent="0.25">
      <c r="M159" s="56">
        <v>0.04</v>
      </c>
      <c r="N159" s="56">
        <v>0.47368421052631576</v>
      </c>
      <c r="O159" s="56">
        <v>0.17777777777777778</v>
      </c>
      <c r="Q159" s="56">
        <v>0.23076923076923078</v>
      </c>
      <c r="R159" s="56">
        <v>0.45161290322580644</v>
      </c>
      <c r="S159" s="56">
        <v>-0.18604651162790697</v>
      </c>
    </row>
    <row r="160" spans="13:19" x14ac:dyDescent="0.25">
      <c r="M160" s="56">
        <v>0.27906976744186046</v>
      </c>
      <c r="N160" s="56">
        <v>0.70588235294117652</v>
      </c>
      <c r="O160" s="56">
        <v>0.15384615384615385</v>
      </c>
      <c r="Q160" s="56">
        <v>0.42857142857142855</v>
      </c>
      <c r="R160" s="56">
        <v>0.19047619047619047</v>
      </c>
      <c r="S160" s="56">
        <v>0.18421052631578946</v>
      </c>
    </row>
    <row r="161" spans="13:19" x14ac:dyDescent="0.25">
      <c r="M161" s="56">
        <v>0.21621621621621623</v>
      </c>
      <c r="N161" s="56">
        <v>0.11764705882352941</v>
      </c>
      <c r="O161" s="56">
        <v>4.0816326530612242E-2</v>
      </c>
      <c r="Q161" s="56">
        <v>0.1111111111111111</v>
      </c>
      <c r="R161" s="56">
        <v>-0.18367346938775511</v>
      </c>
      <c r="S161" s="56">
        <v>2.0408163265306121E-2</v>
      </c>
    </row>
    <row r="162" spans="13:19" x14ac:dyDescent="0.25">
      <c r="M162" s="56">
        <v>-8.1632653061224483E-2</v>
      </c>
      <c r="N162" s="56">
        <v>-0.30612244897959184</v>
      </c>
      <c r="O162" s="56">
        <v>0.16279069767441862</v>
      </c>
      <c r="Q162" s="56">
        <v>0.1</v>
      </c>
      <c r="R162" s="56">
        <v>-7.8947368421052627E-2</v>
      </c>
      <c r="S162" s="56">
        <v>0.34146341463414637</v>
      </c>
    </row>
    <row r="163" spans="13:19" x14ac:dyDescent="0.25">
      <c r="M163" s="56">
        <v>0.48648648648648651</v>
      </c>
      <c r="N163" s="56">
        <v>-0.29729729729729731</v>
      </c>
      <c r="O163" s="56">
        <v>0.35483870967741937</v>
      </c>
      <c r="Q163" s="56">
        <v>0.25</v>
      </c>
      <c r="R163" s="56">
        <v>-0.25</v>
      </c>
      <c r="S163" s="56">
        <v>1.1428571428571428</v>
      </c>
    </row>
    <row r="164" spans="13:19" x14ac:dyDescent="0.25">
      <c r="M164" s="56">
        <v>3.2258064516129031E-2</v>
      </c>
      <c r="N164" s="56">
        <v>0.33333333333333331</v>
      </c>
      <c r="O164" s="56">
        <v>0.08</v>
      </c>
      <c r="Q164" s="56">
        <v>0.21951219512195122</v>
      </c>
      <c r="R164" s="56">
        <v>0.12903225806451613</v>
      </c>
      <c r="S164" s="56">
        <v>0.5</v>
      </c>
    </row>
    <row r="165" spans="13:19" x14ac:dyDescent="0.25">
      <c r="M165" s="56">
        <v>0.2</v>
      </c>
      <c r="N165" s="56">
        <v>0.31428571428571428</v>
      </c>
      <c r="O165" s="56">
        <v>9.0909090909090912E-2</v>
      </c>
      <c r="Q165" s="56">
        <v>0.46341463414634149</v>
      </c>
      <c r="R165" s="56">
        <v>-2.1739130434782608E-2</v>
      </c>
      <c r="S165" s="56">
        <v>0.42857142857142855</v>
      </c>
    </row>
    <row r="166" spans="13:19" x14ac:dyDescent="0.25">
      <c r="M166" s="56">
        <v>0.5714285714285714</v>
      </c>
      <c r="N166" s="56">
        <v>0.1111111111111111</v>
      </c>
      <c r="O166" s="56">
        <v>0.46511627906976744</v>
      </c>
      <c r="Q166" s="56">
        <v>0.51515151515151514</v>
      </c>
      <c r="R166" s="56">
        <v>-2.1739130434782608E-2</v>
      </c>
      <c r="S166" s="56">
        <v>0.7441860465116279</v>
      </c>
    </row>
    <row r="167" spans="13:19" x14ac:dyDescent="0.25">
      <c r="M167" s="56">
        <v>0.35714285714285715</v>
      </c>
      <c r="N167" s="56">
        <v>-0.13043478260869565</v>
      </c>
      <c r="O167" s="56">
        <v>-2.4390243902439025E-2</v>
      </c>
      <c r="Q167" s="56">
        <v>0.22448979591836735</v>
      </c>
      <c r="R167" s="56">
        <v>4.1666666666666664E-2</v>
      </c>
      <c r="S167" s="56">
        <v>0.25</v>
      </c>
    </row>
    <row r="168" spans="13:19" x14ac:dyDescent="0.25">
      <c r="M168" s="56">
        <v>0.43333333333333335</v>
      </c>
      <c r="N168" s="56">
        <v>0.45454545454545453</v>
      </c>
      <c r="O168" s="56">
        <v>0.20930232558139536</v>
      </c>
      <c r="Q168" s="56">
        <v>0.55555555555555558</v>
      </c>
      <c r="R168" s="56">
        <v>2.564102564102564E-2</v>
      </c>
      <c r="S168" s="56">
        <v>-2.1739130434782608E-2</v>
      </c>
    </row>
    <row r="169" spans="13:19" x14ac:dyDescent="0.25">
      <c r="M169" s="56">
        <v>6.25E-2</v>
      </c>
      <c r="N169" s="56">
        <v>4.6511627906976744E-2</v>
      </c>
      <c r="O169" s="56">
        <v>0.33333333333333331</v>
      </c>
      <c r="Q169" s="56">
        <v>0.25</v>
      </c>
      <c r="R169" s="56">
        <v>0.13636363636363635</v>
      </c>
      <c r="S169" s="56">
        <v>4.1666666666666664E-2</v>
      </c>
    </row>
    <row r="170" spans="13:19" x14ac:dyDescent="0.25">
      <c r="M170" s="56">
        <v>0.15384615384615385</v>
      </c>
      <c r="N170" s="56">
        <v>0.21428571428571427</v>
      </c>
      <c r="O170" s="56">
        <v>6.25E-2</v>
      </c>
      <c r="Q170" s="56">
        <v>0.2</v>
      </c>
      <c r="R170" s="56">
        <v>-0.21052631578947367</v>
      </c>
      <c r="S170" s="56">
        <v>0.57894736842105265</v>
      </c>
    </row>
    <row r="171" spans="13:19" x14ac:dyDescent="0.25">
      <c r="M171" s="56">
        <v>0.22222222222222221</v>
      </c>
      <c r="N171" s="56">
        <v>0.10416666666666667</v>
      </c>
      <c r="O171" s="56">
        <v>0</v>
      </c>
      <c r="Q171" s="56">
        <v>0.6216216216216216</v>
      </c>
      <c r="R171" s="56">
        <v>-6.9767441860465115E-2</v>
      </c>
      <c r="S171" s="56">
        <v>0.34146341463414637</v>
      </c>
    </row>
    <row r="172" spans="13:19" x14ac:dyDescent="0.25">
      <c r="M172" s="56">
        <v>0.10638297872340426</v>
      </c>
      <c r="N172" s="56">
        <v>6.5217391304347824E-2</v>
      </c>
      <c r="O172" s="56">
        <v>0.10526315789473684</v>
      </c>
      <c r="Q172" s="56">
        <v>0.36</v>
      </c>
      <c r="R172" s="56">
        <v>5.2631578947368418E-2</v>
      </c>
      <c r="S172" s="56">
        <v>0.3</v>
      </c>
    </row>
    <row r="173" spans="13:19" x14ac:dyDescent="0.25">
      <c r="M173" s="56">
        <v>0.23404255319148937</v>
      </c>
      <c r="N173" s="56">
        <v>4.6511627906976744E-2</v>
      </c>
      <c r="O173" s="56">
        <v>4.0816326530612242E-2</v>
      </c>
      <c r="Q173" s="56">
        <v>2.564102564102564E-2</v>
      </c>
      <c r="R173" s="56">
        <v>0</v>
      </c>
      <c r="S173" s="56">
        <v>-0.2857142857142857</v>
      </c>
    </row>
    <row r="174" spans="13:19" x14ac:dyDescent="0.25">
      <c r="M174" s="56">
        <v>6.6666666666666666E-2</v>
      </c>
      <c r="N174" s="56">
        <v>5.2631578947368418E-2</v>
      </c>
      <c r="O174" s="56">
        <v>-0.13043478260869565</v>
      </c>
      <c r="Q174" s="56">
        <v>0.33333333333333331</v>
      </c>
      <c r="R174" s="56">
        <v>-3.2258064516129031E-2</v>
      </c>
      <c r="S174" s="56">
        <v>7.1428571428571425E-2</v>
      </c>
    </row>
    <row r="175" spans="13:19" x14ac:dyDescent="0.25">
      <c r="M175" s="56">
        <v>0.16279069767441862</v>
      </c>
      <c r="N175" s="56">
        <v>-0.23809523809523808</v>
      </c>
      <c r="O175" s="56">
        <v>0.37931034482758619</v>
      </c>
      <c r="Q175" s="56">
        <v>0.12244897959183673</v>
      </c>
      <c r="R175" s="56">
        <v>0.19565217391304349</v>
      </c>
      <c r="S175" s="56">
        <v>0.17647058823529413</v>
      </c>
    </row>
    <row r="176" spans="13:19" x14ac:dyDescent="0.25">
      <c r="M176" s="56">
        <v>0.31578947368421051</v>
      </c>
      <c r="N176" s="56">
        <v>0.26666666666666666</v>
      </c>
      <c r="O176" s="56">
        <v>0.13043478260869565</v>
      </c>
      <c r="Q176" s="56">
        <v>0.2</v>
      </c>
      <c r="R176" s="56">
        <v>8.6956521739130432E-2</v>
      </c>
      <c r="S176" s="56">
        <v>0.12244897959183673</v>
      </c>
    </row>
    <row r="177" spans="13:19" x14ac:dyDescent="0.25">
      <c r="M177" s="56">
        <v>0.17647058823529413</v>
      </c>
      <c r="N177" s="56">
        <v>-6.25E-2</v>
      </c>
      <c r="O177" s="56">
        <v>8.6956521739130432E-2</v>
      </c>
      <c r="Q177" s="56">
        <v>0.1111111111111111</v>
      </c>
      <c r="S177" s="56">
        <v>8.6956521739130432E-2</v>
      </c>
    </row>
    <row r="178" spans="13:19" x14ac:dyDescent="0.25">
      <c r="M178" s="56">
        <v>0.33333333333333331</v>
      </c>
      <c r="N178" s="56">
        <v>-0.10526315789473684</v>
      </c>
      <c r="O178" s="56">
        <v>2.2222222222222223E-2</v>
      </c>
      <c r="Q178" s="56">
        <v>0.31578947368421051</v>
      </c>
      <c r="S178" s="56">
        <v>4.6511627906976744E-2</v>
      </c>
    </row>
    <row r="179" spans="13:19" x14ac:dyDescent="0.25">
      <c r="M179" s="56">
        <v>-4.2553191489361701E-2</v>
      </c>
      <c r="N179" s="56">
        <v>0.70588235294117652</v>
      </c>
      <c r="O179" s="56">
        <v>2.564102564102564E-2</v>
      </c>
      <c r="Q179" s="56">
        <v>0.10416666666666667</v>
      </c>
      <c r="S179" s="56">
        <v>5.2631578947368418E-2</v>
      </c>
    </row>
    <row r="180" spans="13:19" x14ac:dyDescent="0.25">
      <c r="M180" s="56">
        <v>0.12244897959183673</v>
      </c>
      <c r="N180" s="56">
        <v>-0.375</v>
      </c>
      <c r="O180" s="56">
        <v>2.0408163265306121E-2</v>
      </c>
      <c r="Q180" s="56">
        <v>0.19148936170212766</v>
      </c>
      <c r="S180" s="56">
        <v>0.12244897959183673</v>
      </c>
    </row>
    <row r="181" spans="13:19" x14ac:dyDescent="0.25">
      <c r="M181" s="56">
        <v>-4.0816326530612242E-2</v>
      </c>
      <c r="N181" s="56">
        <v>-0.14634146341463414</v>
      </c>
      <c r="O181" s="56">
        <v>-0.30232558139534882</v>
      </c>
      <c r="Q181" s="56">
        <v>0.54761904761904767</v>
      </c>
      <c r="S181" s="56">
        <v>0.58536585365853655</v>
      </c>
    </row>
    <row r="182" spans="13:19" x14ac:dyDescent="0.25">
      <c r="M182" s="56">
        <v>0.10638297872340426</v>
      </c>
      <c r="N182" s="56">
        <v>0</v>
      </c>
      <c r="O182" s="56">
        <v>0</v>
      </c>
      <c r="Q182" s="56">
        <v>0.6</v>
      </c>
      <c r="S182" s="56">
        <v>0.42857142857142855</v>
      </c>
    </row>
    <row r="183" spans="13:19" x14ac:dyDescent="0.25">
      <c r="M183" s="56">
        <v>0.23076923076923078</v>
      </c>
      <c r="N183" s="56">
        <v>-0.1</v>
      </c>
      <c r="O183" s="56">
        <v>-0.2</v>
      </c>
      <c r="Q183" s="56">
        <v>0.27906976744186046</v>
      </c>
      <c r="S183" s="56">
        <v>0</v>
      </c>
    </row>
    <row r="184" spans="13:19" x14ac:dyDescent="0.25">
      <c r="M184" s="56">
        <v>6.25E-2</v>
      </c>
      <c r="N184" s="56">
        <v>-0.14893617021276595</v>
      </c>
      <c r="O184" s="56">
        <v>-0.43181818181818182</v>
      </c>
      <c r="Q184" s="56">
        <v>0.36363636363636365</v>
      </c>
      <c r="S184" s="56">
        <v>0.22448979591836735</v>
      </c>
    </row>
    <row r="185" spans="13:19" x14ac:dyDescent="0.25">
      <c r="M185" s="56">
        <v>0.1111111111111111</v>
      </c>
      <c r="N185" s="56">
        <v>-0.22222222222222221</v>
      </c>
      <c r="O185" s="56">
        <v>-0.2558139534883721</v>
      </c>
      <c r="Q185" s="56">
        <v>0.25</v>
      </c>
      <c r="S185" s="56">
        <v>0.27906976744186046</v>
      </c>
    </row>
    <row r="186" spans="13:19" x14ac:dyDescent="0.25">
      <c r="M186" s="56">
        <v>0.26666666666666666</v>
      </c>
      <c r="N186" s="56">
        <v>-0.2857142857142857</v>
      </c>
      <c r="O186" s="56">
        <v>-0.32432432432432434</v>
      </c>
      <c r="Q186" s="56">
        <v>0.22222222222222221</v>
      </c>
      <c r="S186" s="56">
        <v>-9.0909090909090912E-2</v>
      </c>
    </row>
    <row r="187" spans="13:19" x14ac:dyDescent="0.25">
      <c r="M187" s="56">
        <v>0</v>
      </c>
      <c r="N187" s="56">
        <v>-0.2857142857142857</v>
      </c>
      <c r="O187" s="56">
        <v>-0.2</v>
      </c>
      <c r="Q187" s="56">
        <v>0.71875</v>
      </c>
      <c r="S187" s="56">
        <v>0.19565217391304349</v>
      </c>
    </row>
    <row r="188" spans="13:19" x14ac:dyDescent="0.25">
      <c r="M188" s="56">
        <v>0</v>
      </c>
      <c r="N188" s="56">
        <v>9.375E-2</v>
      </c>
      <c r="O188" s="56">
        <v>-0.1111111111111111</v>
      </c>
      <c r="Q188" s="56">
        <v>0.51515151515151514</v>
      </c>
      <c r="S188" s="56">
        <v>0.45833333333333331</v>
      </c>
    </row>
    <row r="189" spans="13:19" x14ac:dyDescent="0.25">
      <c r="M189" s="56">
        <v>4.3478260869565216E-2</v>
      </c>
      <c r="N189" s="56">
        <v>-6.25E-2</v>
      </c>
      <c r="O189" s="56">
        <v>0.25</v>
      </c>
      <c r="Q189" s="56">
        <v>0.19565217391304349</v>
      </c>
      <c r="S189" s="56">
        <v>0.18421052631578946</v>
      </c>
    </row>
    <row r="190" spans="13:19" x14ac:dyDescent="0.25">
      <c r="M190" s="56">
        <v>0.17499999999999999</v>
      </c>
      <c r="N190" s="56">
        <v>-0.2</v>
      </c>
      <c r="O190" s="56">
        <v>0</v>
      </c>
      <c r="Q190" s="56">
        <v>0.21739130434782608</v>
      </c>
      <c r="S190" s="56">
        <v>0.21951219512195122</v>
      </c>
    </row>
    <row r="191" spans="13:19" x14ac:dyDescent="0.25">
      <c r="M191" s="56">
        <v>8.1632653061224483E-2</v>
      </c>
      <c r="N191" s="56">
        <v>-9.0909090909090912E-2</v>
      </c>
      <c r="O191" s="56">
        <v>2.2727272727272728E-2</v>
      </c>
      <c r="Q191" s="56">
        <v>0.66666666666666663</v>
      </c>
      <c r="S191" s="56">
        <v>0.2</v>
      </c>
    </row>
    <row r="192" spans="13:19" x14ac:dyDescent="0.25">
      <c r="M192" s="56">
        <v>0</v>
      </c>
      <c r="N192" s="56">
        <v>-0.2391304347826087</v>
      </c>
      <c r="O192" s="56">
        <v>-0.16666666666666666</v>
      </c>
      <c r="Q192" s="56">
        <v>0.28205128205128205</v>
      </c>
      <c r="S192" s="56">
        <v>7.1428571428571425E-2</v>
      </c>
    </row>
    <row r="193" spans="13:19" x14ac:dyDescent="0.25">
      <c r="M193" s="56">
        <v>0.27586206896551724</v>
      </c>
      <c r="N193" s="56">
        <v>-0.21052631578947367</v>
      </c>
      <c r="O193" s="56">
        <v>-0.33333333333333331</v>
      </c>
      <c r="Q193" s="56">
        <v>0.12</v>
      </c>
      <c r="S193" s="56">
        <v>-0.16666666666666666</v>
      </c>
    </row>
    <row r="194" spans="13:19" x14ac:dyDescent="0.25">
      <c r="M194" s="56">
        <v>0.06</v>
      </c>
      <c r="N194" s="56">
        <v>-0.16666666666666666</v>
      </c>
      <c r="O194" s="56">
        <v>-0.26829268292682928</v>
      </c>
      <c r="Q194" s="56">
        <v>-5.4054054054054057E-2</v>
      </c>
      <c r="S194" s="56">
        <v>2.9411764705882353E-2</v>
      </c>
    </row>
    <row r="195" spans="13:19" x14ac:dyDescent="0.25">
      <c r="M195" s="56">
        <v>6.3829787234042548E-2</v>
      </c>
      <c r="N195" s="56">
        <v>-0.16666666666666666</v>
      </c>
      <c r="O195" s="56">
        <v>-0.20454545454545456</v>
      </c>
      <c r="Q195" s="56">
        <v>-0.18367346938775511</v>
      </c>
      <c r="S195" s="56">
        <v>-8.1632653061224483E-2</v>
      </c>
    </row>
    <row r="196" spans="13:19" x14ac:dyDescent="0.25">
      <c r="M196" s="56">
        <v>4.1666666666666664E-2</v>
      </c>
      <c r="N196" s="56">
        <v>-0.27083333333333331</v>
      </c>
      <c r="O196" s="56">
        <v>0</v>
      </c>
      <c r="Q196" s="56">
        <v>-0.21052631578947367</v>
      </c>
      <c r="S196" s="56">
        <v>8.6956521739130432E-2</v>
      </c>
    </row>
    <row r="197" spans="13:19" x14ac:dyDescent="0.25">
      <c r="M197" s="56">
        <v>0.11627906976744186</v>
      </c>
      <c r="N197" s="56">
        <v>5.2631578947368418E-2</v>
      </c>
      <c r="O197" s="56">
        <v>-0.14893617021276595</v>
      </c>
      <c r="Q197" s="56">
        <v>-0.21875</v>
      </c>
      <c r="S197" s="56">
        <v>0.27906976744186046</v>
      </c>
    </row>
    <row r="198" spans="13:19" x14ac:dyDescent="0.25">
      <c r="M198" s="56">
        <v>0.24324324324324326</v>
      </c>
      <c r="N198" s="56">
        <v>2.9411764705882353E-2</v>
      </c>
      <c r="O198" s="56">
        <v>-6.25E-2</v>
      </c>
      <c r="Q198" s="56">
        <v>-0.3</v>
      </c>
      <c r="S198" s="56">
        <v>-0.1111111111111111</v>
      </c>
    </row>
    <row r="199" spans="13:19" x14ac:dyDescent="0.25">
      <c r="M199" s="56">
        <v>0</v>
      </c>
      <c r="O199" s="56">
        <v>-5.4054054054054057E-2</v>
      </c>
      <c r="Q199" s="56">
        <v>-0.1</v>
      </c>
      <c r="S199" s="56">
        <v>6.3829787234042548E-2</v>
      </c>
    </row>
    <row r="200" spans="13:19" x14ac:dyDescent="0.25">
      <c r="M200" s="56">
        <v>-0.13513513513513514</v>
      </c>
      <c r="O200" s="56">
        <v>-0.35897435897435898</v>
      </c>
      <c r="Q200" s="56">
        <v>-0.13043478260869565</v>
      </c>
      <c r="S200" s="56">
        <v>3.4482758620689655E-2</v>
      </c>
    </row>
    <row r="201" spans="13:19" x14ac:dyDescent="0.25">
      <c r="M201" s="56">
        <v>-0.16666666666666666</v>
      </c>
      <c r="O201" s="56">
        <v>-0.34693877551020408</v>
      </c>
      <c r="Q201" s="56">
        <v>-0.33333333333333331</v>
      </c>
      <c r="S201" s="56">
        <v>0</v>
      </c>
    </row>
    <row r="202" spans="13:19" x14ac:dyDescent="0.25">
      <c r="M202" s="56">
        <v>2.0833333333333332E-2</v>
      </c>
      <c r="O202" s="56">
        <v>-0.18604651162790697</v>
      </c>
      <c r="Q202" s="56">
        <v>-0.10256410256410256</v>
      </c>
      <c r="S202" s="56">
        <v>0.2</v>
      </c>
    </row>
    <row r="203" spans="13:19" x14ac:dyDescent="0.25">
      <c r="M203" s="56">
        <v>0</v>
      </c>
      <c r="O203" s="56">
        <v>0.12903225806451613</v>
      </c>
      <c r="Q203" s="56">
        <v>0</v>
      </c>
      <c r="S203" s="56">
        <v>0</v>
      </c>
    </row>
    <row r="204" spans="13:19" x14ac:dyDescent="0.25">
      <c r="M204" s="56">
        <v>-0.11627906976744186</v>
      </c>
      <c r="O204" s="56">
        <v>-0.2</v>
      </c>
      <c r="Q204" s="56">
        <v>-2.4390243902439025E-2</v>
      </c>
      <c r="S204" s="56">
        <v>6.3829787234042548E-2</v>
      </c>
    </row>
    <row r="205" spans="13:19" x14ac:dyDescent="0.25">
      <c r="M205" s="56">
        <v>0.16216216216216217</v>
      </c>
      <c r="O205" s="56">
        <v>-9.0909090909090912E-2</v>
      </c>
      <c r="Q205" s="56">
        <v>0</v>
      </c>
      <c r="S205" s="56">
        <v>5.2631578947368418E-2</v>
      </c>
    </row>
    <row r="206" spans="13:19" x14ac:dyDescent="0.25">
      <c r="M206" s="56">
        <v>2.0408163265306121E-2</v>
      </c>
      <c r="O206" s="56">
        <v>-0.30232558139534882</v>
      </c>
      <c r="Q206" s="56">
        <v>2.0408163265306121E-2</v>
      </c>
      <c r="S206" s="56">
        <v>2.0408163265306121E-2</v>
      </c>
    </row>
    <row r="207" spans="13:19" x14ac:dyDescent="0.25">
      <c r="M207" s="56">
        <v>-0.10810810810810811</v>
      </c>
      <c r="Q207" s="56">
        <v>0</v>
      </c>
      <c r="S207" s="56">
        <v>0.31578947368421051</v>
      </c>
    </row>
    <row r="208" spans="13:19" x14ac:dyDescent="0.25">
      <c r="M208" s="56">
        <v>-3.2258064516129031E-2</v>
      </c>
      <c r="Q208" s="56">
        <v>-4.2553191489361701E-2</v>
      </c>
      <c r="S208" s="56">
        <v>0.33333333333333331</v>
      </c>
    </row>
    <row r="209" spans="13:19" x14ac:dyDescent="0.25">
      <c r="M209" s="56">
        <v>0.02</v>
      </c>
      <c r="Q209" s="56">
        <v>-0.31818181818181818</v>
      </c>
      <c r="S209" s="56">
        <v>0</v>
      </c>
    </row>
    <row r="210" spans="13:19" x14ac:dyDescent="0.25">
      <c r="M210" s="56">
        <v>-5.7142857142857141E-2</v>
      </c>
      <c r="Q210" s="56">
        <v>-0.21052631578947367</v>
      </c>
      <c r="S210" s="56">
        <v>0.22448979591836735</v>
      </c>
    </row>
    <row r="211" spans="13:19" x14ac:dyDescent="0.25">
      <c r="M211" s="56">
        <v>-4.7619047619047616E-2</v>
      </c>
      <c r="Q211" s="56">
        <v>-0.25</v>
      </c>
      <c r="S211" s="56">
        <v>-2.4390243902439025E-2</v>
      </c>
    </row>
    <row r="212" spans="13:19" x14ac:dyDescent="0.25">
      <c r="M212" s="56">
        <v>0.35135135135135137</v>
      </c>
      <c r="Q212" s="56">
        <v>-9.0909090909090912E-2</v>
      </c>
      <c r="S212" s="56">
        <v>4.1666666666666664E-2</v>
      </c>
    </row>
    <row r="213" spans="13:19" x14ac:dyDescent="0.25">
      <c r="M213" s="56">
        <v>0.32653061224489793</v>
      </c>
      <c r="Q213" s="56">
        <v>-0.13043478260869565</v>
      </c>
      <c r="S213" s="56">
        <v>-4.7619047619047616E-2</v>
      </c>
    </row>
    <row r="214" spans="13:19" x14ac:dyDescent="0.25">
      <c r="M214" s="56">
        <v>0.18421052631578946</v>
      </c>
      <c r="Q214" s="56">
        <v>-0.36170212765957449</v>
      </c>
      <c r="S214" s="56">
        <v>0.19047619047619047</v>
      </c>
    </row>
    <row r="215" spans="13:19" x14ac:dyDescent="0.25">
      <c r="M215" s="56">
        <v>0.40625</v>
      </c>
      <c r="Q215" s="56">
        <v>-4.7619047619047616E-2</v>
      </c>
      <c r="S215" s="56">
        <v>-0.11764705882352941</v>
      </c>
    </row>
    <row r="216" spans="13:19" x14ac:dyDescent="0.25">
      <c r="M216" s="56">
        <v>0</v>
      </c>
      <c r="Q216" s="56">
        <v>-0.18604651162790697</v>
      </c>
      <c r="S216" s="56">
        <v>2.0408163265306121E-2</v>
      </c>
    </row>
    <row r="217" spans="13:19" x14ac:dyDescent="0.25">
      <c r="M217" s="56">
        <v>0.1</v>
      </c>
      <c r="Q217" s="56">
        <v>-0.11764705882352941</v>
      </c>
      <c r="S217" s="56">
        <v>-0.13043478260869565</v>
      </c>
    </row>
    <row r="218" spans="13:19" x14ac:dyDescent="0.25">
      <c r="M218" s="56">
        <v>8.6956521739130432E-2</v>
      </c>
      <c r="Q218" s="56">
        <v>-8.1632653061224483E-2</v>
      </c>
      <c r="S218" s="56">
        <v>0.16279069767441862</v>
      </c>
    </row>
    <row r="219" spans="13:19" x14ac:dyDescent="0.25">
      <c r="M219" s="56">
        <v>-0.1111111111111111</v>
      </c>
      <c r="Q219" s="56">
        <v>-0.14893617021276595</v>
      </c>
    </row>
    <row r="220" spans="13:19" x14ac:dyDescent="0.25">
      <c r="M220" s="56">
        <v>0.28205128205128205</v>
      </c>
      <c r="Q220" s="56">
        <v>-4.7619047619047616E-2</v>
      </c>
    </row>
    <row r="221" spans="13:19" x14ac:dyDescent="0.25">
      <c r="M221" s="56">
        <v>0.2</v>
      </c>
      <c r="Q221" s="56">
        <v>-0.1</v>
      </c>
    </row>
    <row r="222" spans="13:19" x14ac:dyDescent="0.25">
      <c r="M222" s="56">
        <v>0.21951219512195122</v>
      </c>
      <c r="Q222" s="56">
        <v>-0.16666666666666666</v>
      </c>
    </row>
    <row r="223" spans="13:19" x14ac:dyDescent="0.25">
      <c r="M223" s="56">
        <v>0.33333333333333331</v>
      </c>
      <c r="Q223" s="56">
        <v>-0.1111111111111111</v>
      </c>
    </row>
    <row r="224" spans="13:19" x14ac:dyDescent="0.25">
      <c r="M224" s="56">
        <v>0.12244897959183673</v>
      </c>
      <c r="Q224" s="56">
        <v>9.375E-2</v>
      </c>
    </row>
    <row r="225" spans="13:17" x14ac:dyDescent="0.25">
      <c r="M225" s="56">
        <v>0.2</v>
      </c>
      <c r="Q225" s="56">
        <v>0.36363636363636365</v>
      </c>
    </row>
    <row r="226" spans="13:17" x14ac:dyDescent="0.25">
      <c r="M226" s="56">
        <v>6.3829787234042548E-2</v>
      </c>
      <c r="Q226" s="56">
        <v>-0.13043478260869565</v>
      </c>
    </row>
    <row r="227" spans="13:17" x14ac:dyDescent="0.25">
      <c r="M227" s="56">
        <v>2.2727272727272728E-2</v>
      </c>
      <c r="Q227" s="56">
        <v>-0.13043478260869565</v>
      </c>
    </row>
    <row r="228" spans="13:17" x14ac:dyDescent="0.25">
      <c r="M228" s="56">
        <v>0.31578947368421051</v>
      </c>
      <c r="Q228" s="56">
        <v>0.33333333333333331</v>
      </c>
    </row>
    <row r="229" spans="13:17" x14ac:dyDescent="0.25">
      <c r="M229" s="56">
        <v>0.25</v>
      </c>
      <c r="Q229" s="56">
        <v>0.15384615384615385</v>
      </c>
    </row>
    <row r="230" spans="13:17" x14ac:dyDescent="0.25">
      <c r="M230" s="56">
        <v>0.21212121212121213</v>
      </c>
      <c r="Q230" s="56">
        <v>0</v>
      </c>
    </row>
    <row r="231" spans="13:17" x14ac:dyDescent="0.25">
      <c r="M231" s="56">
        <v>8.6956521739130432E-2</v>
      </c>
      <c r="Q231" s="56">
        <v>0.25</v>
      </c>
    </row>
    <row r="232" spans="13:17" x14ac:dyDescent="0.25">
      <c r="M232" s="56">
        <v>-4.2553191489361701E-2</v>
      </c>
      <c r="Q232" s="56">
        <v>0.1111111111111111</v>
      </c>
    </row>
    <row r="233" spans="13:17" x14ac:dyDescent="0.25">
      <c r="M233" s="56">
        <v>0.19047619047619047</v>
      </c>
      <c r="Q233" s="56">
        <v>6.3829787234042548E-2</v>
      </c>
    </row>
    <row r="234" spans="13:17" x14ac:dyDescent="0.25">
      <c r="M234" s="56">
        <v>0.16279069767441862</v>
      </c>
      <c r="Q234" s="56">
        <v>0.37931034482758619</v>
      </c>
    </row>
    <row r="235" spans="13:17" x14ac:dyDescent="0.25">
      <c r="M235" s="56">
        <v>0.17647058823529413</v>
      </c>
      <c r="Q235" s="56">
        <v>0.2</v>
      </c>
    </row>
    <row r="236" spans="13:17" x14ac:dyDescent="0.25">
      <c r="M236" s="56">
        <v>2.0408163265306121E-2</v>
      </c>
      <c r="Q236" s="56">
        <v>0.2</v>
      </c>
    </row>
    <row r="237" spans="13:17" x14ac:dyDescent="0.25">
      <c r="M237" s="56">
        <v>6.3829787234042548E-2</v>
      </c>
      <c r="Q237" s="56">
        <v>0.5</v>
      </c>
    </row>
    <row r="238" spans="13:17" x14ac:dyDescent="0.25">
      <c r="M238" s="56">
        <v>7.1428571428571425E-2</v>
      </c>
      <c r="Q238" s="56">
        <v>6.3829787234042548E-2</v>
      </c>
    </row>
    <row r="239" spans="13:17" x14ac:dyDescent="0.25">
      <c r="M239" s="56">
        <v>-0.1</v>
      </c>
      <c r="Q239" s="56">
        <v>0.28205128205128205</v>
      </c>
    </row>
    <row r="240" spans="13:17" x14ac:dyDescent="0.25">
      <c r="M240" s="56">
        <v>0.3888888888888889</v>
      </c>
      <c r="Q240" s="56">
        <v>-9.0909090909090912E-2</v>
      </c>
    </row>
    <row r="241" spans="13:17" x14ac:dyDescent="0.25">
      <c r="M241" s="56">
        <v>0.1111111111111111</v>
      </c>
      <c r="Q241" s="56">
        <v>5.2631578947368418E-2</v>
      </c>
    </row>
    <row r="242" spans="13:17" x14ac:dyDescent="0.25">
      <c r="M242" s="56">
        <v>0.25</v>
      </c>
      <c r="Q242" s="56">
        <v>4.6511627906976744E-2</v>
      </c>
    </row>
    <row r="243" spans="13:17" x14ac:dyDescent="0.25">
      <c r="M243" s="56">
        <v>0.51515151515151514</v>
      </c>
      <c r="Q243" s="56">
        <v>0.31578947368421051</v>
      </c>
    </row>
    <row r="244" spans="13:17" x14ac:dyDescent="0.25">
      <c r="M244" s="56">
        <v>0.19565217391304349</v>
      </c>
      <c r="Q244" s="56">
        <v>0.22448979591836735</v>
      </c>
    </row>
    <row r="245" spans="13:17" x14ac:dyDescent="0.25">
      <c r="M245" s="56">
        <v>8.6956521739130432E-2</v>
      </c>
      <c r="Q245" s="56">
        <v>5.2631578947368418E-2</v>
      </c>
    </row>
    <row r="246" spans="13:17" x14ac:dyDescent="0.25">
      <c r="M246" s="56">
        <v>0.33333333333333331</v>
      </c>
      <c r="Q246" s="56">
        <v>0.33333333333333331</v>
      </c>
    </row>
    <row r="247" spans="13:17" x14ac:dyDescent="0.25">
      <c r="M247" s="56">
        <v>0.28205128205128205</v>
      </c>
      <c r="Q247" s="56">
        <v>0.4</v>
      </c>
    </row>
    <row r="248" spans="13:17" x14ac:dyDescent="0.25">
      <c r="M248" s="56">
        <v>-0.2</v>
      </c>
      <c r="Q248" s="56">
        <v>2.0408163265306121E-2</v>
      </c>
    </row>
    <row r="249" spans="13:17" x14ac:dyDescent="0.25">
      <c r="M249" s="56">
        <v>8.1081081081081086E-2</v>
      </c>
      <c r="Q249" s="56">
        <v>-0.14634146341463414</v>
      </c>
    </row>
    <row r="250" spans="13:17" x14ac:dyDescent="0.25">
      <c r="M250" s="56">
        <v>0.22448979591836735</v>
      </c>
      <c r="Q250" s="56">
        <v>4.1666666666666664E-2</v>
      </c>
    </row>
    <row r="251" spans="13:17" x14ac:dyDescent="0.25">
      <c r="M251" s="56">
        <v>5.2631578947368418E-2</v>
      </c>
      <c r="Q251" s="56">
        <v>0.31578947368421051</v>
      </c>
    </row>
    <row r="252" spans="13:17" x14ac:dyDescent="0.25">
      <c r="M252" s="56">
        <v>0.25</v>
      </c>
      <c r="Q252" s="56">
        <v>0.125</v>
      </c>
    </row>
    <row r="253" spans="13:17" x14ac:dyDescent="0.25">
      <c r="M253" s="56">
        <v>0</v>
      </c>
      <c r="Q253" s="56">
        <v>0.45161290322580644</v>
      </c>
    </row>
    <row r="254" spans="13:17" x14ac:dyDescent="0.25">
      <c r="M254" s="56">
        <v>0</v>
      </c>
      <c r="Q254" s="56">
        <v>8.6956521739130432E-2</v>
      </c>
    </row>
    <row r="255" spans="13:17" x14ac:dyDescent="0.25">
      <c r="M255" s="56">
        <v>8.6956521739130432E-2</v>
      </c>
      <c r="Q255" s="56">
        <v>8.6956521739130432E-2</v>
      </c>
    </row>
    <row r="256" spans="13:17" x14ac:dyDescent="0.25">
      <c r="M256" s="56">
        <v>0</v>
      </c>
      <c r="Q256" s="56">
        <v>0.19047619047619047</v>
      </c>
    </row>
    <row r="257" spans="13:17" x14ac:dyDescent="0.25">
      <c r="M257" s="56">
        <v>0.15384615384615385</v>
      </c>
      <c r="Q257" s="56">
        <v>0.19047619047619047</v>
      </c>
    </row>
    <row r="258" spans="13:17" x14ac:dyDescent="0.25">
      <c r="M258" s="56">
        <v>0.3</v>
      </c>
      <c r="Q258" s="56">
        <v>2.9411764705882353E-2</v>
      </c>
    </row>
    <row r="259" spans="13:17" x14ac:dyDescent="0.25">
      <c r="M259" s="56">
        <v>0.34146341463414637</v>
      </c>
      <c r="Q259" s="56">
        <v>0.22448979591836735</v>
      </c>
    </row>
    <row r="260" spans="13:17" x14ac:dyDescent="0.25">
      <c r="M260" s="56">
        <v>0.66666666666666663</v>
      </c>
      <c r="Q260" s="56">
        <v>8.6956521739130432E-2</v>
      </c>
    </row>
    <row r="261" spans="13:17" x14ac:dyDescent="0.25">
      <c r="M261" s="56">
        <v>0.32653061224489793</v>
      </c>
      <c r="Q261" s="56">
        <v>4.6511627906976744E-2</v>
      </c>
    </row>
    <row r="262" spans="13:17" x14ac:dyDescent="0.25">
      <c r="M262" s="56">
        <v>0.1</v>
      </c>
      <c r="Q262" s="56">
        <v>-0.27083333333333331</v>
      </c>
    </row>
    <row r="263" spans="13:17" x14ac:dyDescent="0.25">
      <c r="M263" s="56">
        <v>1.1276595744680851</v>
      </c>
      <c r="Q263" s="56">
        <v>-0.1111111111111111</v>
      </c>
    </row>
    <row r="264" spans="13:17" x14ac:dyDescent="0.25">
      <c r="M264" s="56">
        <v>0.25</v>
      </c>
      <c r="Q264" s="56">
        <v>0.1702127659574468</v>
      </c>
    </row>
    <row r="265" spans="13:17" x14ac:dyDescent="0.25">
      <c r="M265" s="56">
        <v>5.2631578947368418E-2</v>
      </c>
      <c r="Q265" s="56">
        <v>0.37931034482758619</v>
      </c>
    </row>
    <row r="266" spans="13:17" x14ac:dyDescent="0.25">
      <c r="M266" s="56">
        <v>0.375</v>
      </c>
      <c r="Q266" s="56">
        <v>0</v>
      </c>
    </row>
    <row r="267" spans="13:17" x14ac:dyDescent="0.25">
      <c r="M267" s="56">
        <v>0.36363636363636365</v>
      </c>
      <c r="Q267" s="56">
        <v>0.2</v>
      </c>
    </row>
    <row r="268" spans="13:17" x14ac:dyDescent="0.25">
      <c r="M268" s="56">
        <v>0.19565217391304349</v>
      </c>
      <c r="Q268" s="56">
        <v>0.25</v>
      </c>
    </row>
    <row r="269" spans="13:17" x14ac:dyDescent="0.25">
      <c r="M269" s="56">
        <v>6.3829787234042548E-2</v>
      </c>
      <c r="Q269" s="56">
        <v>-0.14893617021276595</v>
      </c>
    </row>
    <row r="270" spans="13:17" x14ac:dyDescent="0.25">
      <c r="M270" s="56">
        <v>0.30952380952380953</v>
      </c>
      <c r="Q270" s="56">
        <v>0.28205128205128205</v>
      </c>
    </row>
    <row r="271" spans="13:17" x14ac:dyDescent="0.25">
      <c r="M271" s="56">
        <v>0.39534883720930231</v>
      </c>
      <c r="Q271" s="56">
        <v>2.2727272727272728E-2</v>
      </c>
    </row>
    <row r="272" spans="13:17" x14ac:dyDescent="0.25">
      <c r="M272" s="56">
        <v>0.47058823529411764</v>
      </c>
      <c r="Q272" s="56">
        <v>0.31578947368421051</v>
      </c>
    </row>
    <row r="273" spans="13:17" x14ac:dyDescent="0.25">
      <c r="M273" s="56">
        <v>0.32653061224489793</v>
      </c>
      <c r="Q273" s="56">
        <v>0.16279069767441862</v>
      </c>
    </row>
    <row r="274" spans="13:17" x14ac:dyDescent="0.25">
      <c r="M274" s="56">
        <v>6.3829787234042548E-2</v>
      </c>
      <c r="Q274" s="56">
        <v>0.18421052631578946</v>
      </c>
    </row>
    <row r="275" spans="13:17" x14ac:dyDescent="0.25">
      <c r="M275" s="56">
        <v>0.30952380952380953</v>
      </c>
      <c r="Q275" s="56">
        <v>2.0408163265306121E-2</v>
      </c>
    </row>
    <row r="276" spans="13:17" x14ac:dyDescent="0.25">
      <c r="M276" s="56">
        <v>-0.1</v>
      </c>
      <c r="Q276" s="56">
        <v>0.31578947368421051</v>
      </c>
    </row>
    <row r="277" spans="13:17" x14ac:dyDescent="0.25">
      <c r="M277" s="56">
        <v>0.66666666666666663</v>
      </c>
      <c r="Q277" s="56">
        <v>0.16666666666666666</v>
      </c>
    </row>
    <row r="278" spans="13:17" x14ac:dyDescent="0.25">
      <c r="M278" s="56">
        <v>0.44444444444444442</v>
      </c>
      <c r="Q278" s="56">
        <v>-0.1</v>
      </c>
    </row>
    <row r="279" spans="13:17" x14ac:dyDescent="0.25">
      <c r="M279" s="56">
        <v>0.5625</v>
      </c>
      <c r="Q279" s="56">
        <v>2.0408163265306121E-2</v>
      </c>
    </row>
    <row r="280" spans="13:17" x14ac:dyDescent="0.25">
      <c r="M280" s="56">
        <v>0.66666666666666663</v>
      </c>
      <c r="Q280" s="56">
        <v>0.34146341463414637</v>
      </c>
    </row>
    <row r="281" spans="13:17" x14ac:dyDescent="0.25">
      <c r="M281" s="56">
        <v>0.30434782608695654</v>
      </c>
      <c r="Q281" s="56">
        <v>0.25</v>
      </c>
    </row>
    <row r="282" spans="13:17" x14ac:dyDescent="0.25">
      <c r="M282" s="56">
        <v>0.30434782608695654</v>
      </c>
      <c r="Q282" s="56">
        <v>-0.21052631578947367</v>
      </c>
    </row>
    <row r="283" spans="13:17" x14ac:dyDescent="0.25">
      <c r="M283" s="56">
        <v>0.66666666666666663</v>
      </c>
      <c r="Q283" s="56">
        <v>-0.25</v>
      </c>
    </row>
    <row r="284" spans="13:17" x14ac:dyDescent="0.25">
      <c r="M284" s="56">
        <v>0.53846153846153844</v>
      </c>
      <c r="Q284" s="56">
        <v>0.29032258064516131</v>
      </c>
    </row>
    <row r="285" spans="13:17" x14ac:dyDescent="0.25">
      <c r="M285" s="56">
        <v>0.2</v>
      </c>
      <c r="Q285" s="56">
        <v>8.6956521739130432E-2</v>
      </c>
    </row>
    <row r="286" spans="13:17" x14ac:dyDescent="0.25">
      <c r="M286" s="56">
        <v>0.6470588235294118</v>
      </c>
      <c r="Q286" s="56">
        <v>-0.34782608695652173</v>
      </c>
    </row>
    <row r="287" spans="13:17" x14ac:dyDescent="0.25">
      <c r="M287" s="56">
        <v>0.2857142857142857</v>
      </c>
      <c r="Q287" s="56">
        <v>-0.16666666666666666</v>
      </c>
    </row>
    <row r="288" spans="13:17" x14ac:dyDescent="0.25">
      <c r="M288" s="56">
        <v>0.35135135135135137</v>
      </c>
      <c r="Q288" s="56">
        <v>-0.2857142857142857</v>
      </c>
    </row>
    <row r="289" spans="13:17" x14ac:dyDescent="0.25">
      <c r="M289" s="56">
        <v>0.4</v>
      </c>
      <c r="Q289" s="56">
        <v>-0.26470588235294118</v>
      </c>
    </row>
    <row r="290" spans="13:17" x14ac:dyDescent="0.25">
      <c r="M290" s="56">
        <v>0.6</v>
      </c>
      <c r="Q290" s="56">
        <v>-0.18367346938775511</v>
      </c>
    </row>
    <row r="291" spans="13:17" x14ac:dyDescent="0.25">
      <c r="M291" s="56">
        <v>0.17777777777777778</v>
      </c>
      <c r="Q291" s="56">
        <v>-0.2391304347826087</v>
      </c>
    </row>
    <row r="292" spans="13:17" x14ac:dyDescent="0.25">
      <c r="M292" s="56">
        <v>0.54347826086956519</v>
      </c>
      <c r="Q292" s="56">
        <v>-0.18604651162790697</v>
      </c>
    </row>
    <row r="293" spans="13:17" x14ac:dyDescent="0.25">
      <c r="M293" s="56">
        <v>0.26829268292682928</v>
      </c>
      <c r="Q293" s="56">
        <v>0.18421052631578946</v>
      </c>
    </row>
    <row r="294" spans="13:17" x14ac:dyDescent="0.25">
      <c r="M294" s="56">
        <v>0.46511627906976744</v>
      </c>
      <c r="Q294" s="56">
        <v>0.36363636363636365</v>
      </c>
    </row>
    <row r="295" spans="13:17" x14ac:dyDescent="0.25">
      <c r="M295" s="56">
        <v>0.44444444444444442</v>
      </c>
      <c r="Q295" s="56">
        <v>0.875</v>
      </c>
    </row>
    <row r="296" spans="13:17" x14ac:dyDescent="0.25">
      <c r="M296" s="56">
        <v>0.10416666666666667</v>
      </c>
      <c r="Q296" s="56">
        <v>0.32653061224489793</v>
      </c>
    </row>
    <row r="297" spans="13:17" x14ac:dyDescent="0.25">
      <c r="M297" s="56">
        <v>0.10416666666666667</v>
      </c>
      <c r="Q297" s="56">
        <v>0.25</v>
      </c>
    </row>
    <row r="298" spans="13:17" x14ac:dyDescent="0.25">
      <c r="M298" s="56">
        <v>0.27272727272727271</v>
      </c>
      <c r="Q298" s="56">
        <v>0.18421052631578946</v>
      </c>
    </row>
    <row r="299" spans="13:17" x14ac:dyDescent="0.25">
      <c r="M299" s="56">
        <v>0.30232558139534882</v>
      </c>
      <c r="Q299" s="56">
        <v>2.0408163265306121E-2</v>
      </c>
    </row>
    <row r="300" spans="13:17" x14ac:dyDescent="0.25">
      <c r="M300" s="56">
        <v>0.39285714285714285</v>
      </c>
      <c r="Q300" s="56">
        <v>0.34146341463414637</v>
      </c>
    </row>
    <row r="301" spans="13:17" x14ac:dyDescent="0.25">
      <c r="M301" s="56">
        <v>0.10416666666666667</v>
      </c>
      <c r="Q301" s="56">
        <v>1.1428571428571428</v>
      </c>
    </row>
    <row r="302" spans="13:17" x14ac:dyDescent="0.25">
      <c r="M302" s="56">
        <v>0.32608695652173914</v>
      </c>
      <c r="Q302" s="56">
        <v>0.5</v>
      </c>
    </row>
    <row r="303" spans="13:17" x14ac:dyDescent="0.25">
      <c r="M303" s="56">
        <v>0.16279069767441862</v>
      </c>
      <c r="Q303" s="56">
        <v>0.42857142857142855</v>
      </c>
    </row>
    <row r="304" spans="13:17" x14ac:dyDescent="0.25">
      <c r="M304" s="56">
        <v>0.13157894736842105</v>
      </c>
      <c r="Q304" s="56">
        <v>0.7441860465116279</v>
      </c>
    </row>
    <row r="305" spans="13:17" x14ac:dyDescent="0.25">
      <c r="M305" s="56">
        <v>8.1632653061224483E-2</v>
      </c>
      <c r="Q305" s="56">
        <v>0.25</v>
      </c>
    </row>
    <row r="306" spans="13:17" x14ac:dyDescent="0.25">
      <c r="M306" s="56">
        <v>4.3478260869565216E-2</v>
      </c>
      <c r="Q306" s="56">
        <v>-5.4054054054054057E-2</v>
      </c>
    </row>
    <row r="307" spans="13:17" x14ac:dyDescent="0.25">
      <c r="M307" s="56">
        <v>0.44827586206896552</v>
      </c>
      <c r="Q307" s="56">
        <v>0.14583333333333334</v>
      </c>
    </row>
    <row r="308" spans="13:17" x14ac:dyDescent="0.25">
      <c r="M308" s="56">
        <v>0.17391304347826086</v>
      </c>
      <c r="Q308" s="56">
        <v>0.93548387096774188</v>
      </c>
    </row>
    <row r="309" spans="13:17" x14ac:dyDescent="0.25">
      <c r="M309" s="56">
        <v>0.10869565217391304</v>
      </c>
      <c r="Q309" s="56">
        <v>0.30952380952380953</v>
      </c>
    </row>
    <row r="310" spans="13:17" x14ac:dyDescent="0.25">
      <c r="M310" s="56">
        <v>0.17777777777777778</v>
      </c>
      <c r="Q310" s="56">
        <v>0.12244897959183673</v>
      </c>
    </row>
    <row r="311" spans="13:17" x14ac:dyDescent="0.25">
      <c r="M311" s="56">
        <v>0.36842105263157893</v>
      </c>
      <c r="Q311" s="56">
        <v>-2.1739130434782608E-2</v>
      </c>
    </row>
    <row r="312" spans="13:17" x14ac:dyDescent="0.25">
      <c r="M312" s="56">
        <v>2.3809523809523808E-2</v>
      </c>
      <c r="Q312" s="56">
        <v>4.1666666666666664E-2</v>
      </c>
    </row>
    <row r="313" spans="13:17" x14ac:dyDescent="0.25">
      <c r="M313" s="56">
        <v>0.4</v>
      </c>
      <c r="Q313" s="56">
        <v>0.57894736842105265</v>
      </c>
    </row>
    <row r="314" spans="13:17" x14ac:dyDescent="0.25">
      <c r="M314" s="56">
        <v>8.3333333333333329E-2</v>
      </c>
      <c r="Q314" s="56">
        <v>0.34146341463414637</v>
      </c>
    </row>
    <row r="315" spans="13:17" x14ac:dyDescent="0.25">
      <c r="M315" s="56">
        <v>0.47368421052631576</v>
      </c>
      <c r="Q315" s="56">
        <v>0.3</v>
      </c>
    </row>
    <row r="316" spans="13:17" x14ac:dyDescent="0.25">
      <c r="M316" s="56">
        <v>0.70588235294117652</v>
      </c>
      <c r="Q316" s="56">
        <v>0.18421052631578946</v>
      </c>
    </row>
    <row r="317" spans="13:17" x14ac:dyDescent="0.25">
      <c r="M317" s="56">
        <v>0.15384615384615385</v>
      </c>
      <c r="Q317" s="56">
        <v>0</v>
      </c>
    </row>
    <row r="318" spans="13:17" x14ac:dyDescent="0.25">
      <c r="M318" s="56">
        <v>4.0816326530612242E-2</v>
      </c>
      <c r="Q318" s="56">
        <v>0.45161290322580644</v>
      </c>
    </row>
    <row r="319" spans="13:17" x14ac:dyDescent="0.25">
      <c r="M319" s="56">
        <v>0.16279069767441862</v>
      </c>
      <c r="Q319" s="56">
        <v>-2.1739130434782608E-2</v>
      </c>
    </row>
    <row r="320" spans="13:17" x14ac:dyDescent="0.25">
      <c r="M320" s="56">
        <v>0.35483870967741937</v>
      </c>
      <c r="Q320" s="56">
        <v>0.19565217391304349</v>
      </c>
    </row>
    <row r="321" spans="13:17" x14ac:dyDescent="0.25">
      <c r="M321" s="56">
        <v>0.08</v>
      </c>
      <c r="Q321" s="56">
        <v>-0.2857142857142857</v>
      </c>
    </row>
    <row r="322" spans="13:17" x14ac:dyDescent="0.25">
      <c r="M322" s="56">
        <v>9.0909090909090912E-2</v>
      </c>
      <c r="Q322" s="56">
        <v>7.1428571428571425E-2</v>
      </c>
    </row>
    <row r="323" spans="13:17" x14ac:dyDescent="0.25">
      <c r="M323" s="56">
        <v>0.46511627906976744</v>
      </c>
      <c r="Q323" s="56">
        <v>0.17647058823529413</v>
      </c>
    </row>
    <row r="324" spans="13:17" x14ac:dyDescent="0.25">
      <c r="M324" s="56">
        <v>0.11764705882352941</v>
      </c>
      <c r="Q324" s="56">
        <v>0.12244897959183673</v>
      </c>
    </row>
    <row r="325" spans="13:17" x14ac:dyDescent="0.25">
      <c r="M325" s="56">
        <v>-0.30612244897959184</v>
      </c>
      <c r="Q325" s="56">
        <v>8.6956521739130432E-2</v>
      </c>
    </row>
    <row r="326" spans="13:17" x14ac:dyDescent="0.25">
      <c r="M326" s="56">
        <v>-0.29729729729729731</v>
      </c>
      <c r="Q326" s="56">
        <v>4.6511627906976744E-2</v>
      </c>
    </row>
    <row r="327" spans="13:17" x14ac:dyDescent="0.25">
      <c r="M327" s="56">
        <v>0.33333333333333331</v>
      </c>
      <c r="Q327" s="56">
        <v>0.18421052631578946</v>
      </c>
    </row>
    <row r="328" spans="13:17" x14ac:dyDescent="0.25">
      <c r="M328" s="56">
        <v>0.31428571428571428</v>
      </c>
      <c r="Q328" s="56">
        <v>0.36363636363636365</v>
      </c>
    </row>
    <row r="329" spans="13:17" x14ac:dyDescent="0.25">
      <c r="M329" s="56">
        <v>0.1111111111111111</v>
      </c>
      <c r="Q329" s="56">
        <v>0.40625</v>
      </c>
    </row>
    <row r="330" spans="13:17" x14ac:dyDescent="0.25">
      <c r="M330" s="56">
        <v>-0.13043478260869565</v>
      </c>
      <c r="Q330" s="56">
        <v>2.0408163265306121E-2</v>
      </c>
    </row>
    <row r="331" spans="13:17" x14ac:dyDescent="0.25">
      <c r="M331" s="56">
        <v>-2.4390243902439025E-2</v>
      </c>
      <c r="Q331" s="56">
        <v>0.36363636363636365</v>
      </c>
    </row>
    <row r="332" spans="13:17" x14ac:dyDescent="0.25">
      <c r="M332" s="56">
        <v>0.20930232558139536</v>
      </c>
      <c r="Q332" s="56">
        <v>5.2631578947368418E-2</v>
      </c>
    </row>
    <row r="333" spans="13:17" x14ac:dyDescent="0.25">
      <c r="M333" s="56">
        <v>0.33333333333333331</v>
      </c>
      <c r="Q333" s="56">
        <v>0.12244897959183673</v>
      </c>
    </row>
    <row r="334" spans="13:17" x14ac:dyDescent="0.25">
      <c r="M334" s="56">
        <v>6.25E-2</v>
      </c>
      <c r="Q334" s="56">
        <v>0.58536585365853655</v>
      </c>
    </row>
    <row r="335" spans="13:17" x14ac:dyDescent="0.25">
      <c r="M335" s="56">
        <v>0</v>
      </c>
      <c r="Q335" s="56">
        <v>0.42857142857142855</v>
      </c>
    </row>
    <row r="336" spans="13:17" x14ac:dyDescent="0.25">
      <c r="M336" s="56">
        <v>0.45454545454545453</v>
      </c>
      <c r="Q336" s="56">
        <v>0</v>
      </c>
    </row>
    <row r="337" spans="13:17" x14ac:dyDescent="0.25">
      <c r="M337" s="56">
        <v>4.6511627906976744E-2</v>
      </c>
      <c r="Q337" s="56">
        <v>0.22448979591836735</v>
      </c>
    </row>
    <row r="338" spans="13:17" x14ac:dyDescent="0.25">
      <c r="M338" s="56">
        <v>0.21428571428571427</v>
      </c>
      <c r="Q338" s="56">
        <v>0.27906976744186046</v>
      </c>
    </row>
    <row r="339" spans="13:17" x14ac:dyDescent="0.25">
      <c r="M339" s="56">
        <v>0.10416666666666667</v>
      </c>
      <c r="Q339" s="56">
        <v>-9.0909090909090912E-2</v>
      </c>
    </row>
    <row r="340" spans="13:17" x14ac:dyDescent="0.25">
      <c r="M340" s="56">
        <v>6.5217391304347824E-2</v>
      </c>
      <c r="Q340" s="56">
        <v>0.35135135135135137</v>
      </c>
    </row>
    <row r="341" spans="13:17" x14ac:dyDescent="0.25">
      <c r="M341" s="56">
        <v>4.6511627906976744E-2</v>
      </c>
      <c r="Q341" s="56">
        <v>0.35416666666666669</v>
      </c>
    </row>
    <row r="342" spans="13:17" x14ac:dyDescent="0.25">
      <c r="M342" s="56">
        <v>0.10526315789473684</v>
      </c>
      <c r="Q342" s="56">
        <v>0.45161290322580644</v>
      </c>
    </row>
    <row r="343" spans="13:17" x14ac:dyDescent="0.25">
      <c r="M343" s="56">
        <v>4.0816326530612242E-2</v>
      </c>
      <c r="Q343" s="56">
        <v>0.19047619047619047</v>
      </c>
    </row>
    <row r="344" spans="13:17" x14ac:dyDescent="0.25">
      <c r="M344" s="56">
        <v>-0.13043478260869565</v>
      </c>
      <c r="Q344" s="56">
        <v>-0.18367346938775511</v>
      </c>
    </row>
    <row r="345" spans="13:17" x14ac:dyDescent="0.25">
      <c r="M345" s="56">
        <v>0.37931034482758619</v>
      </c>
      <c r="Q345" s="56">
        <v>0.19565217391304349</v>
      </c>
    </row>
    <row r="346" spans="13:17" x14ac:dyDescent="0.25">
      <c r="M346" s="56">
        <v>0.13043478260869565</v>
      </c>
      <c r="Q346" s="56">
        <v>0.45833333333333331</v>
      </c>
    </row>
    <row r="347" spans="13:17" x14ac:dyDescent="0.25">
      <c r="M347" s="56">
        <v>8.6956521739130432E-2</v>
      </c>
      <c r="Q347" s="56">
        <v>0.18421052631578946</v>
      </c>
    </row>
    <row r="348" spans="13:17" x14ac:dyDescent="0.25">
      <c r="M348" s="56">
        <v>2.2222222222222223E-2</v>
      </c>
      <c r="Q348" s="56">
        <v>0.21951219512195122</v>
      </c>
    </row>
    <row r="349" spans="13:17" x14ac:dyDescent="0.25">
      <c r="M349" s="56">
        <v>5.2631578947368418E-2</v>
      </c>
      <c r="Q349" s="56">
        <v>0.2</v>
      </c>
    </row>
    <row r="350" spans="13:17" x14ac:dyDescent="0.25">
      <c r="M350" s="56">
        <v>-0.23809523809523808</v>
      </c>
      <c r="Q350" s="56">
        <v>-7.8947368421052627E-2</v>
      </c>
    </row>
    <row r="351" spans="13:17" x14ac:dyDescent="0.25">
      <c r="M351" s="56">
        <v>0.26666666666666666</v>
      </c>
      <c r="Q351" s="56">
        <v>-0.25</v>
      </c>
    </row>
    <row r="352" spans="13:17" x14ac:dyDescent="0.25">
      <c r="M352" s="56">
        <v>-6.25E-2</v>
      </c>
      <c r="Q352" s="56">
        <v>0.12903225806451613</v>
      </c>
    </row>
    <row r="353" spans="13:17" x14ac:dyDescent="0.25">
      <c r="M353" s="56">
        <v>-0.10526315789473684</v>
      </c>
      <c r="Q353" s="56">
        <v>-2.1739130434782608E-2</v>
      </c>
    </row>
    <row r="354" spans="13:17" x14ac:dyDescent="0.25">
      <c r="M354" s="56">
        <v>0.70588235294117652</v>
      </c>
      <c r="Q354" s="56">
        <v>-2.1739130434782608E-2</v>
      </c>
    </row>
    <row r="355" spans="13:17" x14ac:dyDescent="0.25">
      <c r="M355" s="56">
        <v>2.564102564102564E-2</v>
      </c>
      <c r="Q355" s="56">
        <v>7.1428571428571425E-2</v>
      </c>
    </row>
    <row r="356" spans="13:17" x14ac:dyDescent="0.25">
      <c r="M356" s="56">
        <v>2.0408163265306121E-2</v>
      </c>
      <c r="Q356" s="56">
        <v>-0.16666666666666666</v>
      </c>
    </row>
    <row r="357" spans="13:17" x14ac:dyDescent="0.25">
      <c r="M357" s="56">
        <v>-0.30232558139534882</v>
      </c>
      <c r="Q357" s="56">
        <v>2.9411764705882353E-2</v>
      </c>
    </row>
    <row r="358" spans="13:17" x14ac:dyDescent="0.25">
      <c r="M358" s="56">
        <v>0</v>
      </c>
      <c r="Q358" s="56">
        <v>-8.1632653061224483E-2</v>
      </c>
    </row>
    <row r="359" spans="13:17" x14ac:dyDescent="0.25">
      <c r="M359" s="56">
        <v>-0.2</v>
      </c>
      <c r="Q359" s="56">
        <v>8.6956521739130432E-2</v>
      </c>
    </row>
    <row r="360" spans="13:17" x14ac:dyDescent="0.25">
      <c r="M360" s="56">
        <v>-0.43181818181818182</v>
      </c>
      <c r="Q360" s="56">
        <v>0.27906976744186046</v>
      </c>
    </row>
    <row r="361" spans="13:17" x14ac:dyDescent="0.25">
      <c r="M361" s="56">
        <v>-0.2558139534883721</v>
      </c>
      <c r="Q361" s="56">
        <v>4.1666666666666664E-2</v>
      </c>
    </row>
    <row r="362" spans="13:17" x14ac:dyDescent="0.25">
      <c r="M362" s="56">
        <v>-0.375</v>
      </c>
      <c r="Q362" s="56">
        <v>-0.1111111111111111</v>
      </c>
    </row>
    <row r="363" spans="13:17" x14ac:dyDescent="0.25">
      <c r="M363" s="56">
        <v>-0.14634146341463414</v>
      </c>
      <c r="Q363" s="56">
        <v>6.3829787234042548E-2</v>
      </c>
    </row>
    <row r="364" spans="13:17" x14ac:dyDescent="0.25">
      <c r="M364" s="56">
        <v>0</v>
      </c>
      <c r="Q364" s="56">
        <v>3.4482758620689655E-2</v>
      </c>
    </row>
    <row r="365" spans="13:17" x14ac:dyDescent="0.25">
      <c r="M365" s="56">
        <v>-0.1</v>
      </c>
      <c r="Q365" s="56">
        <v>0</v>
      </c>
    </row>
    <row r="366" spans="13:17" x14ac:dyDescent="0.25">
      <c r="M366" s="56">
        <v>-0.14893617021276595</v>
      </c>
      <c r="Q366" s="56">
        <v>0.2</v>
      </c>
    </row>
    <row r="367" spans="13:17" x14ac:dyDescent="0.25">
      <c r="M367" s="56">
        <v>-0.22222222222222221</v>
      </c>
      <c r="Q367" s="56">
        <v>0</v>
      </c>
    </row>
    <row r="368" spans="13:17" x14ac:dyDescent="0.25">
      <c r="M368" s="56">
        <v>-0.32432432432432434</v>
      </c>
      <c r="Q368" s="56">
        <v>6.3829787234042548E-2</v>
      </c>
    </row>
    <row r="369" spans="13:17" x14ac:dyDescent="0.25">
      <c r="M369" s="56">
        <v>-0.2</v>
      </c>
      <c r="Q369" s="56">
        <v>2.564102564102564E-2</v>
      </c>
    </row>
    <row r="370" spans="13:17" x14ac:dyDescent="0.25">
      <c r="M370" s="56">
        <v>-0.1111111111111111</v>
      </c>
      <c r="Q370" s="56">
        <v>0.13636363636363635</v>
      </c>
    </row>
    <row r="371" spans="13:17" x14ac:dyDescent="0.25">
      <c r="M371" s="56">
        <v>0.25</v>
      </c>
      <c r="Q371" s="56">
        <v>-0.21052631578947367</v>
      </c>
    </row>
    <row r="372" spans="13:17" x14ac:dyDescent="0.25">
      <c r="M372" s="56">
        <v>0</v>
      </c>
      <c r="Q372" s="56">
        <v>-6.9767441860465115E-2</v>
      </c>
    </row>
    <row r="373" spans="13:17" x14ac:dyDescent="0.25">
      <c r="M373" s="56">
        <v>2.2727272727272728E-2</v>
      </c>
      <c r="Q373" s="56">
        <v>5.2631578947368418E-2</v>
      </c>
    </row>
    <row r="374" spans="13:17" x14ac:dyDescent="0.25">
      <c r="M374" s="56">
        <v>-0.16666666666666666</v>
      </c>
      <c r="Q374" s="56">
        <v>2.0408163265306121E-2</v>
      </c>
    </row>
    <row r="375" spans="13:17" x14ac:dyDescent="0.25">
      <c r="M375" s="56">
        <v>-0.33333333333333331</v>
      </c>
      <c r="Q375" s="56">
        <v>0.31578947368421051</v>
      </c>
    </row>
    <row r="376" spans="13:17" x14ac:dyDescent="0.25">
      <c r="M376" s="56">
        <v>-0.2857142857142857</v>
      </c>
      <c r="Q376" s="56">
        <v>0.33333333333333331</v>
      </c>
    </row>
    <row r="377" spans="13:17" x14ac:dyDescent="0.25">
      <c r="M377" s="56">
        <v>-0.2857142857142857</v>
      </c>
      <c r="Q377" s="56">
        <v>0</v>
      </c>
    </row>
    <row r="378" spans="13:17" x14ac:dyDescent="0.25">
      <c r="M378" s="56">
        <v>9.375E-2</v>
      </c>
      <c r="Q378" s="56">
        <v>0.22448979591836735</v>
      </c>
    </row>
    <row r="379" spans="13:17" x14ac:dyDescent="0.25">
      <c r="M379" s="56">
        <v>-6.25E-2</v>
      </c>
      <c r="Q379" s="56">
        <v>-2.4390243902439025E-2</v>
      </c>
    </row>
    <row r="380" spans="13:17" x14ac:dyDescent="0.25">
      <c r="M380" s="56">
        <v>-0.2</v>
      </c>
      <c r="Q380" s="56">
        <v>4.1666666666666664E-2</v>
      </c>
    </row>
    <row r="381" spans="13:17" x14ac:dyDescent="0.25">
      <c r="M381" s="56">
        <v>-9.0909090909090912E-2</v>
      </c>
      <c r="Q381" s="56">
        <v>5.2631578947368418E-2</v>
      </c>
    </row>
    <row r="382" spans="13:17" x14ac:dyDescent="0.25">
      <c r="M382" s="56">
        <v>-0.2391304347826087</v>
      </c>
      <c r="Q382" s="56">
        <v>0</v>
      </c>
    </row>
    <row r="383" spans="13:17" x14ac:dyDescent="0.25">
      <c r="M383" s="56">
        <v>-0.26829268292682928</v>
      </c>
      <c r="Q383" s="56">
        <v>-3.2258064516129031E-2</v>
      </c>
    </row>
    <row r="384" spans="13:17" x14ac:dyDescent="0.25">
      <c r="M384" s="56">
        <v>-0.20454545454545456</v>
      </c>
      <c r="Q384" s="56">
        <v>0.19565217391304349</v>
      </c>
    </row>
    <row r="385" spans="13:17" x14ac:dyDescent="0.25">
      <c r="M385" s="56">
        <v>0</v>
      </c>
      <c r="Q385" s="56">
        <v>8.6956521739130432E-2</v>
      </c>
    </row>
    <row r="386" spans="13:17" x14ac:dyDescent="0.25">
      <c r="M386" s="56">
        <v>-0.14893617021276595</v>
      </c>
      <c r="Q386" s="56">
        <v>-4.7619047619047616E-2</v>
      </c>
    </row>
    <row r="387" spans="13:17" x14ac:dyDescent="0.25">
      <c r="M387" s="56">
        <v>-6.25E-2</v>
      </c>
      <c r="Q387" s="56">
        <v>0.19047619047619047</v>
      </c>
    </row>
    <row r="388" spans="13:17" x14ac:dyDescent="0.25">
      <c r="M388" s="56">
        <v>-5.4054054054054057E-2</v>
      </c>
      <c r="Q388" s="56">
        <v>-0.11764705882352941</v>
      </c>
    </row>
    <row r="389" spans="13:17" x14ac:dyDescent="0.25">
      <c r="M389" s="56">
        <v>-0.21052631578947367</v>
      </c>
      <c r="Q389" s="56">
        <v>2.0408163265306121E-2</v>
      </c>
    </row>
    <row r="390" spans="13:17" x14ac:dyDescent="0.25">
      <c r="M390" s="56">
        <v>-0.16666666666666666</v>
      </c>
      <c r="Q390" s="56">
        <v>-0.13043478260869565</v>
      </c>
    </row>
    <row r="391" spans="13:17" x14ac:dyDescent="0.25">
      <c r="M391" s="56">
        <v>-0.16666666666666666</v>
      </c>
      <c r="Q391" s="56">
        <v>0.16279069767441862</v>
      </c>
    </row>
    <row r="392" spans="13:17" x14ac:dyDescent="0.25">
      <c r="M392" s="56">
        <v>-0.27083333333333331</v>
      </c>
    </row>
    <row r="393" spans="13:17" x14ac:dyDescent="0.25">
      <c r="M393" s="56">
        <v>5.2631578947368418E-2</v>
      </c>
    </row>
    <row r="394" spans="13:17" x14ac:dyDescent="0.25">
      <c r="M394" s="56">
        <v>2.9411764705882353E-2</v>
      </c>
    </row>
    <row r="395" spans="13:17" x14ac:dyDescent="0.25">
      <c r="M395" s="56">
        <v>-0.35897435897435898</v>
      </c>
    </row>
    <row r="396" spans="13:17" x14ac:dyDescent="0.25">
      <c r="M396" s="56">
        <v>-0.34693877551020408</v>
      </c>
    </row>
    <row r="397" spans="13:17" x14ac:dyDescent="0.25">
      <c r="M397" s="56">
        <v>-0.18604651162790697</v>
      </c>
    </row>
    <row r="398" spans="13:17" x14ac:dyDescent="0.25">
      <c r="M398" s="56">
        <v>0.12903225806451613</v>
      </c>
    </row>
    <row r="399" spans="13:17" x14ac:dyDescent="0.25">
      <c r="M399" s="56">
        <v>-0.2</v>
      </c>
    </row>
    <row r="400" spans="13:17" x14ac:dyDescent="0.25">
      <c r="M400" s="56">
        <v>-9.0909090909090912E-2</v>
      </c>
    </row>
    <row r="401" spans="13:13" x14ac:dyDescent="0.25">
      <c r="M401" s="56">
        <v>-0.30232558139534882</v>
      </c>
    </row>
  </sheetData>
  <mergeCells count="1">
    <mergeCell ref="C2:D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74010-C220-4F29-9584-C135C5EE0E90}">
  <dimension ref="A1:L114"/>
  <sheetViews>
    <sheetView topLeftCell="A76" workbookViewId="0">
      <selection activeCell="C2" sqref="C2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12" width="9.28515625" bestFit="1" customWidth="1"/>
  </cols>
  <sheetData>
    <row r="1" spans="1:12" x14ac:dyDescent="0.25">
      <c r="A1" s="2" t="s">
        <v>0</v>
      </c>
      <c r="B1" s="2" t="s">
        <v>1</v>
      </c>
      <c r="C1">
        <f>odchylky!C1</f>
        <v>3</v>
      </c>
      <c r="D1">
        <f>odchylky!D1</f>
        <v>4</v>
      </c>
      <c r="E1">
        <f>odchylky!E1</f>
        <v>5</v>
      </c>
      <c r="F1">
        <f>odchylky!F1</f>
        <v>6</v>
      </c>
      <c r="G1">
        <f>odchylky!G1</f>
        <v>7</v>
      </c>
      <c r="H1">
        <f>IF(odchylky!K1="","",odchylky!K1)</f>
        <v>11</v>
      </c>
      <c r="I1">
        <f>IF(odchylky!L1="","",odchylky!L1)</f>
        <v>12</v>
      </c>
      <c r="J1">
        <f>IF(odchylky!S1="","",odchylky!S1)</f>
        <v>19</v>
      </c>
      <c r="K1">
        <f>IF(odchylky!T1="","",odchylky!T1)</f>
        <v>20</v>
      </c>
      <c r="L1">
        <f>IF(odchylky!U1="","",odchylky!U1)</f>
        <v>21</v>
      </c>
    </row>
    <row r="2" spans="1:12" x14ac:dyDescent="0.25">
      <c r="A2" s="4" t="s">
        <v>3</v>
      </c>
      <c r="B2" s="4" t="s">
        <v>4</v>
      </c>
      <c r="C2" s="34" t="str">
        <f>IF('reálná rychlost'!C2="","",IF(AND('reálná rychlost'!C2&gt;50,'reálná rychlost'!C2&lt;=90),odchylky!C2,""))</f>
        <v/>
      </c>
      <c r="D2" s="34" t="str">
        <f>IF('reálná rychlost'!D2="","",IF(AND('reálná rychlost'!D2&gt;50,'reálná rychlost'!D2&lt;=90),odchylky!D2,""))</f>
        <v/>
      </c>
      <c r="E2" s="34" t="str">
        <f>IF('reálná rychlost'!E2="","",IF(AND('reálná rychlost'!E2&gt;50,'reálná rychlost'!E2&lt;=90),odchylky!E2,""))</f>
        <v/>
      </c>
      <c r="F2" s="34" t="str">
        <f>IF('reálná rychlost'!F2="","",IF(AND('reálná rychlost'!F2&gt;50,'reálná rychlost'!F2&lt;=90),odchylky!F2,""))</f>
        <v/>
      </c>
      <c r="G2" s="34" t="str">
        <f>IF('reálná rychlost'!G2="","",IF(AND('reálná rychlost'!G2&gt;50,'reálná rychlost'!G2&lt;=90),odchylky!G2,""))</f>
        <v/>
      </c>
      <c r="H2" s="34" t="str">
        <f>IF('reálná rychlost'!K2="","",IF(AND('reálná rychlost'!K2&gt;50,'reálná rychlost'!K2&lt;=90),odchylky!K2,""))</f>
        <v/>
      </c>
      <c r="I2" s="34" t="str">
        <f>IF('reálná rychlost'!L2="","",IF(AND('reálná rychlost'!L2&gt;50,'reálná rychlost'!L2&lt;=90),odchylky!L2,""))</f>
        <v/>
      </c>
      <c r="J2" s="34" t="str">
        <f>IF('reálná rychlost'!S2="","",IF(AND('reálná rychlost'!S2&gt;50,'reálná rychlost'!S2&lt;=90),odchylky!S2,""))</f>
        <v/>
      </c>
      <c r="K2" s="34" t="str">
        <f>IF('reálná rychlost'!T2="","",IF(AND('reálná rychlost'!T2&gt;50,'reálná rychlost'!T2&lt;=90),odchylky!T2,""))</f>
        <v/>
      </c>
      <c r="L2" s="34">
        <f>IF('reálná rychlost'!U2="","",IF(AND('reálná rychlost'!U2&gt;50,'reálná rychlost'!U2&lt;=90),odchylky!U2,""))</f>
        <v>-0.35185185185185186</v>
      </c>
    </row>
    <row r="3" spans="1:12" x14ac:dyDescent="0.25">
      <c r="A3" s="6" t="s">
        <v>3</v>
      </c>
      <c r="B3" s="6" t="s">
        <v>4</v>
      </c>
      <c r="C3" s="34">
        <f>IF('reálná rychlost'!C3="","",IF(AND('reálná rychlost'!C3&gt;50,'reálná rychlost'!C3&lt;=90),odchylky!C3,""))</f>
        <v>-3.8461538461538464E-2</v>
      </c>
      <c r="D3" s="34">
        <f>IF('reálná rychlost'!D3="","",IF(AND('reálná rychlost'!D3&gt;50,'reálná rychlost'!D3&lt;=90),odchylky!D3,""))</f>
        <v>-3.8461538461538464E-2</v>
      </c>
      <c r="E3" s="34" t="str">
        <f>IF('reálná rychlost'!E3="","",IF(AND('reálná rychlost'!E3&gt;50,'reálná rychlost'!E3&lt;=90),odchylky!E3,""))</f>
        <v/>
      </c>
      <c r="F3" s="34" t="str">
        <f>IF('reálná rychlost'!F3="","",IF(AND('reálná rychlost'!F3&gt;50,'reálná rychlost'!F3&lt;=90),odchylky!F3,""))</f>
        <v/>
      </c>
      <c r="G3" s="34" t="str">
        <f>IF('reálná rychlost'!G3="","",IF(AND('reálná rychlost'!G3&gt;50,'reálná rychlost'!G3&lt;=90),odchylky!G3,""))</f>
        <v/>
      </c>
      <c r="H3" s="34" t="str">
        <f>IF('reálná rychlost'!K3="","",IF(AND('reálná rychlost'!K3&gt;50,'reálná rychlost'!K3&lt;=90),odchylky!K3,""))</f>
        <v/>
      </c>
      <c r="I3" s="34" t="str">
        <f>IF('reálná rychlost'!L3="","",IF(AND('reálná rychlost'!L3&gt;50,'reálná rychlost'!L3&lt;=90),odchylky!L3,""))</f>
        <v/>
      </c>
      <c r="J3" s="34" t="str">
        <f>IF('reálná rychlost'!S3="","",IF(AND('reálná rychlost'!S3&gt;50,'reálná rychlost'!S3&lt;=90),odchylky!S3,""))</f>
        <v/>
      </c>
      <c r="K3" s="34" t="str">
        <f>IF('reálná rychlost'!T3="","",IF(AND('reálná rychlost'!T3&gt;50,'reálná rychlost'!T3&lt;=90),odchylky!T3,""))</f>
        <v/>
      </c>
      <c r="L3" s="34" t="str">
        <f>IF('reálná rychlost'!U3="","",IF(AND('reálná rychlost'!U3&gt;50,'reálná rychlost'!U3&lt;=90),odchylky!U3,""))</f>
        <v/>
      </c>
    </row>
    <row r="4" spans="1:12" x14ac:dyDescent="0.25">
      <c r="A4" s="4" t="s">
        <v>3</v>
      </c>
      <c r="B4" s="4" t="s">
        <v>4</v>
      </c>
      <c r="C4" s="34" t="str">
        <f>IF('reálná rychlost'!C4="","",IF(AND('reálná rychlost'!C4&gt;50,'reálná rychlost'!C4&lt;=90),odchylky!C4,""))</f>
        <v/>
      </c>
      <c r="D4" s="34" t="str">
        <f>IF('reálná rychlost'!D4="","",IF(AND('reálná rychlost'!D4&gt;50,'reálná rychlost'!D4&lt;=90),odchylky!D4,""))</f>
        <v/>
      </c>
      <c r="E4" s="34" t="str">
        <f>IF('reálná rychlost'!E4="","",IF(AND('reálná rychlost'!E4&gt;50,'reálná rychlost'!E4&lt;=90),odchylky!E4,""))</f>
        <v/>
      </c>
      <c r="F4" s="34" t="str">
        <f>IF('reálná rychlost'!F4="","",IF(AND('reálná rychlost'!F4&gt;50,'reálná rychlost'!F4&lt;=90),odchylky!F4,""))</f>
        <v/>
      </c>
      <c r="G4" s="34" t="str">
        <f>IF('reálná rychlost'!G4="","",IF(AND('reálná rychlost'!G4&gt;50,'reálná rychlost'!G4&lt;=90),odchylky!G4,""))</f>
        <v/>
      </c>
      <c r="H4" s="34" t="str">
        <f>IF('reálná rychlost'!K4="","",IF(AND('reálná rychlost'!K4&gt;50,'reálná rychlost'!K4&lt;=90),odchylky!K4,""))</f>
        <v/>
      </c>
      <c r="I4" s="34" t="str">
        <f>IF('reálná rychlost'!L4="","",IF(AND('reálná rychlost'!L4&gt;50,'reálná rychlost'!L4&lt;=90),odchylky!L4,""))</f>
        <v/>
      </c>
      <c r="J4" s="34" t="str">
        <f>IF('reálná rychlost'!S4="","",IF(AND('reálná rychlost'!S4&gt;50,'reálná rychlost'!S4&lt;=90),odchylky!S4,""))</f>
        <v/>
      </c>
      <c r="K4" s="34" t="str">
        <f>IF('reálná rychlost'!T4="","",IF(AND('reálná rychlost'!T4&gt;50,'reálná rychlost'!T4&lt;=90),odchylky!T4,""))</f>
        <v/>
      </c>
      <c r="L4" s="34" t="str">
        <f>IF('reálná rychlost'!U4="","",IF(AND('reálná rychlost'!U4&gt;50,'reálná rychlost'!U4&lt;=90),odchylky!U4,""))</f>
        <v/>
      </c>
    </row>
    <row r="5" spans="1:12" x14ac:dyDescent="0.25">
      <c r="A5" s="6" t="s">
        <v>3</v>
      </c>
      <c r="B5" s="6" t="s">
        <v>4</v>
      </c>
      <c r="C5" s="34">
        <f>IF('reálná rychlost'!C5="","",IF(AND('reálná rychlost'!C5&gt;50,'reálná rychlost'!C5&lt;=90),odchylky!C5,""))</f>
        <v>-6.25E-2</v>
      </c>
      <c r="D5" s="34">
        <f>IF('reálná rychlost'!D5="","",IF(AND('reálná rychlost'!D5&gt;50,'reálná rychlost'!D5&lt;=90),odchylky!D5,""))</f>
        <v>0.40625</v>
      </c>
      <c r="E5" s="34">
        <f>IF('reálná rychlost'!E5="","",IF(AND('reálná rychlost'!E5&gt;50,'reálná rychlost'!E5&lt;=90),odchylky!E5,""))</f>
        <v>-5.4054054054054057E-2</v>
      </c>
      <c r="F5" s="34">
        <f>IF('reálná rychlost'!F5="","",IF(AND('reálná rychlost'!F5&gt;50,'reálná rychlost'!F5&lt;=90),odchylky!F5,""))</f>
        <v>0.21428571428571427</v>
      </c>
      <c r="G5" s="34">
        <f>IF('reálná rychlost'!G5="","",IF(AND('reálná rychlost'!G5&gt;50,'reálná rychlost'!G5&lt;=90),odchylky!G5,""))</f>
        <v>2.8571428571428571E-2</v>
      </c>
      <c r="H5" s="34">
        <f>IF('reálná rychlost'!K5="","",IF(AND('reálná rychlost'!K5&gt;50,'reálná rychlost'!K5&lt;=90),odchylky!K5,""))</f>
        <v>0.1111111111111111</v>
      </c>
      <c r="I5" s="34">
        <f>IF('reálná rychlost'!L5="","",IF(AND('reálná rychlost'!L5&gt;50,'reálná rychlost'!L5&lt;=90),odchylky!L5,""))</f>
        <v>0.1111111111111111</v>
      </c>
      <c r="J5" s="34">
        <f>IF('reálná rychlost'!S5="","",IF(AND('reálná rychlost'!S5&gt;50,'reálná rychlost'!S5&lt;=90),odchylky!S5,""))</f>
        <v>0.25757575757575757</v>
      </c>
      <c r="K5" s="34">
        <f>IF('reálná rychlost'!T5="","",IF(AND('reálná rychlost'!T5&gt;50,'reálná rychlost'!T5&lt;=90),odchylky!T5,""))</f>
        <v>-6.0606060606060608E-2</v>
      </c>
      <c r="L5" s="34">
        <f>IF('reálná rychlost'!U5="","",IF(AND('reálná rychlost'!U5&gt;50,'reálná rychlost'!U5&lt;=90),odchylky!U5,""))</f>
        <v>-0.21052631578947367</v>
      </c>
    </row>
    <row r="6" spans="1:12" x14ac:dyDescent="0.25">
      <c r="A6" s="4" t="s">
        <v>3</v>
      </c>
      <c r="B6" s="4" t="s">
        <v>4</v>
      </c>
      <c r="C6" s="34">
        <f>IF('reálná rychlost'!C6="","",IF(AND('reálná rychlost'!C6&gt;50,'reálná rychlost'!C6&lt;=90),odchylky!C6,""))</f>
        <v>0.16279069767441862</v>
      </c>
      <c r="D6" s="34">
        <f>IF('reálná rychlost'!D6="","",IF(AND('reálná rychlost'!D6&gt;50,'reálná rychlost'!D6&lt;=90),odchylky!D6,""))</f>
        <v>0.16279069767441862</v>
      </c>
      <c r="E6" s="34">
        <f>IF('reálná rychlost'!E6="","",IF(AND('reálná rychlost'!E6&gt;50,'reálná rychlost'!E6&lt;=90),odchylky!E6,""))</f>
        <v>-3.4090909090909088E-2</v>
      </c>
      <c r="F6" s="34">
        <f>IF('reálná rychlost'!F6="","",IF(AND('reálná rychlost'!F6&gt;50,'reálná rychlost'!F6&lt;=90),odchylky!F6,""))</f>
        <v>0.13636363636363635</v>
      </c>
      <c r="G6" s="34">
        <f>IF('reálná rychlost'!G6="","",IF(AND('reálná rychlost'!G6&gt;50,'reálná rychlost'!G6&lt;=90),odchylky!G6,""))</f>
        <v>0</v>
      </c>
      <c r="H6" s="34">
        <f>IF('reálná rychlost'!K6="","",IF(AND('reálná rychlost'!K6&gt;50,'reálná rychlost'!K6&lt;=90),odchylky!K6,""))</f>
        <v>5.5555555555555552E-2</v>
      </c>
      <c r="I6" s="34">
        <f>IF('reálná rychlost'!L6="","",IF(AND('reálná rychlost'!L6&gt;50,'reálná rychlost'!L6&lt;=90),odchylky!L6,""))</f>
        <v>0</v>
      </c>
      <c r="J6" s="34">
        <f>IF('reálná rychlost'!S6="","",IF(AND('reálná rychlost'!S6&gt;50,'reálná rychlost'!S6&lt;=90),odchylky!S6,""))</f>
        <v>0.15909090909090909</v>
      </c>
      <c r="K6" s="34">
        <f>IF('reálná rychlost'!T6="","",IF(AND('reálná rychlost'!T6&gt;50,'reálná rychlost'!T6&lt;=90),odchylky!T6,""))</f>
        <v>4.5454545454545456E-2</v>
      </c>
      <c r="L6" s="34" t="str">
        <f>IF('reálná rychlost'!U6="","",IF(AND('reálná rychlost'!U6&gt;50,'reálná rychlost'!U6&lt;=90),odchylky!U6,""))</f>
        <v/>
      </c>
    </row>
    <row r="7" spans="1:12" x14ac:dyDescent="0.25">
      <c r="A7" s="6" t="s">
        <v>3</v>
      </c>
      <c r="B7" s="6" t="s">
        <v>4</v>
      </c>
      <c r="C7" s="34" t="str">
        <f>IF('reálná rychlost'!C7="","",IF(AND('reálná rychlost'!C7&gt;50,'reálná rychlost'!C7&lt;=90),odchylky!C7,""))</f>
        <v/>
      </c>
      <c r="D7" s="34" t="str">
        <f>IF('reálná rychlost'!D7="","",IF(AND('reálná rychlost'!D7&gt;50,'reálná rychlost'!D7&lt;=90),odchylky!D7,""))</f>
        <v/>
      </c>
      <c r="E7" s="34" t="str">
        <f>IF('reálná rychlost'!E7="","",IF(AND('reálná rychlost'!E7&gt;50,'reálná rychlost'!E7&lt;=90),odchylky!E7,""))</f>
        <v/>
      </c>
      <c r="F7" s="34" t="str">
        <f>IF('reálná rychlost'!F7="","",IF(AND('reálná rychlost'!F7&gt;50,'reálná rychlost'!F7&lt;=90),odchylky!F7,""))</f>
        <v/>
      </c>
      <c r="G7" s="34" t="str">
        <f>IF('reálná rychlost'!G7="","",IF(AND('reálná rychlost'!G7&gt;50,'reálná rychlost'!G7&lt;=90),odchylky!G7,""))</f>
        <v/>
      </c>
      <c r="H7" s="34" t="str">
        <f>IF('reálná rychlost'!K7="","",IF(AND('reálná rychlost'!K7&gt;50,'reálná rychlost'!K7&lt;=90),odchylky!K7,""))</f>
        <v/>
      </c>
      <c r="I7" s="34" t="str">
        <f>IF('reálná rychlost'!L7="","",IF(AND('reálná rychlost'!L7&gt;50,'reálná rychlost'!L7&lt;=90),odchylky!L7,""))</f>
        <v/>
      </c>
      <c r="J7" s="34" t="str">
        <f>IF('reálná rychlost'!S7="","",IF(AND('reálná rychlost'!S7&gt;50,'reálná rychlost'!S7&lt;=90),odchylky!S7,""))</f>
        <v/>
      </c>
      <c r="K7" s="34" t="str">
        <f>IF('reálná rychlost'!T7="","",IF(AND('reálná rychlost'!T7&gt;50,'reálná rychlost'!T7&lt;=90),odchylky!T7,""))</f>
        <v/>
      </c>
      <c r="L7" s="34" t="str">
        <f>IF('reálná rychlost'!U7="","",IF(AND('reálná rychlost'!U7&gt;50,'reálná rychlost'!U7&lt;=90),odchylky!U7,""))</f>
        <v/>
      </c>
    </row>
    <row r="8" spans="1:12" x14ac:dyDescent="0.25">
      <c r="A8" s="4" t="s">
        <v>3</v>
      </c>
      <c r="B8" s="4" t="s">
        <v>4</v>
      </c>
      <c r="C8" s="34" t="str">
        <f>IF('reálná rychlost'!C8="","",IF(AND('reálná rychlost'!C8&gt;50,'reálná rychlost'!C8&lt;=90),odchylky!C8,""))</f>
        <v/>
      </c>
      <c r="D8" s="34" t="str">
        <f>IF('reálná rychlost'!D8="","",IF(AND('reálná rychlost'!D8&gt;50,'reálná rychlost'!D8&lt;=90),odchylky!D8,""))</f>
        <v/>
      </c>
      <c r="E8" s="34">
        <f>IF('reálná rychlost'!E8="","",IF(AND('reálná rychlost'!E8&gt;50,'reálná rychlost'!E8&lt;=90),odchylky!E8,""))</f>
        <v>-3.8461538461538464E-2</v>
      </c>
      <c r="F8" s="34" t="str">
        <f>IF('reálná rychlost'!F8="","",IF(AND('reálná rychlost'!F8&gt;50,'reálná rychlost'!F8&lt;=90),odchylky!F8,""))</f>
        <v/>
      </c>
      <c r="G8" s="34" t="str">
        <f>IF('reálná rychlost'!G8="","",IF(AND('reálná rychlost'!G8&gt;50,'reálná rychlost'!G8&lt;=90),odchylky!G8,""))</f>
        <v/>
      </c>
      <c r="H8" s="34" t="str">
        <f>IF('reálná rychlost'!K8="","",IF(AND('reálná rychlost'!K8&gt;50,'reálná rychlost'!K8&lt;=90),odchylky!K8,""))</f>
        <v/>
      </c>
      <c r="I8" s="34" t="str">
        <f>IF('reálná rychlost'!L8="","",IF(AND('reálná rychlost'!L8&gt;50,'reálná rychlost'!L8&lt;=90),odchylky!L8,""))</f>
        <v/>
      </c>
      <c r="J8" s="34" t="str">
        <f>IF('reálná rychlost'!S8="","",IF(AND('reálná rychlost'!S8&gt;50,'reálná rychlost'!S8&lt;=90),odchylky!S8,""))</f>
        <v/>
      </c>
      <c r="K8" s="34" t="str">
        <f>IF('reálná rychlost'!T8="","",IF(AND('reálná rychlost'!T8&gt;50,'reálná rychlost'!T8&lt;=90),odchylky!T8,""))</f>
        <v/>
      </c>
      <c r="L8" s="34" t="str">
        <f>IF('reálná rychlost'!U8="","",IF(AND('reálná rychlost'!U8&gt;50,'reálná rychlost'!U8&lt;=90),odchylky!U8,""))</f>
        <v/>
      </c>
    </row>
    <row r="9" spans="1:12" x14ac:dyDescent="0.25">
      <c r="A9" s="6" t="s">
        <v>3</v>
      </c>
      <c r="B9" s="6" t="s">
        <v>4</v>
      </c>
      <c r="C9" s="34" t="str">
        <f>IF('reálná rychlost'!C9="","",IF(AND('reálná rychlost'!C9&gt;50,'reálná rychlost'!C9&lt;=90),odchylky!C9,""))</f>
        <v/>
      </c>
      <c r="D9" s="34" t="str">
        <f>IF('reálná rychlost'!D9="","",IF(AND('reálná rychlost'!D9&gt;50,'reálná rychlost'!D9&lt;=90),odchylky!D9,""))</f>
        <v/>
      </c>
      <c r="E9" s="34" t="str">
        <f>IF('reálná rychlost'!E9="","",IF(AND('reálná rychlost'!E9&gt;50,'reálná rychlost'!E9&lt;=90),odchylky!E9,""))</f>
        <v/>
      </c>
      <c r="F9" s="34" t="str">
        <f>IF('reálná rychlost'!F9="","",IF(AND('reálná rychlost'!F9&gt;50,'reálná rychlost'!F9&lt;=90),odchylky!F9,""))</f>
        <v/>
      </c>
      <c r="G9" s="34" t="str">
        <f>IF('reálná rychlost'!G9="","",IF(AND('reálná rychlost'!G9&gt;50,'reálná rychlost'!G9&lt;=90),odchylky!G9,""))</f>
        <v/>
      </c>
      <c r="H9" s="34" t="str">
        <f>IF('reálná rychlost'!K9="","",IF(AND('reálná rychlost'!K9&gt;50,'reálná rychlost'!K9&lt;=90),odchylky!K9,""))</f>
        <v/>
      </c>
      <c r="I9" s="34" t="str">
        <f>IF('reálná rychlost'!L9="","",IF(AND('reálná rychlost'!L9&gt;50,'reálná rychlost'!L9&lt;=90),odchylky!L9,""))</f>
        <v/>
      </c>
      <c r="J9" s="34">
        <f>IF('reálná rychlost'!S9="","",IF(AND('reálná rychlost'!S9&gt;50,'reálná rychlost'!S9&lt;=90),odchylky!S9,""))</f>
        <v>0.23529411764705882</v>
      </c>
      <c r="K9" s="34">
        <f>IF('reálná rychlost'!T9="","",IF(AND('reálná rychlost'!T9&gt;50,'reálná rychlost'!T9&lt;=90),odchylky!T9,""))</f>
        <v>7.8431372549019607E-2</v>
      </c>
      <c r="L9" s="34" t="str">
        <f>IF('reálná rychlost'!U9="","",IF(AND('reálná rychlost'!U9&gt;50,'reálná rychlost'!U9&lt;=90),odchylky!U9,""))</f>
        <v/>
      </c>
    </row>
    <row r="10" spans="1:12" x14ac:dyDescent="0.25">
      <c r="A10" s="4" t="s">
        <v>3</v>
      </c>
      <c r="B10" s="4" t="s">
        <v>4</v>
      </c>
      <c r="C10" s="34" t="str">
        <f>IF('reálná rychlost'!C10="","",IF(AND('reálná rychlost'!C10&gt;50,'reálná rychlost'!C10&lt;=90),odchylky!C10,""))</f>
        <v/>
      </c>
      <c r="D10" s="34" t="str">
        <f>IF('reálná rychlost'!D10="","",IF(AND('reálná rychlost'!D10&gt;50,'reálná rychlost'!D10&lt;=90),odchylky!D10,""))</f>
        <v/>
      </c>
      <c r="E10" s="34">
        <f>IF('reálná rychlost'!E10="","",IF(AND('reálná rychlost'!E10&gt;50,'reálná rychlost'!E10&lt;=90),odchylky!E10,""))</f>
        <v>-8.5365853658536592E-2</v>
      </c>
      <c r="F10" s="34">
        <f>IF('reálná rychlost'!F10="","",IF(AND('reálná rychlost'!F10&gt;50,'reálná rychlost'!F10&lt;=90),odchylky!F10,""))</f>
        <v>0.11764705882352941</v>
      </c>
      <c r="G10" s="34">
        <f>IF('reálná rychlost'!G10="","",IF(AND('reálná rychlost'!G10&gt;50,'reálná rychlost'!G10&lt;=90),odchylky!G10,""))</f>
        <v>-0.2</v>
      </c>
      <c r="H10" s="34">
        <f>IF('reálná rychlost'!K10="","",IF(AND('reálná rychlost'!K10&gt;50,'reálná rychlost'!K10&lt;=90),odchylky!K10,""))</f>
        <v>-9.0909090909090912E-2</v>
      </c>
      <c r="I10" s="34">
        <f>IF('reálná rychlost'!L10="","",IF(AND('reálná rychlost'!L10&gt;50,'reálná rychlost'!L10&lt;=90),odchylky!L10,""))</f>
        <v>-9.0909090909090912E-2</v>
      </c>
      <c r="J10" s="34">
        <f>IF('reálná rychlost'!S10="","",IF(AND('reálná rychlost'!S10&gt;50,'reálná rychlost'!S10&lt;=90),odchylky!S10,""))</f>
        <v>0.15662650602409639</v>
      </c>
      <c r="K10" s="34">
        <f>IF('reálná rychlost'!T10="","",IF(AND('reálná rychlost'!T10&gt;50,'reálná rychlost'!T10&lt;=90),odchylky!T10,""))</f>
        <v>0.20481927710843373</v>
      </c>
      <c r="L10" s="34">
        <f>IF('reálná rychlost'!U10="","",IF(AND('reálná rychlost'!U10&gt;50,'reálná rychlost'!U10&lt;=90),odchylky!U10,""))</f>
        <v>-6.6666666666666666E-2</v>
      </c>
    </row>
    <row r="11" spans="1:12" x14ac:dyDescent="0.25">
      <c r="A11" s="6" t="s">
        <v>3</v>
      </c>
      <c r="B11" s="6" t="s">
        <v>4</v>
      </c>
      <c r="C11" s="34" t="str">
        <f>IF('reálná rychlost'!C11="","",IF(AND('reálná rychlost'!C11&gt;50,'reálná rychlost'!C11&lt;=90),odchylky!C11,""))</f>
        <v/>
      </c>
      <c r="D11" s="34" t="str">
        <f>IF('reálná rychlost'!D11="","",IF(AND('reálná rychlost'!D11&gt;50,'reálná rychlost'!D11&lt;=90),odchylky!D11,""))</f>
        <v/>
      </c>
      <c r="E11" s="34" t="str">
        <f>IF('reálná rychlost'!E11="","",IF(AND('reálná rychlost'!E11&gt;50,'reálná rychlost'!E11&lt;=90),odchylky!E11,""))</f>
        <v/>
      </c>
      <c r="F11" s="34" t="str">
        <f>IF('reálná rychlost'!F11="","",IF(AND('reálná rychlost'!F11&gt;50,'reálná rychlost'!F11&lt;=90),odchylky!F11,""))</f>
        <v/>
      </c>
      <c r="G11" s="34" t="str">
        <f>IF('reálná rychlost'!G11="","",IF(AND('reálná rychlost'!G11&gt;50,'reálná rychlost'!G11&lt;=90),odchylky!G11,""))</f>
        <v/>
      </c>
      <c r="H11" s="34" t="str">
        <f>IF('reálná rychlost'!K11="","",IF(AND('reálná rychlost'!K11&gt;50,'reálná rychlost'!K11&lt;=90),odchylky!K11,""))</f>
        <v/>
      </c>
      <c r="I11" s="34" t="str">
        <f>IF('reálná rychlost'!L11="","",IF(AND('reálná rychlost'!L11&gt;50,'reálná rychlost'!L11&lt;=90),odchylky!L11,""))</f>
        <v/>
      </c>
      <c r="J11" s="34" t="str">
        <f>IF('reálná rychlost'!S11="","",IF(AND('reálná rychlost'!S11&gt;50,'reálná rychlost'!S11&lt;=90),odchylky!S11,""))</f>
        <v/>
      </c>
      <c r="K11" s="34" t="str">
        <f>IF('reálná rychlost'!T11="","",IF(AND('reálná rychlost'!T11&gt;50,'reálná rychlost'!T11&lt;=90),odchylky!T11,""))</f>
        <v/>
      </c>
      <c r="L11" s="34" t="str">
        <f>IF('reálná rychlost'!U11="","",IF(AND('reálná rychlost'!U11&gt;50,'reálná rychlost'!U11&lt;=90),odchylky!U11,""))</f>
        <v/>
      </c>
    </row>
    <row r="12" spans="1:12" x14ac:dyDescent="0.25">
      <c r="A12" s="4" t="s">
        <v>3</v>
      </c>
      <c r="B12" s="4" t="s">
        <v>4</v>
      </c>
      <c r="C12" s="34">
        <f>IF('reálná rychlost'!C12="","",IF(AND('reálná rychlost'!C12&gt;50,'reálná rychlost'!C12&lt;=90),odchylky!C12,""))</f>
        <v>0.15942028985507245</v>
      </c>
      <c r="D12" s="34">
        <f>IF('reálná rychlost'!D12="","",IF(AND('reálná rychlost'!D12&gt;50,'reálná rychlost'!D12&lt;=90),odchylky!D12,""))</f>
        <v>8.6956521739130432E-2</v>
      </c>
      <c r="E12" s="34">
        <f>IF('reálná rychlost'!E12="","",IF(AND('reálná rychlost'!E12&gt;50,'reálná rychlost'!E12&lt;=90),odchylky!E12,""))</f>
        <v>3.7735849056603772E-2</v>
      </c>
      <c r="F12" s="34">
        <f>IF('reálná rychlost'!F12="","",IF(AND('reálná rychlost'!F12&gt;50,'reálná rychlost'!F12&lt;=90),odchylky!F12,""))</f>
        <v>0.35087719298245612</v>
      </c>
      <c r="G12" s="34">
        <f>IF('reálná rychlost'!G12="","",IF(AND('reálná rychlost'!G12&gt;50,'reálná rychlost'!G12&lt;=90),odchylky!G12,""))</f>
        <v>0.33333333333333331</v>
      </c>
      <c r="H12" s="34">
        <f>IF('reálná rychlost'!K12="","",IF(AND('reálná rychlost'!K12&gt;50,'reálná rychlost'!K12&lt;=90),odchylky!K12,""))</f>
        <v>7.6923076923076927E-2</v>
      </c>
      <c r="I12" s="34">
        <f>IF('reálná rychlost'!L12="","",IF(AND('reálná rychlost'!L12&gt;50,'reálná rychlost'!L12&lt;=90),odchylky!L12,""))</f>
        <v>0.15384615384615385</v>
      </c>
      <c r="J12" s="34">
        <f>IF('reálná rychlost'!S12="","",IF(AND('reálná rychlost'!S12&gt;50,'reálná rychlost'!S12&lt;=90),odchylky!S12,""))</f>
        <v>0.12698412698412698</v>
      </c>
      <c r="K12" s="34">
        <f>IF('reálná rychlost'!T12="","",IF(AND('reálná rychlost'!T12&gt;50,'reálná rychlost'!T12&lt;=90),odchylky!T12,""))</f>
        <v>-1.5873015873015872E-2</v>
      </c>
      <c r="L12" s="34">
        <f>IF('reálná rychlost'!U12="","",IF(AND('reálná rychlost'!U12&gt;50,'reálná rychlost'!U12&lt;=90),odchylky!U12,""))</f>
        <v>-3.8461538461538464E-2</v>
      </c>
    </row>
    <row r="13" spans="1:12" x14ac:dyDescent="0.25">
      <c r="A13" s="6" t="s">
        <v>3</v>
      </c>
      <c r="B13" s="6" t="s">
        <v>4</v>
      </c>
      <c r="C13" s="34">
        <f>IF('reálná rychlost'!C13="","",IF(AND('reálná rychlost'!C13&gt;50,'reálná rychlost'!C13&lt;=90),odchylky!C13,""))</f>
        <v>0.21951219512195122</v>
      </c>
      <c r="D13" s="34">
        <f>IF('reálná rychlost'!D13="","",IF(AND('reálná rychlost'!D13&gt;50,'reálná rychlost'!D13&lt;=90),odchylky!D13,""))</f>
        <v>9.7560975609756101E-2</v>
      </c>
      <c r="E13" s="34">
        <f>IF('reálná rychlost'!E13="","",IF(AND('reálná rychlost'!E13&gt;50,'reálná rychlost'!E13&lt;=90),odchylky!E13,""))</f>
        <v>7.6923076923076927E-2</v>
      </c>
      <c r="F13" s="34">
        <f>IF('reálná rychlost'!F13="","",IF(AND('reálná rychlost'!F13&gt;50,'reálná rychlost'!F13&lt;=90),odchylky!F13,""))</f>
        <v>4.6511627906976744E-2</v>
      </c>
      <c r="G13" s="34">
        <f>IF('reálná rychlost'!G13="","",IF(AND('reálná rychlost'!G13&gt;50,'reálná rychlost'!G13&lt;=90),odchylky!G13,""))</f>
        <v>4.6511627906976744E-2</v>
      </c>
      <c r="H13" s="34">
        <f>IF('reálná rychlost'!K13="","",IF(AND('reálná rychlost'!K13&gt;50,'reálná rychlost'!K13&lt;=90),odchylky!K13,""))</f>
        <v>-0.10714285714285714</v>
      </c>
      <c r="I13" s="34">
        <f>IF('reálná rychlost'!L13="","",IF(AND('reálná rychlost'!L13&gt;50,'reálná rychlost'!L13&lt;=90),odchylky!L13,""))</f>
        <v>-4.7619047619047616E-2</v>
      </c>
      <c r="J13" s="34">
        <f>IF('reálná rychlost'!S13="","",IF(AND('reálná rychlost'!S13&gt;50,'reálná rychlost'!S13&lt;=90),odchylky!S13,""))</f>
        <v>4.49438202247191E-2</v>
      </c>
      <c r="K13" s="34">
        <f>IF('reálná rychlost'!T13="","",IF(AND('reálná rychlost'!T13&gt;50,'reálná rychlost'!T13&lt;=90),odchylky!T13,""))</f>
        <v>1.1235955056179775E-2</v>
      </c>
      <c r="L13" s="34">
        <f>IF('reálná rychlost'!U13="","",IF(AND('reálná rychlost'!U13&gt;50,'reálná rychlost'!U13&lt;=90),odchylky!U13,""))</f>
        <v>-2.7777777777777776E-2</v>
      </c>
    </row>
    <row r="14" spans="1:12" x14ac:dyDescent="0.25">
      <c r="A14" s="4" t="s">
        <v>3</v>
      </c>
      <c r="B14" s="4" t="s">
        <v>4</v>
      </c>
      <c r="C14" s="34">
        <f>IF('reálná rychlost'!C14="","",IF(AND('reálná rychlost'!C14&gt;50,'reálná rychlost'!C14&lt;=90),odchylky!C14,""))</f>
        <v>3.4482758620689655E-2</v>
      </c>
      <c r="D14" s="34">
        <f>IF('reálná rychlost'!D14="","",IF(AND('reálná rychlost'!D14&gt;50,'reálná rychlost'!D14&lt;=90),odchylky!D14,""))</f>
        <v>3.4482758620689655E-2</v>
      </c>
      <c r="E14" s="34">
        <f>IF('reálná rychlost'!E14="","",IF(AND('reálná rychlost'!E14&gt;50,'reálná rychlost'!E14&lt;=90),odchylky!E14,""))</f>
        <v>-3.8461538461538464E-2</v>
      </c>
      <c r="F14" s="34">
        <f>IF('reálná rychlost'!F14="","",IF(AND('reálná rychlost'!F14&gt;50,'reálná rychlost'!F14&lt;=90),odchylky!F14,""))</f>
        <v>0.38461538461538464</v>
      </c>
      <c r="G14" s="34">
        <f>IF('reálná rychlost'!G14="","",IF(AND('reálná rychlost'!G14&gt;50,'reálná rychlost'!G14&lt;=90),odchylky!G14,""))</f>
        <v>0.38461538461538464</v>
      </c>
      <c r="H14" s="34" t="str">
        <f>IF('reálná rychlost'!K14="","",IF(AND('reálná rychlost'!K14&gt;50,'reálná rychlost'!K14&lt;=90),odchylky!K14,""))</f>
        <v/>
      </c>
      <c r="I14" s="34" t="str">
        <f>IF('reálná rychlost'!L14="","",IF(AND('reálná rychlost'!L14&gt;50,'reálná rychlost'!L14&lt;=90),odchylky!L14,""))</f>
        <v/>
      </c>
      <c r="J14" s="34">
        <f>IF('reálná rychlost'!S14="","",IF(AND('reálná rychlost'!S14&gt;50,'reálná rychlost'!S14&lt;=90),odchylky!S14,""))</f>
        <v>8.9285714285714288E-2</v>
      </c>
      <c r="K14" s="34">
        <f>IF('reálná rychlost'!T14="","",IF(AND('reálná rychlost'!T14&gt;50,'reálná rychlost'!T14&lt;=90),odchylky!T14,""))</f>
        <v>-0.23214285714285715</v>
      </c>
      <c r="L14" s="34">
        <f>IF('reálná rychlost'!U14="","",IF(AND('reálná rychlost'!U14&gt;50,'reálná rychlost'!U14&lt;=90),odchylky!U14,""))</f>
        <v>-0.20289855072463769</v>
      </c>
    </row>
    <row r="15" spans="1:12" x14ac:dyDescent="0.25">
      <c r="A15" s="6" t="s">
        <v>3</v>
      </c>
      <c r="B15" s="6" t="s">
        <v>4</v>
      </c>
      <c r="C15" s="34" t="str">
        <f>IF('reálná rychlost'!C15="","",IF(AND('reálná rychlost'!C15&gt;50,'reálná rychlost'!C15&lt;=90),odchylky!C15,""))</f>
        <v/>
      </c>
      <c r="D15" s="34" t="str">
        <f>IF('reálná rychlost'!D15="","",IF(AND('reálná rychlost'!D15&gt;50,'reálná rychlost'!D15&lt;=90),odchylky!D15,""))</f>
        <v/>
      </c>
      <c r="E15" s="34" t="str">
        <f>IF('reálná rychlost'!E15="","",IF(AND('reálná rychlost'!E15&gt;50,'reálná rychlost'!E15&lt;=90),odchylky!E15,""))</f>
        <v/>
      </c>
      <c r="F15" s="34" t="str">
        <f>IF('reálná rychlost'!F15="","",IF(AND('reálná rychlost'!F15&gt;50,'reálná rychlost'!F15&lt;=90),odchylky!F15,""))</f>
        <v/>
      </c>
      <c r="G15" s="34" t="str">
        <f>IF('reálná rychlost'!G15="","",IF(AND('reálná rychlost'!G15&gt;50,'reálná rychlost'!G15&lt;=90),odchylky!G15,""))</f>
        <v/>
      </c>
      <c r="H15" s="34" t="str">
        <f>IF('reálná rychlost'!K15="","",IF(AND('reálná rychlost'!K15&gt;50,'reálná rychlost'!K15&lt;=90),odchylky!K15,""))</f>
        <v/>
      </c>
      <c r="I15" s="34" t="str">
        <f>IF('reálná rychlost'!L15="","",IF(AND('reálná rychlost'!L15&gt;50,'reálná rychlost'!L15&lt;=90),odchylky!L15,""))</f>
        <v/>
      </c>
      <c r="J15" s="34" t="str">
        <f>IF('reálná rychlost'!S15="","",IF(AND('reálná rychlost'!S15&gt;50,'reálná rychlost'!S15&lt;=90),odchylky!S15,""))</f>
        <v/>
      </c>
      <c r="K15" s="34" t="str">
        <f>IF('reálná rychlost'!T15="","",IF(AND('reálná rychlost'!T15&gt;50,'reálná rychlost'!T15&lt;=90),odchylky!T15,""))</f>
        <v/>
      </c>
      <c r="L15" s="34" t="str">
        <f>IF('reálná rychlost'!U15="","",IF(AND('reálná rychlost'!U15&gt;50,'reálná rychlost'!U15&lt;=90),odchylky!U15,""))</f>
        <v/>
      </c>
    </row>
    <row r="16" spans="1:12" x14ac:dyDescent="0.25">
      <c r="A16" s="4" t="s">
        <v>3</v>
      </c>
      <c r="B16" s="4" t="s">
        <v>4</v>
      </c>
      <c r="C16" s="34" t="str">
        <f>IF('reálná rychlost'!C16="","",IF(AND('reálná rychlost'!C16&gt;50,'reálná rychlost'!C16&lt;=90),odchylky!C16,""))</f>
        <v/>
      </c>
      <c r="D16" s="34" t="str">
        <f>IF('reálná rychlost'!D16="","",IF(AND('reálná rychlost'!D16&gt;50,'reálná rychlost'!D16&lt;=90),odchylky!D16,""))</f>
        <v/>
      </c>
      <c r="E16" s="34" t="str">
        <f>IF('reálná rychlost'!E16="","",IF(AND('reálná rychlost'!E16&gt;50,'reálná rychlost'!E16&lt;=90),odchylky!E16,""))</f>
        <v/>
      </c>
      <c r="F16" s="34" t="str">
        <f>IF('reálná rychlost'!F16="","",IF(AND('reálná rychlost'!F16&gt;50,'reálná rychlost'!F16&lt;=90),odchylky!F16,""))</f>
        <v/>
      </c>
      <c r="G16" s="34" t="str">
        <f>IF('reálná rychlost'!G16="","",IF(AND('reálná rychlost'!G16&gt;50,'reálná rychlost'!G16&lt;=90),odchylky!G16,""))</f>
        <v/>
      </c>
      <c r="H16" s="34" t="str">
        <f>IF('reálná rychlost'!K16="","",IF(AND('reálná rychlost'!K16&gt;50,'reálná rychlost'!K16&lt;=90),odchylky!K16,""))</f>
        <v/>
      </c>
      <c r="I16" s="34" t="str">
        <f>IF('reálná rychlost'!L16="","",IF(AND('reálná rychlost'!L16&gt;50,'reálná rychlost'!L16&lt;=90),odchylky!L16,""))</f>
        <v/>
      </c>
      <c r="J16" s="34" t="str">
        <f>IF('reálná rychlost'!S16="","",IF(AND('reálná rychlost'!S16&gt;50,'reálná rychlost'!S16&lt;=90),odchylky!S16,""))</f>
        <v/>
      </c>
      <c r="K16" s="34" t="str">
        <f>IF('reálná rychlost'!T16="","",IF(AND('reálná rychlost'!T16&gt;50,'reálná rychlost'!T16&lt;=90),odchylky!T16,""))</f>
        <v/>
      </c>
      <c r="L16" s="34" t="str">
        <f>IF('reálná rychlost'!U16="","",IF(AND('reálná rychlost'!U16&gt;50,'reálná rychlost'!U16&lt;=90),odchylky!U16,""))</f>
        <v/>
      </c>
    </row>
    <row r="17" spans="1:12" x14ac:dyDescent="0.25">
      <c r="A17" s="6" t="s">
        <v>3</v>
      </c>
      <c r="B17" s="6" t="s">
        <v>4</v>
      </c>
      <c r="C17" s="34" t="str">
        <f>IF('reálná rychlost'!C17="","",IF(AND('reálná rychlost'!C17&gt;50,'reálná rychlost'!C17&lt;=90),odchylky!C17,""))</f>
        <v/>
      </c>
      <c r="D17" s="34" t="str">
        <f>IF('reálná rychlost'!D17="","",IF(AND('reálná rychlost'!D17&gt;50,'reálná rychlost'!D17&lt;=90),odchylky!D17,""))</f>
        <v/>
      </c>
      <c r="E17" s="34" t="str">
        <f>IF('reálná rychlost'!E17="","",IF(AND('reálná rychlost'!E17&gt;50,'reálná rychlost'!E17&lt;=90),odchylky!E17,""))</f>
        <v/>
      </c>
      <c r="F17" s="34" t="str">
        <f>IF('reálná rychlost'!F17="","",IF(AND('reálná rychlost'!F17&gt;50,'reálná rychlost'!F17&lt;=90),odchylky!F17,""))</f>
        <v/>
      </c>
      <c r="G17" s="34" t="str">
        <f>IF('reálná rychlost'!G17="","",IF(AND('reálná rychlost'!G17&gt;50,'reálná rychlost'!G17&lt;=90),odchylky!G17,""))</f>
        <v/>
      </c>
      <c r="H17" s="34" t="str">
        <f>IF('reálná rychlost'!K17="","",IF(AND('reálná rychlost'!K17&gt;50,'reálná rychlost'!K17&lt;=90),odchylky!K17,""))</f>
        <v/>
      </c>
      <c r="I17" s="34" t="str">
        <f>IF('reálná rychlost'!L17="","",IF(AND('reálná rychlost'!L17&gt;50,'reálná rychlost'!L17&lt;=90),odchylky!L17,""))</f>
        <v/>
      </c>
      <c r="J17" s="34" t="str">
        <f>IF('reálná rychlost'!S17="","",IF(AND('reálná rychlost'!S17&gt;50,'reálná rychlost'!S17&lt;=90),odchylky!S17,""))</f>
        <v/>
      </c>
      <c r="K17" s="34" t="str">
        <f>IF('reálná rychlost'!T17="","",IF(AND('reálná rychlost'!T17&gt;50,'reálná rychlost'!T17&lt;=90),odchylky!T17,""))</f>
        <v/>
      </c>
      <c r="L17" s="34" t="str">
        <f>IF('reálná rychlost'!U17="","",IF(AND('reálná rychlost'!U17&gt;50,'reálná rychlost'!U17&lt;=90),odchylky!U17,""))</f>
        <v/>
      </c>
    </row>
    <row r="18" spans="1:12" x14ac:dyDescent="0.25">
      <c r="A18" s="4" t="s">
        <v>3</v>
      </c>
      <c r="B18" s="4" t="s">
        <v>4</v>
      </c>
      <c r="C18" s="34" t="str">
        <f>IF('reálná rychlost'!C18="","",IF(AND('reálná rychlost'!C18&gt;50,'reálná rychlost'!C18&lt;=90),odchylky!C18,""))</f>
        <v/>
      </c>
      <c r="D18" s="34" t="str">
        <f>IF('reálná rychlost'!D18="","",IF(AND('reálná rychlost'!D18&gt;50,'reálná rychlost'!D18&lt;=90),odchylky!D18,""))</f>
        <v/>
      </c>
      <c r="E18" s="34">
        <f>IF('reálná rychlost'!E18="","",IF(AND('reálná rychlost'!E18&gt;50,'reálná rychlost'!E18&lt;=90),odchylky!E18,""))</f>
        <v>3.4482758620689655E-2</v>
      </c>
      <c r="F18" s="34">
        <f>IF('reálná rychlost'!F18="","",IF(AND('reálná rychlost'!F18&gt;50,'reálná rychlost'!F18&lt;=90),odchylky!F18,""))</f>
        <v>9.1954022988505746E-2</v>
      </c>
      <c r="G18" s="34">
        <f>IF('reálná rychlost'!G18="","",IF(AND('reálná rychlost'!G18&gt;50,'reálná rychlost'!G18&lt;=90),odchylky!G18,""))</f>
        <v>0.26436781609195403</v>
      </c>
      <c r="H18" s="34">
        <f>IF('reálná rychlost'!K18="","",IF(AND('reálná rychlost'!K18&gt;50,'reálná rychlost'!K18&lt;=90),odchylky!K18,""))</f>
        <v>0.17647058823529413</v>
      </c>
      <c r="I18" s="34">
        <f>IF('reálná rychlost'!L18="","",IF(AND('reálná rychlost'!L18&gt;50,'reálná rychlost'!L18&lt;=90),odchylky!L18,""))</f>
        <v>0.23529411764705882</v>
      </c>
      <c r="J18" s="34" t="str">
        <f>IF('reálná rychlost'!S18="","",IF(AND('reálná rychlost'!S18&gt;50,'reálná rychlost'!S18&lt;=90),odchylky!S18,""))</f>
        <v/>
      </c>
      <c r="K18" s="34" t="str">
        <f>IF('reálná rychlost'!T18="","",IF(AND('reálná rychlost'!T18&gt;50,'reálná rychlost'!T18&lt;=90),odchylky!T18,""))</f>
        <v/>
      </c>
      <c r="L18" s="34">
        <f>IF('reálná rychlost'!U18="","",IF(AND('reálná rychlost'!U18&gt;50,'reálná rychlost'!U18&lt;=90),odchylky!U18,""))</f>
        <v>-0.10714285714285714</v>
      </c>
    </row>
    <row r="19" spans="1:12" x14ac:dyDescent="0.25">
      <c r="A19" s="6" t="s">
        <v>3</v>
      </c>
      <c r="B19" s="6" t="s">
        <v>4</v>
      </c>
      <c r="C19" s="34" t="str">
        <f>IF('reálná rychlost'!C19="","",IF(AND('reálná rychlost'!C19&gt;50,'reálná rychlost'!C19&lt;=90),odchylky!C19,""))</f>
        <v/>
      </c>
      <c r="D19" s="34" t="str">
        <f>IF('reálná rychlost'!D19="","",IF(AND('reálná rychlost'!D19&gt;50,'reálná rychlost'!D19&lt;=90),odchylky!D19,""))</f>
        <v/>
      </c>
      <c r="E19" s="34" t="str">
        <f>IF('reálná rychlost'!E19="","",IF(AND('reálná rychlost'!E19&gt;50,'reálná rychlost'!E19&lt;=90),odchylky!E19,""))</f>
        <v/>
      </c>
      <c r="F19" s="34" t="str">
        <f>IF('reálná rychlost'!F19="","",IF(AND('reálná rychlost'!F19&gt;50,'reálná rychlost'!F19&lt;=90),odchylky!F19,""))</f>
        <v/>
      </c>
      <c r="G19" s="34" t="str">
        <f>IF('reálná rychlost'!G19="","",IF(AND('reálná rychlost'!G19&gt;50,'reálná rychlost'!G19&lt;=90),odchylky!G19,""))</f>
        <v/>
      </c>
      <c r="H19" s="34" t="str">
        <f>IF('reálná rychlost'!K19="","",IF(AND('reálná rychlost'!K19&gt;50,'reálná rychlost'!K19&lt;=90),odchylky!K19,""))</f>
        <v/>
      </c>
      <c r="I19" s="34" t="str">
        <f>IF('reálná rychlost'!L19="","",IF(AND('reálná rychlost'!L19&gt;50,'reálná rychlost'!L19&lt;=90),odchylky!L19,""))</f>
        <v/>
      </c>
      <c r="J19" s="34" t="str">
        <f>IF('reálná rychlost'!S19="","",IF(AND('reálná rychlost'!S19&gt;50,'reálná rychlost'!S19&lt;=90),odchylky!S19,""))</f>
        <v/>
      </c>
      <c r="K19" s="34" t="str">
        <f>IF('reálná rychlost'!T19="","",IF(AND('reálná rychlost'!T19&gt;50,'reálná rychlost'!T19&lt;=90),odchylky!T19,""))</f>
        <v/>
      </c>
      <c r="L19" s="34">
        <f>IF('reálná rychlost'!U19="","",IF(AND('reálná rychlost'!U19&gt;50,'reálná rychlost'!U19&lt;=90),odchylky!U19,""))</f>
        <v>-0.24528301886792453</v>
      </c>
    </row>
    <row r="20" spans="1:12" x14ac:dyDescent="0.25">
      <c r="C20" s="34" t="str">
        <f>IF('reálná rychlost'!C20="","",IF(AND('reálná rychlost'!C20&gt;50,'reálná rychlost'!C20&lt;=90),odchylky!C20,""))</f>
        <v/>
      </c>
      <c r="D20" s="34" t="str">
        <f>IF('reálná rychlost'!D20="","",IF(AND('reálná rychlost'!D20&gt;50,'reálná rychlost'!D20&lt;=90),odchylky!D20,""))</f>
        <v/>
      </c>
      <c r="E20" s="34" t="str">
        <f>IF('reálná rychlost'!E20="","",IF(AND('reálná rychlost'!E20&gt;50,'reálná rychlost'!E20&lt;=90),odchylky!E20,""))</f>
        <v/>
      </c>
      <c r="F20" s="34" t="str">
        <f>IF('reálná rychlost'!F20="","",IF(AND('reálná rychlost'!F20&gt;50,'reálná rychlost'!F20&lt;=90),odchylky!F20,""))</f>
        <v/>
      </c>
      <c r="G20" s="34" t="str">
        <f>IF('reálná rychlost'!G20="","",IF(AND('reálná rychlost'!G20&gt;50,'reálná rychlost'!G20&lt;=90),odchylky!G20,""))</f>
        <v/>
      </c>
      <c r="H20" s="34" t="str">
        <f>IF('reálná rychlost'!K20="","",IF(AND('reálná rychlost'!K20&gt;50,'reálná rychlost'!K20&lt;=90),odchylky!K20,""))</f>
        <v/>
      </c>
      <c r="I20" s="34" t="str">
        <f>IF('reálná rychlost'!L20="","",IF(AND('reálná rychlost'!L20&gt;50,'reálná rychlost'!L20&lt;=90),odchylky!L20,""))</f>
        <v/>
      </c>
      <c r="J20" s="34" t="str">
        <f>IF('reálná rychlost'!S20="","",IF(AND('reálná rychlost'!S20&gt;50,'reálná rychlost'!S20&lt;=90),odchylky!S20,""))</f>
        <v/>
      </c>
      <c r="K20" s="34" t="str">
        <f>IF('reálná rychlost'!T20="","",IF(AND('reálná rychlost'!T20&gt;50,'reálná rychlost'!T20&lt;=90),odchylky!T20,""))</f>
        <v/>
      </c>
      <c r="L20" s="34" t="str">
        <f>IF('reálná rychlost'!U20="","",IF(AND('reálná rychlost'!U20&gt;50,'reálná rychlost'!U20&lt;=90),odchylky!U20,""))</f>
        <v/>
      </c>
    </row>
    <row r="21" spans="1:12" x14ac:dyDescent="0.25">
      <c r="A21" s="6" t="s">
        <v>3</v>
      </c>
      <c r="B21" s="6" t="s">
        <v>2</v>
      </c>
      <c r="C21" s="34" t="str">
        <f>IF('reálná rychlost'!C21="","",IF(AND('reálná rychlost'!C21&gt;50,'reálná rychlost'!C21&lt;=90),odchylky!C21,""))</f>
        <v/>
      </c>
      <c r="D21" s="34" t="str">
        <f>IF('reálná rychlost'!D21="","",IF(AND('reálná rychlost'!D21&gt;50,'reálná rychlost'!D21&lt;=90),odchylky!D21,""))</f>
        <v/>
      </c>
      <c r="E21" s="34" t="str">
        <f>IF('reálná rychlost'!E21="","",IF(AND('reálná rychlost'!E21&gt;50,'reálná rychlost'!E21&lt;=90),odchylky!E21,""))</f>
        <v/>
      </c>
      <c r="F21" s="34" t="str">
        <f>IF('reálná rychlost'!F21="","",IF(AND('reálná rychlost'!F21&gt;50,'reálná rychlost'!F21&lt;=90),odchylky!F21,""))</f>
        <v/>
      </c>
      <c r="G21" s="34" t="str">
        <f>IF('reálná rychlost'!G21="","",IF(AND('reálná rychlost'!G21&gt;50,'reálná rychlost'!G21&lt;=90),odchylky!G21,""))</f>
        <v/>
      </c>
      <c r="H21" s="34" t="str">
        <f>IF('reálná rychlost'!K21="","",IF(AND('reálná rychlost'!K21&gt;50,'reálná rychlost'!K21&lt;=90),odchylky!K21,""))</f>
        <v/>
      </c>
      <c r="I21" s="34" t="str">
        <f>IF('reálná rychlost'!L21="","",IF(AND('reálná rychlost'!L21&gt;50,'reálná rychlost'!L21&lt;=90),odchylky!L21,""))</f>
        <v/>
      </c>
      <c r="J21" s="34" t="str">
        <f>IF('reálná rychlost'!S21="","",IF(AND('reálná rychlost'!S21&gt;50,'reálná rychlost'!S21&lt;=90),odchylky!S21,""))</f>
        <v/>
      </c>
      <c r="K21" s="34" t="str">
        <f>IF('reálná rychlost'!T21="","",IF(AND('reálná rychlost'!T21&gt;50,'reálná rychlost'!T21&lt;=90),odchylky!T21,""))</f>
        <v/>
      </c>
      <c r="L21" s="34" t="str">
        <f>IF('reálná rychlost'!U21="","",IF(AND('reálná rychlost'!U21&gt;50,'reálná rychlost'!U21&lt;=90),odchylky!U21,""))</f>
        <v/>
      </c>
    </row>
    <row r="22" spans="1:12" x14ac:dyDescent="0.25">
      <c r="A22" s="4" t="s">
        <v>3</v>
      </c>
      <c r="B22" s="9" t="s">
        <v>2</v>
      </c>
      <c r="C22" s="34">
        <f>IF('reálná rychlost'!C22="","",IF(AND('reálná rychlost'!C22&gt;50,'reálná rychlost'!C22&lt;=90),odchylky!C22,""))</f>
        <v>-5.6603773584905662E-2</v>
      </c>
      <c r="D22" s="34">
        <f>IF('reálná rychlost'!D22="","",IF(AND('reálná rychlost'!D22&gt;50,'reálná rychlost'!D22&lt;=90),odchylky!D22,""))</f>
        <v>3.7735849056603772E-2</v>
      </c>
      <c r="E22" s="34" t="str">
        <f>IF('reálná rychlost'!E22="","",IF(AND('reálná rychlost'!E22&gt;50,'reálná rychlost'!E22&lt;=90),odchylky!E22,""))</f>
        <v/>
      </c>
      <c r="F22" s="34">
        <f>IF('reálná rychlost'!F22="","",IF(AND('reálná rychlost'!F22&gt;50,'reálná rychlost'!F22&lt;=90),odchylky!F22,""))</f>
        <v>5.7692307692307696E-2</v>
      </c>
      <c r="G22" s="34">
        <f>IF('reálná rychlost'!G22="","",IF(AND('reálná rychlost'!G22&gt;50,'reálná rychlost'!G22&lt;=90),odchylky!G22,""))</f>
        <v>1.9230769230769232E-2</v>
      </c>
      <c r="H22" s="34" t="str">
        <f>IF('reálná rychlost'!K22="","",IF(AND('reálná rychlost'!K22&gt;50,'reálná rychlost'!K22&lt;=90),odchylky!K22,""))</f>
        <v/>
      </c>
      <c r="I22" s="34" t="str">
        <f>IF('reálná rychlost'!L22="","",IF(AND('reálná rychlost'!L22&gt;50,'reálná rychlost'!L22&lt;=90),odchylky!L22,""))</f>
        <v/>
      </c>
      <c r="J22" s="34">
        <f>IF('reálná rychlost'!S22="","",IF(AND('reálná rychlost'!S22&gt;50,'reálná rychlost'!S22&lt;=90),odchylky!S22,""))</f>
        <v>0.17307692307692307</v>
      </c>
      <c r="K22" s="34">
        <f>IF('reálná rychlost'!T22="","",IF(AND('reálná rychlost'!T22&gt;50,'reálná rychlost'!T22&lt;=90),odchylky!T22,""))</f>
        <v>-3.8461538461538464E-2</v>
      </c>
      <c r="L22" s="34" t="str">
        <f>IF('reálná rychlost'!U22="","",IF(AND('reálná rychlost'!U22&gt;50,'reálná rychlost'!U22&lt;=90),odchylky!U22,""))</f>
        <v/>
      </c>
    </row>
    <row r="23" spans="1:12" x14ac:dyDescent="0.25">
      <c r="A23" s="6" t="s">
        <v>3</v>
      </c>
      <c r="B23" s="6" t="s">
        <v>2</v>
      </c>
      <c r="C23" s="34" t="str">
        <f>IF('reálná rychlost'!C23="","",IF(AND('reálná rychlost'!C23&gt;50,'reálná rychlost'!C23&lt;=90),odchylky!C23,""))</f>
        <v/>
      </c>
      <c r="D23" s="34" t="str">
        <f>IF('reálná rychlost'!D23="","",IF(AND('reálná rychlost'!D23&gt;50,'reálná rychlost'!D23&lt;=90),odchylky!D23,""))</f>
        <v/>
      </c>
      <c r="E23" s="34" t="str">
        <f>IF('reálná rychlost'!E23="","",IF(AND('reálná rychlost'!E23&gt;50,'reálná rychlost'!E23&lt;=90),odchylky!E23,""))</f>
        <v/>
      </c>
      <c r="F23" s="34" t="str">
        <f>IF('reálná rychlost'!F23="","",IF(AND('reálná rychlost'!F23&gt;50,'reálná rychlost'!F23&lt;=90),odchylky!F23,""))</f>
        <v/>
      </c>
      <c r="G23" s="34" t="str">
        <f>IF('reálná rychlost'!G23="","",IF(AND('reálná rychlost'!G23&gt;50,'reálná rychlost'!G23&lt;=90),odchylky!G23,""))</f>
        <v/>
      </c>
      <c r="H23" s="34" t="str">
        <f>IF('reálná rychlost'!K23="","",IF(AND('reálná rychlost'!K23&gt;50,'reálná rychlost'!K23&lt;=90),odchylky!K23,""))</f>
        <v/>
      </c>
      <c r="I23" s="34" t="str">
        <f>IF('reálná rychlost'!L23="","",IF(AND('reálná rychlost'!L23&gt;50,'reálná rychlost'!L23&lt;=90),odchylky!L23,""))</f>
        <v/>
      </c>
      <c r="J23" s="34" t="str">
        <f>IF('reálná rychlost'!S23="","",IF(AND('reálná rychlost'!S23&gt;50,'reálná rychlost'!S23&lt;=90),odchylky!S23,""))</f>
        <v/>
      </c>
      <c r="K23" s="34" t="str">
        <f>IF('reálná rychlost'!T23="","",IF(AND('reálná rychlost'!T23&gt;50,'reálná rychlost'!T23&lt;=90),odchylky!T23,""))</f>
        <v/>
      </c>
      <c r="L23" s="34" t="str">
        <f>IF('reálná rychlost'!U23="","",IF(AND('reálná rychlost'!U23&gt;50,'reálná rychlost'!U23&lt;=90),odchylky!U23,""))</f>
        <v/>
      </c>
    </row>
    <row r="24" spans="1:12" x14ac:dyDescent="0.25">
      <c r="A24" s="4" t="s">
        <v>3</v>
      </c>
      <c r="B24" s="9" t="s">
        <v>2</v>
      </c>
      <c r="C24" s="34">
        <f>IF('reálná rychlost'!C24="","",IF(AND('reálná rychlost'!C24&gt;50,'reálná rychlost'!C24&lt;=90),odchylky!C24,""))</f>
        <v>0.17647058823529413</v>
      </c>
      <c r="D24" s="34">
        <f>IF('reálná rychlost'!D24="","",IF(AND('reálná rychlost'!D24&gt;50,'reálná rychlost'!D24&lt;=90),odchylky!D24,""))</f>
        <v>0.17647058823529413</v>
      </c>
      <c r="E24" s="34">
        <f>IF('reálná rychlost'!E24="","",IF(AND('reálná rychlost'!E24&gt;50,'reálná rychlost'!E24&lt;=90),odchylky!E24,""))</f>
        <v>4.4776119402985072E-2</v>
      </c>
      <c r="F24" s="34">
        <f>IF('reálná rychlost'!F24="","",IF(AND('reálná rychlost'!F24&gt;50,'reálná rychlost'!F24&lt;=90),odchylky!F24,""))</f>
        <v>0.30434782608695654</v>
      </c>
      <c r="G24" s="34">
        <f>IF('reálná rychlost'!G24="","",IF(AND('reálná rychlost'!G24&gt;50,'reálná rychlost'!G24&lt;=90),odchylky!G24,""))</f>
        <v>0.18840579710144928</v>
      </c>
      <c r="H24" s="34">
        <f>IF('reálná rychlost'!K24="","",IF(AND('reálná rychlost'!K24&gt;50,'reálná rychlost'!K24&lt;=90),odchylky!K24,""))</f>
        <v>0.11940298507462686</v>
      </c>
      <c r="I24" s="34">
        <f>IF('reálná rychlost'!L24="","",IF(AND('reálná rychlost'!L24&gt;50,'reálná rychlost'!L24&lt;=90),odchylky!L24,""))</f>
        <v>0.19402985074626866</v>
      </c>
      <c r="J24" s="34">
        <f>IF('reálná rychlost'!S24="","",IF(AND('reálná rychlost'!S24&gt;50,'reálná rychlost'!S24&lt;=90),odchylky!S24,""))</f>
        <v>0.20895522388059701</v>
      </c>
      <c r="K24" s="34">
        <f>IF('reálná rychlost'!T24="","",IF(AND('reálná rychlost'!T24&gt;50,'reálná rychlost'!T24&lt;=90),odchylky!T24,""))</f>
        <v>0.19402985074626866</v>
      </c>
      <c r="L24" s="34">
        <f>IF('reálná rychlost'!U24="","",IF(AND('reálná rychlost'!U24&gt;50,'reálná rychlost'!U24&lt;=90),odchylky!U24,""))</f>
        <v>-9.7222222222222224E-2</v>
      </c>
    </row>
    <row r="25" spans="1:12" x14ac:dyDescent="0.25">
      <c r="A25" s="6" t="s">
        <v>3</v>
      </c>
      <c r="B25" s="6" t="s">
        <v>2</v>
      </c>
      <c r="C25" s="34">
        <f>IF('reálná rychlost'!C25="","",IF(AND('reálná rychlost'!C25&gt;50,'reálná rychlost'!C25&lt;=90),odchylky!C25,""))</f>
        <v>0.14942528735632185</v>
      </c>
      <c r="D25" s="34">
        <f>IF('reálná rychlost'!D25="","",IF(AND('reálná rychlost'!D25&gt;50,'reálná rychlost'!D25&lt;=90),odchylky!D25,""))</f>
        <v>3.4482758620689655E-2</v>
      </c>
      <c r="E25" s="34">
        <f>IF('reálná rychlost'!E25="","",IF(AND('reálná rychlost'!E25&gt;50,'reálná rychlost'!E25&lt;=90),odchylky!E25,""))</f>
        <v>1.1904761904761904E-2</v>
      </c>
      <c r="F25" s="34">
        <f>IF('reálná rychlost'!F25="","",IF(AND('reálná rychlost'!F25&gt;50,'reálná rychlost'!F25&lt;=90),odchylky!F25,""))</f>
        <v>4.6511627906976744E-2</v>
      </c>
      <c r="G25" s="34">
        <f>IF('reálná rychlost'!G25="","",IF(AND('reálná rychlost'!G25&gt;50,'reálná rychlost'!G25&lt;=90),odchylky!G25,""))</f>
        <v>2.3255813953488372E-2</v>
      </c>
      <c r="H25" s="34">
        <f>IF('reálná rychlost'!K25="","",IF(AND('reálná rychlost'!K25&gt;50,'reálná rychlost'!K25&lt;=90),odchylky!K25,""))</f>
        <v>-4.49438202247191E-2</v>
      </c>
      <c r="I25" s="34">
        <f>IF('reálná rychlost'!L25="","",IF(AND('reálná rychlost'!L25&gt;50,'reálná rychlost'!L25&lt;=90),odchylky!L25,""))</f>
        <v>0.12359550561797752</v>
      </c>
      <c r="J25" s="34">
        <f>IF('reálná rychlost'!S25="","",IF(AND('reálná rychlost'!S25&gt;50,'reálná rychlost'!S25&lt;=90),odchylky!S25,""))</f>
        <v>0.30337078651685395</v>
      </c>
      <c r="K25" s="34">
        <f>IF('reálná rychlost'!T25="","",IF(AND('reálná rychlost'!T25&gt;50,'reálná rychlost'!T25&lt;=90),odchylky!T25,""))</f>
        <v>3.3707865168539325E-2</v>
      </c>
      <c r="L25" s="34" t="str">
        <f>IF('reálná rychlost'!U25="","",IF(AND('reálná rychlost'!U25&gt;50,'reálná rychlost'!U25&lt;=90),odchylky!U25,""))</f>
        <v/>
      </c>
    </row>
    <row r="26" spans="1:12" x14ac:dyDescent="0.25">
      <c r="A26" s="4" t="s">
        <v>3</v>
      </c>
      <c r="B26" s="9" t="s">
        <v>2</v>
      </c>
      <c r="C26" s="34" t="str">
        <f>IF('reálná rychlost'!C26="","",IF(AND('reálná rychlost'!C26&gt;50,'reálná rychlost'!C26&lt;=90),odchylky!C26,""))</f>
        <v/>
      </c>
      <c r="D26" s="34" t="str">
        <f>IF('reálná rychlost'!D26="","",IF(AND('reálná rychlost'!D26&gt;50,'reálná rychlost'!D26&lt;=90),odchylky!D26,""))</f>
        <v/>
      </c>
      <c r="E26" s="34" t="str">
        <f>IF('reálná rychlost'!E26="","",IF(AND('reálná rychlost'!E26&gt;50,'reálná rychlost'!E26&lt;=90),odchylky!E26,""))</f>
        <v/>
      </c>
      <c r="F26" s="34" t="str">
        <f>IF('reálná rychlost'!F26="","",IF(AND('reálná rychlost'!F26&gt;50,'reálná rychlost'!F26&lt;=90),odchylky!F26,""))</f>
        <v/>
      </c>
      <c r="G26" s="34" t="str">
        <f>IF('reálná rychlost'!G26="","",IF(AND('reálná rychlost'!G26&gt;50,'reálná rychlost'!G26&lt;=90),odchylky!G26,""))</f>
        <v/>
      </c>
      <c r="H26" s="34" t="str">
        <f>IF('reálná rychlost'!K26="","",IF(AND('reálná rychlost'!K26&gt;50,'reálná rychlost'!K26&lt;=90),odchylky!K26,""))</f>
        <v/>
      </c>
      <c r="I26" s="34" t="str">
        <f>IF('reálná rychlost'!L26="","",IF(AND('reálná rychlost'!L26&gt;50,'reálná rychlost'!L26&lt;=90),odchylky!L26,""))</f>
        <v/>
      </c>
      <c r="J26" s="34" t="str">
        <f>IF('reálná rychlost'!S26="","",IF(AND('reálná rychlost'!S26&gt;50,'reálná rychlost'!S26&lt;=90),odchylky!S26,""))</f>
        <v/>
      </c>
      <c r="K26" s="34" t="str">
        <f>IF('reálná rychlost'!T26="","",IF(AND('reálná rychlost'!T26&gt;50,'reálná rychlost'!T26&lt;=90),odchylky!T26,""))</f>
        <v/>
      </c>
      <c r="L26" s="34" t="str">
        <f>IF('reálná rychlost'!U26="","",IF(AND('reálná rychlost'!U26&gt;50,'reálná rychlost'!U26&lt;=90),odchylky!U26,""))</f>
        <v/>
      </c>
    </row>
    <row r="27" spans="1:12" x14ac:dyDescent="0.25">
      <c r="A27" s="6" t="s">
        <v>3</v>
      </c>
      <c r="B27" s="6" t="s">
        <v>2</v>
      </c>
      <c r="C27" s="34">
        <f>IF('reálná rychlost'!C27="","",IF(AND('reálná rychlost'!C27&gt;50,'reálná rychlost'!C27&lt;=90),odchylky!C27,""))</f>
        <v>-5.6603773584905662E-2</v>
      </c>
      <c r="D27" s="34">
        <f>IF('reálná rychlost'!D27="","",IF(AND('reálná rychlost'!D27&gt;50,'reálná rychlost'!D27&lt;=90),odchylky!D27,""))</f>
        <v>3.7735849056603772E-2</v>
      </c>
      <c r="E27" s="34" t="str">
        <f>IF('reálná rychlost'!E27="","",IF(AND('reálná rychlost'!E27&gt;50,'reálná rychlost'!E27&lt;=90),odchylky!E27,""))</f>
        <v/>
      </c>
      <c r="F27" s="34" t="str">
        <f>IF('reálná rychlost'!F27="","",IF(AND('reálná rychlost'!F27&gt;50,'reálná rychlost'!F27&lt;=90),odchylky!F27,""))</f>
        <v/>
      </c>
      <c r="G27" s="34" t="str">
        <f>IF('reálná rychlost'!G27="","",IF(AND('reálná rychlost'!G27&gt;50,'reálná rychlost'!G27&lt;=90),odchylky!G27,""))</f>
        <v/>
      </c>
      <c r="H27" s="34" t="str">
        <f>IF('reálná rychlost'!K27="","",IF(AND('reálná rychlost'!K27&gt;50,'reálná rychlost'!K27&lt;=90),odchylky!K27,""))</f>
        <v/>
      </c>
      <c r="I27" s="34" t="str">
        <f>IF('reálná rychlost'!L27="","",IF(AND('reálná rychlost'!L27&gt;50,'reálná rychlost'!L27&lt;=90),odchylky!L27,""))</f>
        <v/>
      </c>
      <c r="J27" s="34">
        <f>IF('reálná rychlost'!S27="","",IF(AND('reálná rychlost'!S27&gt;50,'reálná rychlost'!S27&lt;=90),odchylky!S27,""))</f>
        <v>0.17307692307692307</v>
      </c>
      <c r="K27" s="34">
        <f>IF('reálná rychlost'!T27="","",IF(AND('reálná rychlost'!T27&gt;50,'reálná rychlost'!T27&lt;=90),odchylky!T27,""))</f>
        <v>-3.8461538461538464E-2</v>
      </c>
      <c r="L27" s="34" t="str">
        <f>IF('reálná rychlost'!U27="","",IF(AND('reálná rychlost'!U27&gt;50,'reálná rychlost'!U27&lt;=90),odchylky!U27,""))</f>
        <v/>
      </c>
    </row>
    <row r="28" spans="1:12" x14ac:dyDescent="0.25">
      <c r="A28" s="4" t="s">
        <v>3</v>
      </c>
      <c r="B28" s="9" t="s">
        <v>2</v>
      </c>
      <c r="C28" s="34" t="str">
        <f>IF('reálná rychlost'!C28="","",IF(AND('reálná rychlost'!C28&gt;50,'reálná rychlost'!C28&lt;=90),odchylky!C28,""))</f>
        <v/>
      </c>
      <c r="D28" s="34" t="str">
        <f>IF('reálná rychlost'!D28="","",IF(AND('reálná rychlost'!D28&gt;50,'reálná rychlost'!D28&lt;=90),odchylky!D28,""))</f>
        <v/>
      </c>
      <c r="E28" s="34" t="str">
        <f>IF('reálná rychlost'!E28="","",IF(AND('reálná rychlost'!E28&gt;50,'reálná rychlost'!E28&lt;=90),odchylky!E28,""))</f>
        <v/>
      </c>
      <c r="F28" s="34" t="str">
        <f>IF('reálná rychlost'!F28="","",IF(AND('reálná rychlost'!F28&gt;50,'reálná rychlost'!F28&lt;=90),odchylky!F28,""))</f>
        <v/>
      </c>
      <c r="G28" s="34" t="str">
        <f>IF('reálná rychlost'!G28="","",IF(AND('reálná rychlost'!G28&gt;50,'reálná rychlost'!G28&lt;=90),odchylky!G28,""))</f>
        <v/>
      </c>
      <c r="H28" s="34" t="str">
        <f>IF('reálná rychlost'!K28="","",IF(AND('reálná rychlost'!K28&gt;50,'reálná rychlost'!K28&lt;=90),odchylky!K28,""))</f>
        <v/>
      </c>
      <c r="I28" s="34" t="str">
        <f>IF('reálná rychlost'!L28="","",IF(AND('reálná rychlost'!L28&gt;50,'reálná rychlost'!L28&lt;=90),odchylky!L28,""))</f>
        <v/>
      </c>
      <c r="J28" s="34" t="str">
        <f>IF('reálná rychlost'!S28="","",IF(AND('reálná rychlost'!S28&gt;50,'reálná rychlost'!S28&lt;=90),odchylky!S28,""))</f>
        <v/>
      </c>
      <c r="K28" s="34" t="str">
        <f>IF('reálná rychlost'!T28="","",IF(AND('reálná rychlost'!T28&gt;50,'reálná rychlost'!T28&lt;=90),odchylky!T28,""))</f>
        <v/>
      </c>
      <c r="L28" s="34" t="str">
        <f>IF('reálná rychlost'!U28="","",IF(AND('reálná rychlost'!U28&gt;50,'reálná rychlost'!U28&lt;=90),odchylky!U28,""))</f>
        <v/>
      </c>
    </row>
    <row r="29" spans="1:12" x14ac:dyDescent="0.25">
      <c r="A29" s="6" t="s">
        <v>3</v>
      </c>
      <c r="B29" s="6" t="s">
        <v>2</v>
      </c>
      <c r="C29" s="34">
        <f>IF('reálná rychlost'!C29="","",IF(AND('reálná rychlost'!C29&gt;50,'reálná rychlost'!C29&lt;=90),odchylky!C29,""))</f>
        <v>0.3888888888888889</v>
      </c>
      <c r="D29" s="34">
        <f>IF('reálná rychlost'!D29="","",IF(AND('reálná rychlost'!D29&gt;50,'reálná rychlost'!D29&lt;=90),odchylky!D29,""))</f>
        <v>0.25</v>
      </c>
      <c r="E29" s="34">
        <f>IF('reálná rychlost'!E29="","",IF(AND('reálná rychlost'!E29&gt;50,'reálná rychlost'!E29&lt;=90),odchylky!E29,""))</f>
        <v>-0.10112359550561797</v>
      </c>
      <c r="F29" s="34">
        <f>IF('reálná rychlost'!F29="","",IF(AND('reálná rychlost'!F29&gt;50,'reálná rychlost'!F29&lt;=90),odchylky!F29,""))</f>
        <v>0.10465116279069768</v>
      </c>
      <c r="G29" s="34">
        <f>IF('reálná rychlost'!G29="","",IF(AND('reálná rychlost'!G29&gt;50,'reálná rychlost'!G29&lt;=90),odchylky!G29,""))</f>
        <v>-4.6511627906976744E-2</v>
      </c>
      <c r="H29" s="34">
        <f>IF('reálná rychlost'!K29="","",IF(AND('reálná rychlost'!K29&gt;50,'reálná rychlost'!K29&lt;=90),odchylky!K29,""))</f>
        <v>1.1904761904761904E-2</v>
      </c>
      <c r="I29" s="34">
        <f>IF('reálná rychlost'!L29="","",IF(AND('reálná rychlost'!L29&gt;50,'reálná rychlost'!L29&lt;=90),odchylky!L29,""))</f>
        <v>0.13095238095238096</v>
      </c>
      <c r="J29" s="34">
        <f>IF('reálná rychlost'!S29="","",IF(AND('reálná rychlost'!S29&gt;50,'reálná rychlost'!S29&lt;=90),odchylky!S29,""))</f>
        <v>0.18072289156626506</v>
      </c>
      <c r="K29" s="34">
        <f>IF('reálná rychlost'!T29="","",IF(AND('reálná rychlost'!T29&gt;50,'reálná rychlost'!T29&lt;=90),odchylky!T29,""))</f>
        <v>9.6385542168674704E-2</v>
      </c>
      <c r="L29" s="34">
        <f>IF('reálná rychlost'!U29="","",IF(AND('reálná rychlost'!U29&gt;50,'reálná rychlost'!U29&lt;=90),odchylky!U29,""))</f>
        <v>-0.15662650602409639</v>
      </c>
    </row>
    <row r="30" spans="1:12" x14ac:dyDescent="0.25">
      <c r="A30" s="4" t="s">
        <v>3</v>
      </c>
      <c r="B30" s="9" t="s">
        <v>2</v>
      </c>
      <c r="C30" s="34" t="str">
        <f>IF('reálná rychlost'!C30="","",IF(AND('reálná rychlost'!C30&gt;50,'reálná rychlost'!C30&lt;=90),odchylky!C30,""))</f>
        <v/>
      </c>
      <c r="D30" s="34" t="str">
        <f>IF('reálná rychlost'!D30="","",IF(AND('reálná rychlost'!D30&gt;50,'reálná rychlost'!D30&lt;=90),odchylky!D30,""))</f>
        <v/>
      </c>
      <c r="E30" s="34" t="str">
        <f>IF('reálná rychlost'!E30="","",IF(AND('reálná rychlost'!E30&gt;50,'reálná rychlost'!E30&lt;=90),odchylky!E30,""))</f>
        <v/>
      </c>
      <c r="F30" s="34" t="str">
        <f>IF('reálná rychlost'!F30="","",IF(AND('reálná rychlost'!F30&gt;50,'reálná rychlost'!F30&lt;=90),odchylky!F30,""))</f>
        <v/>
      </c>
      <c r="G30" s="34" t="str">
        <f>IF('reálná rychlost'!G30="","",IF(AND('reálná rychlost'!G30&gt;50,'reálná rychlost'!G30&lt;=90),odchylky!G30,""))</f>
        <v/>
      </c>
      <c r="H30" s="34" t="str">
        <f>IF('reálná rychlost'!K30="","",IF(AND('reálná rychlost'!K30&gt;50,'reálná rychlost'!K30&lt;=90),odchylky!K30,""))</f>
        <v/>
      </c>
      <c r="I30" s="34" t="str">
        <f>IF('reálná rychlost'!L30="","",IF(AND('reálná rychlost'!L30&gt;50,'reálná rychlost'!L30&lt;=90),odchylky!L30,""))</f>
        <v/>
      </c>
      <c r="J30" s="34" t="str">
        <f>IF('reálná rychlost'!S30="","",IF(AND('reálná rychlost'!S30&gt;50,'reálná rychlost'!S30&lt;=90),odchylky!S30,""))</f>
        <v/>
      </c>
      <c r="K30" s="34" t="str">
        <f>IF('reálná rychlost'!T30="","",IF(AND('reálná rychlost'!T30&gt;50,'reálná rychlost'!T30&lt;=90),odchylky!T30,""))</f>
        <v/>
      </c>
      <c r="L30" s="34" t="str">
        <f>IF('reálná rychlost'!U30="","",IF(AND('reálná rychlost'!U30&gt;50,'reálná rychlost'!U30&lt;=90),odchylky!U30,""))</f>
        <v/>
      </c>
    </row>
    <row r="31" spans="1:12" x14ac:dyDescent="0.25">
      <c r="A31" s="6" t="s">
        <v>3</v>
      </c>
      <c r="B31" s="6" t="s">
        <v>2</v>
      </c>
      <c r="C31" s="34">
        <f>IF('reálná rychlost'!C31="","",IF(AND('reálná rychlost'!C31&gt;50,'reálná rychlost'!C31&lt;=90),odchylky!C31,""))</f>
        <v>-0.1044776119402985</v>
      </c>
      <c r="D31" s="34">
        <f>IF('reálná rychlost'!D31="","",IF(AND('reálná rychlost'!D31&gt;50,'reálná rychlost'!D31&lt;=90),odchylky!D31,""))</f>
        <v>0.34328358208955223</v>
      </c>
      <c r="E31" s="34">
        <f>IF('reálná rychlost'!E31="","",IF(AND('reálná rychlost'!E31&gt;50,'reálná rychlost'!E31&lt;=90),odchylky!E31,""))</f>
        <v>0.1111111111111111</v>
      </c>
      <c r="F31" s="34">
        <f>IF('reálná rychlost'!F31="","",IF(AND('reálná rychlost'!F31&gt;50,'reálná rychlost'!F31&lt;=90),odchylky!F31,""))</f>
        <v>7.6923076923076927E-2</v>
      </c>
      <c r="G31" s="34">
        <f>IF('reálná rychlost'!G31="","",IF(AND('reálná rychlost'!G31&gt;50,'reálná rychlost'!G31&lt;=90),odchylky!G31,""))</f>
        <v>0.18461538461538463</v>
      </c>
      <c r="H31" s="34">
        <f>IF('reálná rychlost'!K31="","",IF(AND('reálná rychlost'!K31&gt;50,'reálná rychlost'!K31&lt;=90),odchylky!K31,""))</f>
        <v>0.20967741935483872</v>
      </c>
      <c r="I31" s="34">
        <f>IF('reálná rychlost'!L31="","",IF(AND('reálná rychlost'!L31&gt;50,'reálná rychlost'!L31&lt;=90),odchylky!L31,""))</f>
        <v>0.20967741935483872</v>
      </c>
      <c r="J31" s="34">
        <f>IF('reálná rychlost'!S31="","",IF(AND('reálná rychlost'!S31&gt;50,'reálná rychlost'!S31&lt;=90),odchylky!S31,""))</f>
        <v>0.2711864406779661</v>
      </c>
      <c r="K31" s="34">
        <f>IF('reálná rychlost'!T31="","",IF(AND('reálná rychlost'!T31&gt;50,'reálná rychlost'!T31&lt;=90),odchylky!T31,""))</f>
        <v>0.38983050847457629</v>
      </c>
      <c r="L31" s="34">
        <f>IF('reálná rychlost'!U31="","",IF(AND('reálná rychlost'!U31&gt;50,'reálná rychlost'!U31&lt;=90),odchylky!U31,""))</f>
        <v>-3.5087719298245612E-2</v>
      </c>
    </row>
    <row r="32" spans="1:12" x14ac:dyDescent="0.25">
      <c r="A32" s="4" t="s">
        <v>3</v>
      </c>
      <c r="B32" s="9" t="s">
        <v>2</v>
      </c>
      <c r="C32" s="34">
        <f>IF('reálná rychlost'!C32="","",IF(AND('reálná rychlost'!C32&gt;50,'reálná rychlost'!C32&lt;=90),odchylky!C32,""))</f>
        <v>0.2</v>
      </c>
      <c r="D32" s="34">
        <f>IF('reálná rychlost'!D32="","",IF(AND('reálná rychlost'!D32&gt;50,'reálná rychlost'!D32&lt;=90),odchylky!D32,""))</f>
        <v>0.33333333333333331</v>
      </c>
      <c r="E32" s="34">
        <f>IF('reálná rychlost'!E32="","",IF(AND('reálná rychlost'!E32&gt;50,'reálná rychlost'!E32&lt;=90),odchylky!E32,""))</f>
        <v>-1.1627906976744186E-2</v>
      </c>
      <c r="F32" s="34">
        <f>IF('reálná rychlost'!F32="","",IF(AND('reálná rychlost'!F32&gt;50,'reálná rychlost'!F32&lt;=90),odchylky!F32,""))</f>
        <v>3.5294117647058823E-2</v>
      </c>
      <c r="G32" s="34">
        <f>IF('reálná rychlost'!G32="","",IF(AND('reálná rychlost'!G32&gt;50,'reálná rychlost'!G32&lt;=90),odchylky!G32,""))</f>
        <v>0</v>
      </c>
      <c r="H32" s="34">
        <f>IF('reálná rychlost'!K32="","",IF(AND('reálná rychlost'!K32&gt;50,'reálná rychlost'!K32&lt;=90),odchylky!K32,""))</f>
        <v>3.6585365853658534E-2</v>
      </c>
      <c r="I32" s="34">
        <f>IF('reálná rychlost'!L32="","",IF(AND('reálná rychlost'!L32&gt;50,'reálná rychlost'!L32&lt;=90),odchylky!L32,""))</f>
        <v>9.7560975609756101E-2</v>
      </c>
      <c r="J32" s="34">
        <f>IF('reálná rychlost'!S32="","",IF(AND('reálná rychlost'!S32&gt;50,'reálná rychlost'!S32&lt;=90),odchylky!S32,""))</f>
        <v>-1.1904761904761904E-2</v>
      </c>
      <c r="K32" s="34">
        <f>IF('reálná rychlost'!T32="","",IF(AND('reálná rychlost'!T32&gt;50,'reálná rychlost'!T32&lt;=90),odchylky!T32,""))</f>
        <v>7.1428571428571425E-2</v>
      </c>
      <c r="L32" s="34">
        <f>IF('reálná rychlost'!U32="","",IF(AND('reálná rychlost'!U32&gt;50,'reálná rychlost'!U32&lt;=90),odchylky!U32,""))</f>
        <v>-0.125</v>
      </c>
    </row>
    <row r="33" spans="1:12" x14ac:dyDescent="0.25">
      <c r="A33" s="6" t="s">
        <v>3</v>
      </c>
      <c r="B33" s="6" t="s">
        <v>2</v>
      </c>
      <c r="C33" s="34">
        <f>IF('reálná rychlost'!C33="","",IF(AND('reálná rychlost'!C33&gt;50,'reálná rychlost'!C33&lt;=90),odchylky!C33,""))</f>
        <v>-0.15254237288135594</v>
      </c>
      <c r="D33" s="34">
        <f>IF('reálná rychlost'!D33="","",IF(AND('reálná rychlost'!D33&gt;50,'reálná rychlost'!D33&lt;=90),odchylky!D33,""))</f>
        <v>0.2711864406779661</v>
      </c>
      <c r="E33" s="34">
        <f>IF('reálná rychlost'!E33="","",IF(AND('reálná rychlost'!E33&gt;50,'reálná rychlost'!E33&lt;=90),odchylky!E33,""))</f>
        <v>0.1111111111111111</v>
      </c>
      <c r="F33" s="34">
        <f>IF('reálná rychlost'!F33="","",IF(AND('reálná rychlost'!F33&gt;50,'reálná rychlost'!F33&lt;=90),odchylky!F33,""))</f>
        <v>0.3392857142857143</v>
      </c>
      <c r="G33" s="34">
        <f>IF('reálná rychlost'!G33="","",IF(AND('reálná rychlost'!G33&gt;50,'reálná rychlost'!G33&lt;=90),odchylky!G33,""))</f>
        <v>0.19642857142857142</v>
      </c>
      <c r="H33" s="34">
        <f>IF('reálná rychlost'!K33="","",IF(AND('reálná rychlost'!K33&gt;50,'reálná rychlost'!K33&lt;=90),odchylky!K33,""))</f>
        <v>-1.6393442622950821E-2</v>
      </c>
      <c r="I33" s="34">
        <f>IF('reálná rychlost'!L33="","",IF(AND('reálná rychlost'!L33&gt;50,'reálná rychlost'!L33&lt;=90),odchylky!L33,""))</f>
        <v>0.22950819672131148</v>
      </c>
      <c r="J33" s="34">
        <f>IF('reálná rychlost'!S33="","",IF(AND('reálná rychlost'!S33&gt;50,'reálná rychlost'!S33&lt;=90),odchylky!S33,""))</f>
        <v>7.1428571428571425E-2</v>
      </c>
      <c r="K33" s="34">
        <f>IF('reálná rychlost'!T33="","",IF(AND('reálná rychlost'!T33&gt;50,'reálná rychlost'!T33&lt;=90),odchylky!T33,""))</f>
        <v>-0.14285714285714285</v>
      </c>
      <c r="L33" s="34">
        <f>IF('reálná rychlost'!U33="","",IF(AND('reálná rychlost'!U33&gt;50,'reálná rychlost'!U33&lt;=90),odchylky!U33,""))</f>
        <v>-0.16666666666666666</v>
      </c>
    </row>
    <row r="34" spans="1:12" x14ac:dyDescent="0.25">
      <c r="A34" s="4" t="s">
        <v>3</v>
      </c>
      <c r="B34" s="9" t="s">
        <v>2</v>
      </c>
      <c r="C34" s="34" t="str">
        <f>IF('reálná rychlost'!C34="","",IF(AND('reálná rychlost'!C34&gt;50,'reálná rychlost'!C34&lt;=90),odchylky!C34,""))</f>
        <v/>
      </c>
      <c r="D34" s="34" t="str">
        <f>IF('reálná rychlost'!D34="","",IF(AND('reálná rychlost'!D34&gt;50,'reálná rychlost'!D34&lt;=90),odchylky!D34,""))</f>
        <v/>
      </c>
      <c r="E34" s="34" t="str">
        <f>IF('reálná rychlost'!E34="","",IF(AND('reálná rychlost'!E34&gt;50,'reálná rychlost'!E34&lt;=90),odchylky!E34,""))</f>
        <v/>
      </c>
      <c r="F34" s="34" t="str">
        <f>IF('reálná rychlost'!F34="","",IF(AND('reálná rychlost'!F34&gt;50,'reálná rychlost'!F34&lt;=90),odchylky!F34,""))</f>
        <v/>
      </c>
      <c r="G34" s="34" t="str">
        <f>IF('reálná rychlost'!G34="","",IF(AND('reálná rychlost'!G34&gt;50,'reálná rychlost'!G34&lt;=90),odchylky!G34,""))</f>
        <v/>
      </c>
      <c r="H34" s="34" t="str">
        <f>IF('reálná rychlost'!K34="","",IF(AND('reálná rychlost'!K34&gt;50,'reálná rychlost'!K34&lt;=90),odchylky!K34,""))</f>
        <v/>
      </c>
      <c r="I34" s="34" t="str">
        <f>IF('reálná rychlost'!L34="","",IF(AND('reálná rychlost'!L34&gt;50,'reálná rychlost'!L34&lt;=90),odchylky!L34,""))</f>
        <v/>
      </c>
      <c r="J34" s="34" t="str">
        <f>IF('reálná rychlost'!S34="","",IF(AND('reálná rychlost'!S34&gt;50,'reálná rychlost'!S34&lt;=90),odchylky!S34,""))</f>
        <v/>
      </c>
      <c r="K34" s="34" t="str">
        <f>IF('reálná rychlost'!T34="","",IF(AND('reálná rychlost'!T34&gt;50,'reálná rychlost'!T34&lt;=90),odchylky!T34,""))</f>
        <v/>
      </c>
      <c r="L34" s="34" t="str">
        <f>IF('reálná rychlost'!U34="","",IF(AND('reálná rychlost'!U34&gt;50,'reálná rychlost'!U34&lt;=90),odchylky!U34,""))</f>
        <v/>
      </c>
    </row>
    <row r="35" spans="1:12" x14ac:dyDescent="0.25">
      <c r="A35" s="6" t="s">
        <v>3</v>
      </c>
      <c r="B35" s="6" t="s">
        <v>2</v>
      </c>
      <c r="C35" s="34" t="str">
        <f>IF('reálná rychlost'!C35="","",IF(AND('reálná rychlost'!C35&gt;50,'reálná rychlost'!C35&lt;=90),odchylky!C35,""))</f>
        <v/>
      </c>
      <c r="D35" s="34" t="str">
        <f>IF('reálná rychlost'!D35="","",IF(AND('reálná rychlost'!D35&gt;50,'reálná rychlost'!D35&lt;=90),odchylky!D35,""))</f>
        <v/>
      </c>
      <c r="E35" s="34" t="str">
        <f>IF('reálná rychlost'!E35="","",IF(AND('reálná rychlost'!E35&gt;50,'reálná rychlost'!E35&lt;=90),odchylky!E35,""))</f>
        <v/>
      </c>
      <c r="F35" s="34" t="str">
        <f>IF('reálná rychlost'!F35="","",IF(AND('reálná rychlost'!F35&gt;50,'reálná rychlost'!F35&lt;=90),odchylky!F35,""))</f>
        <v/>
      </c>
      <c r="G35" s="34" t="str">
        <f>IF('reálná rychlost'!G35="","",IF(AND('reálná rychlost'!G35&gt;50,'reálná rychlost'!G35&lt;=90),odchylky!G35,""))</f>
        <v/>
      </c>
      <c r="H35" s="34" t="str">
        <f>IF('reálná rychlost'!K35="","",IF(AND('reálná rychlost'!K35&gt;50,'reálná rychlost'!K35&lt;=90),odchylky!K35,""))</f>
        <v/>
      </c>
      <c r="I35" s="34" t="str">
        <f>IF('reálná rychlost'!L35="","",IF(AND('reálná rychlost'!L35&gt;50,'reálná rychlost'!L35&lt;=90),odchylky!L35,""))</f>
        <v/>
      </c>
      <c r="J35" s="34" t="str">
        <f>IF('reálná rychlost'!S35="","",IF(AND('reálná rychlost'!S35&gt;50,'reálná rychlost'!S35&lt;=90),odchylky!S35,""))</f>
        <v/>
      </c>
      <c r="K35" s="34" t="str">
        <f>IF('reálná rychlost'!T35="","",IF(AND('reálná rychlost'!T35&gt;50,'reálná rychlost'!T35&lt;=90),odchylky!T35,""))</f>
        <v/>
      </c>
      <c r="L35" s="34" t="str">
        <f>IF('reálná rychlost'!U35="","",IF(AND('reálná rychlost'!U35&gt;50,'reálná rychlost'!U35&lt;=90),odchylky!U35,""))</f>
        <v/>
      </c>
    </row>
    <row r="36" spans="1:12" x14ac:dyDescent="0.25">
      <c r="A36" s="4" t="s">
        <v>3</v>
      </c>
      <c r="B36" s="9" t="s">
        <v>2</v>
      </c>
      <c r="C36" s="34" t="str">
        <f>IF('reálná rychlost'!C36="","",IF(AND('reálná rychlost'!C36&gt;50,'reálná rychlost'!C36&lt;=90),odchylky!C36,""))</f>
        <v/>
      </c>
      <c r="D36" s="34" t="str">
        <f>IF('reálná rychlost'!D36="","",IF(AND('reálná rychlost'!D36&gt;50,'reálná rychlost'!D36&lt;=90),odchylky!D36,""))</f>
        <v/>
      </c>
      <c r="E36" s="34" t="str">
        <f>IF('reálná rychlost'!E36="","",IF(AND('reálná rychlost'!E36&gt;50,'reálná rychlost'!E36&lt;=90),odchylky!E36,""))</f>
        <v/>
      </c>
      <c r="F36" s="34" t="str">
        <f>IF('reálná rychlost'!F36="","",IF(AND('reálná rychlost'!F36&gt;50,'reálná rychlost'!F36&lt;=90),odchylky!F36,""))</f>
        <v/>
      </c>
      <c r="G36" s="34" t="str">
        <f>IF('reálná rychlost'!G36="","",IF(AND('reálná rychlost'!G36&gt;50,'reálná rychlost'!G36&lt;=90),odchylky!G36,""))</f>
        <v/>
      </c>
      <c r="H36" s="34" t="str">
        <f>IF('reálná rychlost'!K36="","",IF(AND('reálná rychlost'!K36&gt;50,'reálná rychlost'!K36&lt;=90),odchylky!K36,""))</f>
        <v/>
      </c>
      <c r="I36" s="34" t="str">
        <f>IF('reálná rychlost'!L36="","",IF(AND('reálná rychlost'!L36&gt;50,'reálná rychlost'!L36&lt;=90),odchylky!L36,""))</f>
        <v/>
      </c>
      <c r="J36" s="34" t="str">
        <f>IF('reálná rychlost'!S36="","",IF(AND('reálná rychlost'!S36&gt;50,'reálná rychlost'!S36&lt;=90),odchylky!S36,""))</f>
        <v/>
      </c>
      <c r="K36" s="34" t="str">
        <f>IF('reálná rychlost'!T36="","",IF(AND('reálná rychlost'!T36&gt;50,'reálná rychlost'!T36&lt;=90),odchylky!T36,""))</f>
        <v/>
      </c>
      <c r="L36" s="34" t="str">
        <f>IF('reálná rychlost'!U36="","",IF(AND('reálná rychlost'!U36&gt;50,'reálná rychlost'!U36&lt;=90),odchylky!U36,""))</f>
        <v/>
      </c>
    </row>
    <row r="37" spans="1:12" x14ac:dyDescent="0.25">
      <c r="A37" s="6" t="s">
        <v>3</v>
      </c>
      <c r="B37" s="6" t="s">
        <v>2</v>
      </c>
      <c r="C37" s="34">
        <f>IF('reálná rychlost'!C37="","",IF(AND('reálná rychlost'!C37&gt;50,'reálná rychlost'!C37&lt;=90),odchylky!C37,""))</f>
        <v>-0.19540229885057472</v>
      </c>
      <c r="D37" s="34">
        <f>IF('reálná rychlost'!D37="","",IF(AND('reálná rychlost'!D37&gt;50,'reálná rychlost'!D37&lt;=90),odchylky!D37,""))</f>
        <v>-0.13793103448275862</v>
      </c>
      <c r="E37" s="34" t="str">
        <f>IF('reálná rychlost'!E37="","",IF(AND('reálná rychlost'!E37&gt;50,'reálná rychlost'!E37&lt;=90),odchylky!E37,""))</f>
        <v/>
      </c>
      <c r="F37" s="34">
        <f>IF('reálná rychlost'!F37="","",IF(AND('reálná rychlost'!F37&gt;50,'reálná rychlost'!F37&lt;=90),odchylky!F37,""))</f>
        <v>-5.8823529411764705E-2</v>
      </c>
      <c r="G37" s="34">
        <f>IF('reálná rychlost'!G37="","",IF(AND('reálná rychlost'!G37&gt;50,'reálná rychlost'!G37&lt;=90),odchylky!G37,""))</f>
        <v>0.35294117647058826</v>
      </c>
      <c r="H37" s="34">
        <f>IF('reálná rychlost'!K37="","",IF(AND('reálná rychlost'!K37&gt;50,'reálná rychlost'!K37&lt;=90),odchylky!K37,""))</f>
        <v>0.26436781609195403</v>
      </c>
      <c r="I37" s="34">
        <f>IF('reálná rychlost'!L37="","",IF(AND('reálná rychlost'!L37&gt;50,'reálná rychlost'!L37&lt;=90),odchylky!L37,""))</f>
        <v>3.4482758620689655E-2</v>
      </c>
      <c r="J37" s="34" t="str">
        <f>IF('reálná rychlost'!S37="","",IF(AND('reálná rychlost'!S37&gt;50,'reálná rychlost'!S37&lt;=90),odchylky!S37,""))</f>
        <v/>
      </c>
      <c r="K37" s="34" t="str">
        <f>IF('reálná rychlost'!T37="","",IF(AND('reálná rychlost'!T37&gt;50,'reálná rychlost'!T37&lt;=90),odchylky!T37,""))</f>
        <v/>
      </c>
      <c r="L37" s="34">
        <f>IF('reálná rychlost'!U37="","",IF(AND('reálná rychlost'!U37&gt;50,'reálná rychlost'!U37&lt;=90),odchylky!U37,""))</f>
        <v>-0.16666666666666666</v>
      </c>
    </row>
    <row r="38" spans="1:12" x14ac:dyDescent="0.25">
      <c r="A38" s="4" t="s">
        <v>3</v>
      </c>
      <c r="B38" s="9" t="s">
        <v>2</v>
      </c>
      <c r="C38" s="34" t="str">
        <f>IF('reálná rychlost'!C38="","",IF(AND('reálná rychlost'!C38&gt;50,'reálná rychlost'!C38&lt;=90),odchylky!C38,""))</f>
        <v/>
      </c>
      <c r="D38" s="34" t="str">
        <f>IF('reálná rychlost'!D38="","",IF(AND('reálná rychlost'!D38&gt;50,'reálná rychlost'!D38&lt;=90),odchylky!D38,""))</f>
        <v/>
      </c>
      <c r="E38" s="34" t="str">
        <f>IF('reálná rychlost'!E38="","",IF(AND('reálná rychlost'!E38&gt;50,'reálná rychlost'!E38&lt;=90),odchylky!E38,""))</f>
        <v/>
      </c>
      <c r="F38" s="34" t="str">
        <f>IF('reálná rychlost'!F38="","",IF(AND('reálná rychlost'!F38&gt;50,'reálná rychlost'!F38&lt;=90),odchylky!F38,""))</f>
        <v/>
      </c>
      <c r="G38" s="34" t="str">
        <f>IF('reálná rychlost'!G38="","",IF(AND('reálná rychlost'!G38&gt;50,'reálná rychlost'!G38&lt;=90),odchylky!G38,""))</f>
        <v/>
      </c>
      <c r="H38" s="34" t="str">
        <f>IF('reálná rychlost'!K38="","",IF(AND('reálná rychlost'!K38&gt;50,'reálná rychlost'!K38&lt;=90),odchylky!K38,""))</f>
        <v/>
      </c>
      <c r="I38" s="34" t="str">
        <f>IF('reálná rychlost'!L38="","",IF(AND('reálná rychlost'!L38&gt;50,'reálná rychlost'!L38&lt;=90),odchylky!L38,""))</f>
        <v/>
      </c>
      <c r="J38" s="34">
        <f>IF('reálná rychlost'!S38="","",IF(AND('reálná rychlost'!S38&gt;50,'reálná rychlost'!S38&lt;=90),odchylky!S38,""))</f>
        <v>0.10909090909090909</v>
      </c>
      <c r="K38" s="34">
        <f>IF('reálná rychlost'!T38="","",IF(AND('reálná rychlost'!T38&gt;50,'reálná rychlost'!T38&lt;=90),odchylky!T38,""))</f>
        <v>-0.16363636363636364</v>
      </c>
      <c r="L38" s="34" t="str">
        <f>IF('reálná rychlost'!U38="","",IF(AND('reálná rychlost'!U38&gt;50,'reálná rychlost'!U38&lt;=90),odchylky!U38,""))</f>
        <v/>
      </c>
    </row>
    <row r="39" spans="1:12" x14ac:dyDescent="0.25">
      <c r="C39" s="34" t="str">
        <f>IF('reálná rychlost'!C39="","",IF(AND('reálná rychlost'!C39&gt;50,'reálná rychlost'!C39&lt;=90),odchylky!C39,""))</f>
        <v/>
      </c>
      <c r="D39" s="34" t="str">
        <f>IF('reálná rychlost'!D39="","",IF(AND('reálná rychlost'!D39&gt;50,'reálná rychlost'!D39&lt;=90),odchylky!D39,""))</f>
        <v/>
      </c>
      <c r="E39" s="34" t="str">
        <f>IF('reálná rychlost'!E39="","",IF(AND('reálná rychlost'!E39&gt;50,'reálná rychlost'!E39&lt;=90),odchylky!E39,""))</f>
        <v/>
      </c>
      <c r="F39" s="34" t="str">
        <f>IF('reálná rychlost'!F39="","",IF(AND('reálná rychlost'!F39&gt;50,'reálná rychlost'!F39&lt;=90),odchylky!F39,""))</f>
        <v/>
      </c>
      <c r="G39" s="34" t="str">
        <f>IF('reálná rychlost'!G39="","",IF(AND('reálná rychlost'!G39&gt;50,'reálná rychlost'!G39&lt;=90),odchylky!G39,""))</f>
        <v/>
      </c>
      <c r="H39" s="34" t="str">
        <f>IF('reálná rychlost'!K39="","",IF(AND('reálná rychlost'!K39&gt;50,'reálná rychlost'!K39&lt;=90),odchylky!K39,""))</f>
        <v/>
      </c>
      <c r="I39" s="34" t="str">
        <f>IF('reálná rychlost'!L39="","",IF(AND('reálná rychlost'!L39&gt;50,'reálná rychlost'!L39&lt;=90),odchylky!L39,""))</f>
        <v/>
      </c>
      <c r="J39" s="34" t="str">
        <f>IF('reálná rychlost'!S39="","",IF(AND('reálná rychlost'!S39&gt;50,'reálná rychlost'!S39&lt;=90),odchylky!S39,""))</f>
        <v/>
      </c>
      <c r="K39" s="34" t="str">
        <f>IF('reálná rychlost'!T39="","",IF(AND('reálná rychlost'!T39&gt;50,'reálná rychlost'!T39&lt;=90),odchylky!T39,""))</f>
        <v/>
      </c>
      <c r="L39" s="34" t="str">
        <f>IF('reálná rychlost'!U39="","",IF(AND('reálná rychlost'!U39&gt;50,'reálná rychlost'!U39&lt;=90),odchylky!U39,""))</f>
        <v/>
      </c>
    </row>
    <row r="40" spans="1:12" x14ac:dyDescent="0.25">
      <c r="A40" s="3" t="s">
        <v>5</v>
      </c>
      <c r="B40" s="4" t="s">
        <v>4</v>
      </c>
      <c r="C40" s="34" t="str">
        <f>IF('reálná rychlost'!C40="","",IF(AND('reálná rychlost'!C40&gt;50,'reálná rychlost'!C40&lt;=90),odchylky!C40,""))</f>
        <v/>
      </c>
      <c r="D40" s="34" t="str">
        <f>IF('reálná rychlost'!D40="","",IF(AND('reálná rychlost'!D40&gt;50,'reálná rychlost'!D40&lt;=90),odchylky!D40,""))</f>
        <v/>
      </c>
      <c r="E40" s="34" t="str">
        <f>IF('reálná rychlost'!E40="","",IF(AND('reálná rychlost'!E40&gt;50,'reálná rychlost'!E40&lt;=90),odchylky!E40,""))</f>
        <v/>
      </c>
      <c r="F40" s="34" t="str">
        <f>IF('reálná rychlost'!F40="","",IF(AND('reálná rychlost'!F40&gt;50,'reálná rychlost'!F40&lt;=90),odchylky!F40,""))</f>
        <v/>
      </c>
      <c r="G40" s="34" t="str">
        <f>IF('reálná rychlost'!G40="","",IF(AND('reálná rychlost'!G40&gt;50,'reálná rychlost'!G40&lt;=90),odchylky!G40,""))</f>
        <v/>
      </c>
      <c r="H40" s="34" t="str">
        <f>IF('reálná rychlost'!K40="","",IF(AND('reálná rychlost'!K40&gt;50,'reálná rychlost'!K40&lt;=90),odchylky!K40,""))</f>
        <v/>
      </c>
      <c r="I40" s="34" t="str">
        <f>IF('reálná rychlost'!L40="","",IF(AND('reálná rychlost'!L40&gt;50,'reálná rychlost'!L40&lt;=90),odchylky!L40,""))</f>
        <v/>
      </c>
      <c r="J40" s="34">
        <f>IF('reálná rychlost'!S40="","",IF(AND('reálná rychlost'!S40&gt;50,'reálná rychlost'!S40&lt;=90),odchylky!S40,""))</f>
        <v>5.4545454545454543E-2</v>
      </c>
      <c r="K40" s="34">
        <f>IF('reálná rychlost'!T40="","",IF(AND('reálná rychlost'!T40&gt;50,'reálná rychlost'!T40&lt;=90),odchylky!T40,""))</f>
        <v>-9.0909090909090912E-2</v>
      </c>
      <c r="L40" s="34" t="str">
        <f>IF('reálná rychlost'!U40="","",IF(AND('reálná rychlost'!U40&gt;50,'reálná rychlost'!U40&lt;=90),odchylky!U40,""))</f>
        <v/>
      </c>
    </row>
    <row r="41" spans="1:12" x14ac:dyDescent="0.25">
      <c r="A41" s="15" t="s">
        <v>5</v>
      </c>
      <c r="B41" s="14" t="s">
        <v>4</v>
      </c>
      <c r="C41" s="34">
        <f>IF('reálná rychlost'!C41="","",IF(AND('reálná rychlost'!C41&gt;50,'reálná rychlost'!C41&lt;=90),odchylky!C41,""))</f>
        <v>-1.9607843137254902E-2</v>
      </c>
      <c r="D41" s="34">
        <f>IF('reálná rychlost'!D41="","",IF(AND('reálná rychlost'!D41&gt;50,'reálná rychlost'!D41&lt;=90),odchylky!D41,""))</f>
        <v>7.8431372549019607E-2</v>
      </c>
      <c r="E41" s="34" t="str">
        <f>IF('reálná rychlost'!E41="","",IF(AND('reálná rychlost'!E41&gt;50,'reálná rychlost'!E41&lt;=90),odchylky!E41,""))</f>
        <v/>
      </c>
      <c r="F41" s="34" t="str">
        <f>IF('reálná rychlost'!F41="","",IF(AND('reálná rychlost'!F41&gt;50,'reálná rychlost'!F41&lt;=90),odchylky!F41,""))</f>
        <v/>
      </c>
      <c r="G41" s="34" t="str">
        <f>IF('reálná rychlost'!G41="","",IF(AND('reálná rychlost'!G41&gt;50,'reálná rychlost'!G41&lt;=90),odchylky!G41,""))</f>
        <v/>
      </c>
      <c r="H41" s="34">
        <f>IF('reálná rychlost'!K41="","",IF(AND('reálná rychlost'!K41&gt;50,'reálná rychlost'!K41&lt;=90),odchylky!K41,""))</f>
        <v>0.15384615384615385</v>
      </c>
      <c r="I41" s="34">
        <f>IF('reálná rychlost'!L41="","",IF(AND('reálná rychlost'!L41&gt;50,'reálná rychlost'!L41&lt;=90),odchylky!L41,""))</f>
        <v>-3.8461538461538464E-2</v>
      </c>
      <c r="J41" s="34" t="str">
        <f>IF('reálná rychlost'!S41="","",IF(AND('reálná rychlost'!S41&gt;50,'reálná rychlost'!S41&lt;=90),odchylky!S41,""))</f>
        <v/>
      </c>
      <c r="K41" s="34" t="str">
        <f>IF('reálná rychlost'!T41="","",IF(AND('reálná rychlost'!T41&gt;50,'reálná rychlost'!T41&lt;=90),odchylky!T41,""))</f>
        <v/>
      </c>
      <c r="L41" s="34">
        <f>IF('reálná rychlost'!U41="","",IF(AND('reálná rychlost'!U41&gt;50,'reálná rychlost'!U41&lt;=90),odchylky!U41,""))</f>
        <v>-0.21568627450980393</v>
      </c>
    </row>
    <row r="42" spans="1:12" x14ac:dyDescent="0.25">
      <c r="A42" s="3" t="s">
        <v>5</v>
      </c>
      <c r="B42" s="4" t="s">
        <v>4</v>
      </c>
      <c r="C42" s="34" t="str">
        <f>IF('reálná rychlost'!C42="","",IF(AND('reálná rychlost'!C42&gt;50,'reálná rychlost'!C42&lt;=90),odchylky!C42,""))</f>
        <v/>
      </c>
      <c r="D42" s="34" t="str">
        <f>IF('reálná rychlost'!D42="","",IF(AND('reálná rychlost'!D42&gt;50,'reálná rychlost'!D42&lt;=90),odchylky!D42,""))</f>
        <v/>
      </c>
      <c r="E42" s="34" t="str">
        <f>IF('reálná rychlost'!E42="","",IF(AND('reálná rychlost'!E42&gt;50,'reálná rychlost'!E42&lt;=90),odchylky!E42,""))</f>
        <v/>
      </c>
      <c r="F42" s="34" t="str">
        <f>IF('reálná rychlost'!F42="","",IF(AND('reálná rychlost'!F42&gt;50,'reálná rychlost'!F42&lt;=90),odchylky!F42,""))</f>
        <v/>
      </c>
      <c r="G42" s="34" t="str">
        <f>IF('reálná rychlost'!G42="","",IF(AND('reálná rychlost'!G42&gt;50,'reálná rychlost'!G42&lt;=90),odchylky!G42,""))</f>
        <v/>
      </c>
      <c r="H42" s="34" t="str">
        <f>IF('reálná rychlost'!K42="","",IF(AND('reálná rychlost'!K42&gt;50,'reálná rychlost'!K42&lt;=90),odchylky!K42,""))</f>
        <v/>
      </c>
      <c r="I42" s="34" t="str">
        <f>IF('reálná rychlost'!L42="","",IF(AND('reálná rychlost'!L42&gt;50,'reálná rychlost'!L42&lt;=90),odchylky!L42,""))</f>
        <v/>
      </c>
      <c r="J42" s="34" t="str">
        <f>IF('reálná rychlost'!S42="","",IF(AND('reálná rychlost'!S42&gt;50,'reálná rychlost'!S42&lt;=90),odchylky!S42,""))</f>
        <v/>
      </c>
      <c r="K42" s="34" t="str">
        <f>IF('reálná rychlost'!T42="","",IF(AND('reálná rychlost'!T42&gt;50,'reálná rychlost'!T42&lt;=90),odchylky!T42,""))</f>
        <v/>
      </c>
      <c r="L42" s="34" t="str">
        <f>IF('reálná rychlost'!U42="","",IF(AND('reálná rychlost'!U42&gt;50,'reálná rychlost'!U42&lt;=90),odchylky!U42,""))</f>
        <v/>
      </c>
    </row>
    <row r="43" spans="1:12" x14ac:dyDescent="0.25">
      <c r="A43" s="15" t="s">
        <v>5</v>
      </c>
      <c r="B43" s="14" t="s">
        <v>4</v>
      </c>
      <c r="C43" s="34">
        <f>IF('reálná rychlost'!C43="","",IF(AND('reálná rychlost'!C43&gt;50,'reálná rychlost'!C43&lt;=90),odchylky!C43,""))</f>
        <v>9.375E-2</v>
      </c>
      <c r="D43" s="34">
        <f>IF('reálná rychlost'!D43="","",IF(AND('reálná rychlost'!D43&gt;50,'reálná rychlost'!D43&lt;=90),odchylky!D43,""))</f>
        <v>-6.25E-2</v>
      </c>
      <c r="E43" s="34">
        <f>IF('reálná rychlost'!E43="","",IF(AND('reálná rychlost'!E43&gt;50,'reálná rychlost'!E43&lt;=90),odchylky!E43,""))</f>
        <v>6.0606060606060608E-2</v>
      </c>
      <c r="F43" s="34">
        <f>IF('reálná rychlost'!F43="","",IF(AND('reálná rychlost'!F43&gt;50,'reálná rychlost'!F43&lt;=90),odchylky!F43,""))</f>
        <v>0.2857142857142857</v>
      </c>
      <c r="G43" s="34">
        <f>IF('reálná rychlost'!G43="","",IF(AND('reálná rychlost'!G43&gt;50,'reálná rychlost'!G43&lt;=90),odchylky!G43,""))</f>
        <v>0.11428571428571428</v>
      </c>
      <c r="H43" s="34">
        <f>IF('reálná rychlost'!K43="","",IF(AND('reálná rychlost'!K43&gt;50,'reálná rychlost'!K43&lt;=90),odchylky!K43,""))</f>
        <v>4.4776119402985072E-2</v>
      </c>
      <c r="I43" s="34">
        <f>IF('reálná rychlost'!L43="","",IF(AND('reálná rychlost'!L43&gt;50,'reálná rychlost'!L43&lt;=90),odchylky!L43,""))</f>
        <v>0.26865671641791045</v>
      </c>
      <c r="J43" s="34">
        <f>IF('reálná rychlost'!S43="","",IF(AND('reálná rychlost'!S43&gt;50,'reálná rychlost'!S43&lt;=90),odchylky!S43,""))</f>
        <v>0.26315789473684209</v>
      </c>
      <c r="K43" s="34">
        <f>IF('reálná rychlost'!T43="","",IF(AND('reálná rychlost'!T43&gt;50,'reálná rychlost'!T43&lt;=90),odchylky!T43,""))</f>
        <v>0.11842105263157894</v>
      </c>
      <c r="L43" s="34">
        <f>IF('reálná rychlost'!U43="","",IF(AND('reálná rychlost'!U43&gt;50,'reálná rychlost'!U43&lt;=90),odchylky!U43,""))</f>
        <v>-0.11764705882352941</v>
      </c>
    </row>
    <row r="44" spans="1:12" x14ac:dyDescent="0.25">
      <c r="A44" s="3" t="s">
        <v>5</v>
      </c>
      <c r="B44" s="4" t="s">
        <v>4</v>
      </c>
      <c r="C44" s="34">
        <f>IF('reálná rychlost'!C44="","",IF(AND('reálná rychlost'!C44&gt;50,'reálná rychlost'!C44&lt;=90),odchylky!C44,""))</f>
        <v>0</v>
      </c>
      <c r="D44" s="34">
        <f>IF('reálná rychlost'!D44="","",IF(AND('reálná rychlost'!D44&gt;50,'reálná rychlost'!D44&lt;=90),odchylky!D44,""))</f>
        <v>-0.1111111111111111</v>
      </c>
      <c r="E44" s="34">
        <f>IF('reálná rychlost'!E44="","",IF(AND('reálná rychlost'!E44&gt;50,'reálná rychlost'!E44&lt;=90),odchylky!E44,""))</f>
        <v>9.1954022988505746E-2</v>
      </c>
      <c r="F44" s="34">
        <f>IF('reálná rychlost'!F44="","",IF(AND('reálná rychlost'!F44&gt;50,'reálná rychlost'!F44&lt;=90),odchylky!F44,""))</f>
        <v>0.19318181818181818</v>
      </c>
      <c r="G44" s="34">
        <f>IF('reálná rychlost'!G44="","",IF(AND('reálná rychlost'!G44&gt;50,'reálná rychlost'!G44&lt;=90),odchylky!G44,""))</f>
        <v>0.13636363636363635</v>
      </c>
      <c r="H44" s="34">
        <f>IF('reálná rychlost'!K44="","",IF(AND('reálná rychlost'!K44&gt;50,'reálná rychlost'!K44&lt;=90),odchylky!K44,""))</f>
        <v>-9.0909090909090912E-2</v>
      </c>
      <c r="I44" s="34">
        <f>IF('reálná rychlost'!L44="","",IF(AND('reálná rychlost'!L44&gt;50,'reálná rychlost'!L44&lt;=90),odchylky!L44,""))</f>
        <v>2.2727272727272728E-2</v>
      </c>
      <c r="J44" s="34" t="str">
        <f>IF('reálná rychlost'!S44="","",IF(AND('reálná rychlost'!S44&gt;50,'reálná rychlost'!S44&lt;=90),odchylky!S44,""))</f>
        <v/>
      </c>
      <c r="K44" s="34" t="str">
        <f>IF('reálná rychlost'!T44="","",IF(AND('reálná rychlost'!T44&gt;50,'reálná rychlost'!T44&lt;=90),odchylky!T44,""))</f>
        <v/>
      </c>
      <c r="L44" s="34">
        <f>IF('reálná rychlost'!U44="","",IF(AND('reálná rychlost'!U44&gt;50,'reálná rychlost'!U44&lt;=90),odchylky!U44,""))</f>
        <v>2.2727272727272728E-2</v>
      </c>
    </row>
    <row r="45" spans="1:12" x14ac:dyDescent="0.25">
      <c r="A45" s="15" t="s">
        <v>5</v>
      </c>
      <c r="B45" s="14" t="s">
        <v>4</v>
      </c>
      <c r="C45" s="34" t="str">
        <f>IF('reálná rychlost'!C45="","",IF(AND('reálná rychlost'!C45&gt;50,'reálná rychlost'!C45&lt;=90),odchylky!C45,""))</f>
        <v/>
      </c>
      <c r="D45" s="34" t="str">
        <f>IF('reálná rychlost'!D45="","",IF(AND('reálná rychlost'!D45&gt;50,'reálná rychlost'!D45&lt;=90),odchylky!D45,""))</f>
        <v/>
      </c>
      <c r="E45" s="34" t="str">
        <f>IF('reálná rychlost'!E45="","",IF(AND('reálná rychlost'!E45&gt;50,'reálná rychlost'!E45&lt;=90),odchylky!E45,""))</f>
        <v/>
      </c>
      <c r="F45" s="34" t="str">
        <f>IF('reálná rychlost'!F45="","",IF(AND('reálná rychlost'!F45&gt;50,'reálná rychlost'!F45&lt;=90),odchylky!F45,""))</f>
        <v/>
      </c>
      <c r="G45" s="34" t="str">
        <f>IF('reálná rychlost'!G45="","",IF(AND('reálná rychlost'!G45&gt;50,'reálná rychlost'!G45&lt;=90),odchylky!G45,""))</f>
        <v/>
      </c>
      <c r="H45" s="34" t="str">
        <f>IF('reálná rychlost'!K45="","",IF(AND('reálná rychlost'!K45&gt;50,'reálná rychlost'!K45&lt;=90),odchylky!K45,""))</f>
        <v/>
      </c>
      <c r="I45" s="34" t="str">
        <f>IF('reálná rychlost'!L45="","",IF(AND('reálná rychlost'!L45&gt;50,'reálná rychlost'!L45&lt;=90),odchylky!L45,""))</f>
        <v/>
      </c>
      <c r="J45" s="34" t="str">
        <f>IF('reálná rychlost'!S45="","",IF(AND('reálná rychlost'!S45&gt;50,'reálná rychlost'!S45&lt;=90),odchylky!S45,""))</f>
        <v/>
      </c>
      <c r="K45" s="34" t="str">
        <f>IF('reálná rychlost'!T45="","",IF(AND('reálná rychlost'!T45&gt;50,'reálná rychlost'!T45&lt;=90),odchylky!T45,""))</f>
        <v/>
      </c>
      <c r="L45" s="34" t="str">
        <f>IF('reálná rychlost'!U45="","",IF(AND('reálná rychlost'!U45&gt;50,'reálná rychlost'!U45&lt;=90),odchylky!U45,""))</f>
        <v/>
      </c>
    </row>
    <row r="46" spans="1:12" x14ac:dyDescent="0.25">
      <c r="A46" s="3" t="s">
        <v>5</v>
      </c>
      <c r="B46" s="4" t="s">
        <v>4</v>
      </c>
      <c r="C46" s="34" t="str">
        <f>IF('reálná rychlost'!C46="","",IF(AND('reálná rychlost'!C46&gt;50,'reálná rychlost'!C46&lt;=90),odchylky!C46,""))</f>
        <v/>
      </c>
      <c r="D46" s="34" t="str">
        <f>IF('reálná rychlost'!D46="","",IF(AND('reálná rychlost'!D46&gt;50,'reálná rychlost'!D46&lt;=90),odchylky!D46,""))</f>
        <v/>
      </c>
      <c r="E46" s="34" t="str">
        <f>IF('reálná rychlost'!E46="","",IF(AND('reálná rychlost'!E46&gt;50,'reálná rychlost'!E46&lt;=90),odchylky!E46,""))</f>
        <v/>
      </c>
      <c r="F46" s="34">
        <f>IF('reálná rychlost'!F46="","",IF(AND('reálná rychlost'!F46&gt;50,'reálná rychlost'!F46&lt;=90),odchylky!F46,""))</f>
        <v>0.30769230769230771</v>
      </c>
      <c r="G46" s="34">
        <f>IF('reálná rychlost'!G46="","",IF(AND('reálná rychlost'!G46&gt;50,'reálná rychlost'!G46&lt;=90),odchylky!G46,""))</f>
        <v>1.9230769230769232E-2</v>
      </c>
      <c r="H46" s="34">
        <f>IF('reálná rychlost'!K46="","",IF(AND('reálná rychlost'!K46&gt;50,'reálná rychlost'!K46&lt;=90),odchylky!K46,""))</f>
        <v>5.7692307692307696E-2</v>
      </c>
      <c r="I46" s="34">
        <f>IF('reálná rychlost'!L46="","",IF(AND('reálná rychlost'!L46&gt;50,'reálná rychlost'!L46&lt;=90),odchylky!L46,""))</f>
        <v>0.34615384615384615</v>
      </c>
      <c r="J46" s="34" t="str">
        <f>IF('reálná rychlost'!S46="","",IF(AND('reálná rychlost'!S46&gt;50,'reálná rychlost'!S46&lt;=90),odchylky!S46,""))</f>
        <v/>
      </c>
      <c r="K46" s="34" t="str">
        <f>IF('reálná rychlost'!T46="","",IF(AND('reálná rychlost'!T46&gt;50,'reálná rychlost'!T46&lt;=90),odchylky!T46,""))</f>
        <v/>
      </c>
      <c r="L46" s="34" t="str">
        <f>IF('reálná rychlost'!U46="","",IF(AND('reálná rychlost'!U46&gt;50,'reálná rychlost'!U46&lt;=90),odchylky!U46,""))</f>
        <v/>
      </c>
    </row>
    <row r="47" spans="1:12" x14ac:dyDescent="0.25">
      <c r="A47" s="15" t="s">
        <v>5</v>
      </c>
      <c r="B47" s="14" t="s">
        <v>4</v>
      </c>
      <c r="C47" s="34" t="str">
        <f>IF('reálná rychlost'!C47="","",IF(AND('reálná rychlost'!C47&gt;50,'reálná rychlost'!C47&lt;=90),odchylky!C47,""))</f>
        <v/>
      </c>
      <c r="D47" s="34" t="str">
        <f>IF('reálná rychlost'!D47="","",IF(AND('reálná rychlost'!D47&gt;50,'reálná rychlost'!D47&lt;=90),odchylky!D47,""))</f>
        <v/>
      </c>
      <c r="E47" s="34" t="str">
        <f>IF('reálná rychlost'!E47="","",IF(AND('reálná rychlost'!E47&gt;50,'reálná rychlost'!E47&lt;=90),odchylky!E47,""))</f>
        <v/>
      </c>
      <c r="F47" s="34" t="str">
        <f>IF('reálná rychlost'!F47="","",IF(AND('reálná rychlost'!F47&gt;50,'reálná rychlost'!F47&lt;=90),odchylky!F47,""))</f>
        <v/>
      </c>
      <c r="G47" s="34" t="str">
        <f>IF('reálná rychlost'!G47="","",IF(AND('reálná rychlost'!G47&gt;50,'reálná rychlost'!G47&lt;=90),odchylky!G47,""))</f>
        <v/>
      </c>
      <c r="H47" s="34">
        <f>IF('reálná rychlost'!K47="","",IF(AND('reálná rychlost'!K47&gt;50,'reálná rychlost'!K47&lt;=90),odchylky!K47,""))</f>
        <v>-3.8461538461538464E-2</v>
      </c>
      <c r="I47" s="34">
        <f>IF('reálná rychlost'!L47="","",IF(AND('reálná rychlost'!L47&gt;50,'reálná rychlost'!L47&lt;=90),odchylky!L47,""))</f>
        <v>0.25</v>
      </c>
      <c r="J47" s="34" t="str">
        <f>IF('reálná rychlost'!S47="","",IF(AND('reálná rychlost'!S47&gt;50,'reálná rychlost'!S47&lt;=90),odchylky!S47,""))</f>
        <v/>
      </c>
      <c r="K47" s="34" t="str">
        <f>IF('reálná rychlost'!T47="","",IF(AND('reálná rychlost'!T47&gt;50,'reálná rychlost'!T47&lt;=90),odchylky!T47,""))</f>
        <v/>
      </c>
      <c r="L47" s="34" t="str">
        <f>IF('reálná rychlost'!U47="","",IF(AND('reálná rychlost'!U47&gt;50,'reálná rychlost'!U47&lt;=90),odchylky!U47,""))</f>
        <v/>
      </c>
    </row>
    <row r="48" spans="1:12" x14ac:dyDescent="0.25">
      <c r="A48" s="3" t="s">
        <v>5</v>
      </c>
      <c r="B48" s="4" t="s">
        <v>4</v>
      </c>
      <c r="C48" s="34">
        <f>IF('reálná rychlost'!C48="","",IF(AND('reálná rychlost'!C48&gt;50,'reálná rychlost'!C48&lt;=90),odchylky!C48,""))</f>
        <v>9.7560975609756101E-2</v>
      </c>
      <c r="D48" s="34">
        <f>IF('reálná rychlost'!D48="","",IF(AND('reálná rychlost'!D48&gt;50,'reálná rychlost'!D48&lt;=90),odchylky!D48,""))</f>
        <v>-2.4390243902439025E-2</v>
      </c>
      <c r="E48" s="34">
        <f>IF('reálná rychlost'!E48="","",IF(AND('reálná rychlost'!E48&gt;50,'reálná rychlost'!E48&lt;=90),odchylky!E48,""))</f>
        <v>-3.614457831325301E-2</v>
      </c>
      <c r="F48" s="34">
        <f>IF('reálná rychlost'!F48="","",IF(AND('reálná rychlost'!F48&gt;50,'reálná rychlost'!F48&lt;=90),odchylky!F48,""))</f>
        <v>0.19230769230769232</v>
      </c>
      <c r="G48" s="34">
        <f>IF('reálná rychlost'!G48="","",IF(AND('reálná rychlost'!G48&gt;50,'reálná rychlost'!G48&lt;=90),odchylky!G48,""))</f>
        <v>5.128205128205128E-2</v>
      </c>
      <c r="H48" s="34">
        <f>IF('reálná rychlost'!K48="","",IF(AND('reálná rychlost'!K48&gt;50,'reálná rychlost'!K48&lt;=90),odchylky!K48,""))</f>
        <v>4.9382716049382713E-2</v>
      </c>
      <c r="I48" s="34">
        <f>IF('reálná rychlost'!L48="","",IF(AND('reálná rychlost'!L48&gt;50,'reálná rychlost'!L48&lt;=90),odchylky!L48,""))</f>
        <v>4.9382716049382713E-2</v>
      </c>
      <c r="J48" s="34">
        <f>IF('reálná rychlost'!S48="","",IF(AND('reálná rychlost'!S48&gt;50,'reálná rychlost'!S48&lt;=90),odchylky!S48,""))</f>
        <v>0.41772151898734178</v>
      </c>
      <c r="K48" s="34">
        <f>IF('reálná rychlost'!T48="","",IF(AND('reálná rychlost'!T48&gt;50,'reálná rychlost'!T48&lt;=90),odchylky!T48,""))</f>
        <v>-0.24050632911392406</v>
      </c>
      <c r="L48" s="34">
        <f>IF('reálná rychlost'!U48="","",IF(AND('reálná rychlost'!U48&gt;50,'reálná rychlost'!U48&lt;=90),odchylky!U48,""))</f>
        <v>-6.25E-2</v>
      </c>
    </row>
    <row r="49" spans="1:12" x14ac:dyDescent="0.25">
      <c r="A49" s="15" t="s">
        <v>5</v>
      </c>
      <c r="B49" s="14" t="s">
        <v>4</v>
      </c>
      <c r="C49" s="34" t="str">
        <f>IF('reálná rychlost'!C49="","",IF(AND('reálná rychlost'!C49&gt;50,'reálná rychlost'!C49&lt;=90),odchylky!C49,""))</f>
        <v/>
      </c>
      <c r="D49" s="34" t="str">
        <f>IF('reálná rychlost'!D49="","",IF(AND('reálná rychlost'!D49&gt;50,'reálná rychlost'!D49&lt;=90),odchylky!D49,""))</f>
        <v/>
      </c>
      <c r="E49" s="34" t="str">
        <f>IF('reálná rychlost'!E49="","",IF(AND('reálná rychlost'!E49&gt;50,'reálná rychlost'!E49&lt;=90),odchylky!E49,""))</f>
        <v/>
      </c>
      <c r="F49" s="34" t="str">
        <f>IF('reálná rychlost'!F49="","",IF(AND('reálná rychlost'!F49&gt;50,'reálná rychlost'!F49&lt;=90),odchylky!F49,""))</f>
        <v/>
      </c>
      <c r="G49" s="34" t="str">
        <f>IF('reálná rychlost'!G49="","",IF(AND('reálná rychlost'!G49&gt;50,'reálná rychlost'!G49&lt;=90),odchylky!G49,""))</f>
        <v/>
      </c>
      <c r="H49" s="34" t="str">
        <f>IF('reálná rychlost'!K49="","",IF(AND('reálná rychlost'!K49&gt;50,'reálná rychlost'!K49&lt;=90),odchylky!K49,""))</f>
        <v/>
      </c>
      <c r="I49" s="34" t="str">
        <f>IF('reálná rychlost'!L49="","",IF(AND('reálná rychlost'!L49&gt;50,'reálná rychlost'!L49&lt;=90),odchylky!L49,""))</f>
        <v/>
      </c>
      <c r="J49" s="34" t="str">
        <f>IF('reálná rychlost'!S49="","",IF(AND('reálná rychlost'!S49&gt;50,'reálná rychlost'!S49&lt;=90),odchylky!S49,""))</f>
        <v/>
      </c>
      <c r="K49" s="34" t="str">
        <f>IF('reálná rychlost'!T49="","",IF(AND('reálná rychlost'!T49&gt;50,'reálná rychlost'!T49&lt;=90),odchylky!T49,""))</f>
        <v/>
      </c>
      <c r="L49" s="34" t="str">
        <f>IF('reálná rychlost'!U49="","",IF(AND('reálná rychlost'!U49&gt;50,'reálná rychlost'!U49&lt;=90),odchylky!U49,""))</f>
        <v/>
      </c>
    </row>
    <row r="50" spans="1:12" x14ac:dyDescent="0.25">
      <c r="A50" s="3" t="s">
        <v>5</v>
      </c>
      <c r="B50" s="4" t="s">
        <v>4</v>
      </c>
      <c r="C50" s="34">
        <f>IF('reálná rychlost'!C50="","",IF(AND('reálná rychlost'!C50&gt;50,'reálná rychlost'!C50&lt;=90),odchylky!C50,""))</f>
        <v>0</v>
      </c>
      <c r="D50" s="34">
        <f>IF('reálná rychlost'!D50="","",IF(AND('reálná rychlost'!D50&gt;50,'reálná rychlost'!D50&lt;=90),odchylky!D50,""))</f>
        <v>-0.2857142857142857</v>
      </c>
      <c r="E50" s="34">
        <f>IF('reálná rychlost'!E50="","",IF(AND('reálná rychlost'!E50&gt;50,'reálná rychlost'!E50&lt;=90),odchylky!E50,""))</f>
        <v>0.12903225806451613</v>
      </c>
      <c r="F50" s="34">
        <f>IF('reálná rychlost'!F50="","",IF(AND('reálná rychlost'!F50&gt;50,'reálná rychlost'!F50&lt;=90),odchylky!F50,""))</f>
        <v>0.12903225806451613</v>
      </c>
      <c r="G50" s="34">
        <f>IF('reálná rychlost'!G50="","",IF(AND('reálná rychlost'!G50&gt;50,'reálná rychlost'!G50&lt;=90),odchylky!G50,""))</f>
        <v>0.22580645161290322</v>
      </c>
      <c r="H50" s="34">
        <f>IF('reálná rychlost'!K50="","",IF(AND('reálná rychlost'!K50&gt;50,'reálná rychlost'!K50&lt;=90),odchylky!K50,""))</f>
        <v>7.6923076923076927E-2</v>
      </c>
      <c r="I50" s="34">
        <f>IF('reálná rychlost'!L50="","",IF(AND('reálná rychlost'!L50&gt;50,'reálná rychlost'!L50&lt;=90),odchylky!L50,""))</f>
        <v>7.6923076923076927E-2</v>
      </c>
      <c r="J50" s="34">
        <f>IF('reálná rychlost'!S50="","",IF(AND('reálná rychlost'!S50&gt;50,'reálná rychlost'!S50&lt;=90),odchylky!S50,""))</f>
        <v>5.2631578947368418E-2</v>
      </c>
      <c r="K50" s="34">
        <f>IF('reálná rychlost'!T50="","",IF(AND('reálná rychlost'!T50&gt;50,'reálná rychlost'!T50&lt;=90),odchylky!T50,""))</f>
        <v>5.2631578947368418E-2</v>
      </c>
      <c r="L50" s="34">
        <f>IF('reálná rychlost'!U50="","",IF(AND('reálná rychlost'!U50&gt;50,'reálná rychlost'!U50&lt;=90),odchylky!U50,""))</f>
        <v>-6.25E-2</v>
      </c>
    </row>
    <row r="51" spans="1:12" x14ac:dyDescent="0.25">
      <c r="A51" s="15" t="s">
        <v>5</v>
      </c>
      <c r="B51" s="14" t="s">
        <v>4</v>
      </c>
      <c r="C51" s="34">
        <f>IF('reálná rychlost'!C51="","",IF(AND('reálná rychlost'!C51&gt;50,'reálná rychlost'!C51&lt;=90),odchylky!C51,""))</f>
        <v>7.1428571428571425E-2</v>
      </c>
      <c r="D51" s="34">
        <f>IF('reálná rychlost'!D51="","",IF(AND('reálná rychlost'!D51&gt;50,'reálná rychlost'!D51&lt;=90),odchylky!D51,""))</f>
        <v>-4.7619047619047616E-2</v>
      </c>
      <c r="E51" s="34">
        <f>IF('reálná rychlost'!E51="","",IF(AND('reálná rychlost'!E51&gt;50,'reálná rychlost'!E51&lt;=90),odchylky!E51,""))</f>
        <v>4.9382716049382713E-2</v>
      </c>
      <c r="F51" s="34">
        <f>IF('reálná rychlost'!F51="","",IF(AND('reálná rychlost'!F51&gt;50,'reálná rychlost'!F51&lt;=90),odchylky!F51,""))</f>
        <v>0.21212121212121213</v>
      </c>
      <c r="G51" s="34">
        <f>IF('reálná rychlost'!G51="","",IF(AND('reálná rychlost'!G51&gt;50,'reálná rychlost'!G51&lt;=90),odchylky!G51,""))</f>
        <v>0.21212121212121213</v>
      </c>
      <c r="H51" s="34">
        <f>IF('reálná rychlost'!K51="","",IF(AND('reálná rychlost'!K51&gt;50,'reálná rychlost'!K51&lt;=90),odchylky!K51,""))</f>
        <v>0</v>
      </c>
      <c r="I51" s="34">
        <f>IF('reálná rychlost'!L51="","",IF(AND('reálná rychlost'!L51&gt;50,'reálná rychlost'!L51&lt;=90),odchylky!L51,""))</f>
        <v>0</v>
      </c>
      <c r="J51" s="34">
        <f>IF('reálná rychlost'!S51="","",IF(AND('reálná rychlost'!S51&gt;50,'reálná rychlost'!S51&lt;=90),odchylky!S51,""))</f>
        <v>0.19402985074626866</v>
      </c>
      <c r="K51" s="34">
        <f>IF('reálná rychlost'!T51="","",IF(AND('reálná rychlost'!T51&gt;50,'reálná rychlost'!T51&lt;=90),odchylky!T51,""))</f>
        <v>0.19402985074626866</v>
      </c>
      <c r="L51" s="34">
        <f>IF('reálná rychlost'!U51="","",IF(AND('reálná rychlost'!U51&gt;50,'reálná rychlost'!U51&lt;=90),odchylky!U51,""))</f>
        <v>-8.0459770114942528E-2</v>
      </c>
    </row>
    <row r="52" spans="1:12" x14ac:dyDescent="0.25">
      <c r="A52" s="3" t="s">
        <v>5</v>
      </c>
      <c r="B52" s="4" t="s">
        <v>4</v>
      </c>
      <c r="C52" s="34">
        <f>IF('reálná rychlost'!C52="","",IF(AND('reálná rychlost'!C52&gt;50,'reálná rychlost'!C52&lt;=90),odchylky!C52,""))</f>
        <v>1.6949152542372881E-2</v>
      </c>
      <c r="D52" s="34">
        <f>IF('reálná rychlost'!D52="","",IF(AND('reálná rychlost'!D52&gt;50,'reálná rychlost'!D52&lt;=90),odchylky!D52,""))</f>
        <v>0.2711864406779661</v>
      </c>
      <c r="E52" s="34">
        <f>IF('reálná rychlost'!E52="","",IF(AND('reálná rychlost'!E52&gt;50,'reálná rychlost'!E52&lt;=90),odchylky!E52,""))</f>
        <v>0.1206896551724138</v>
      </c>
      <c r="F52" s="34">
        <f>IF('reálná rychlost'!F52="","",IF(AND('reálná rychlost'!F52&gt;50,'reálná rychlost'!F52&lt;=90),odchylky!F52,""))</f>
        <v>0.32075471698113206</v>
      </c>
      <c r="G52" s="34">
        <f>IF('reálná rychlost'!G52="","",IF(AND('reálná rychlost'!G52&gt;50,'reálná rychlost'!G52&lt;=90),odchylky!G52,""))</f>
        <v>0.16981132075471697</v>
      </c>
      <c r="H52" s="34">
        <f>IF('reálná rychlost'!K52="","",IF(AND('reálná rychlost'!K52&gt;50,'reálná rychlost'!K52&lt;=90),odchylky!K52,""))</f>
        <v>0.1111111111111111</v>
      </c>
      <c r="I52" s="34">
        <f>IF('reálná rychlost'!L52="","",IF(AND('reálná rychlost'!L52&gt;50,'reálná rychlost'!L52&lt;=90),odchylky!L52,""))</f>
        <v>0.29629629629629628</v>
      </c>
      <c r="J52" s="34">
        <f>IF('reálná rychlost'!S52="","",IF(AND('reálná rychlost'!S52&gt;50,'reálná rychlost'!S52&lt;=90),odchylky!S52,""))</f>
        <v>5.7971014492753624E-2</v>
      </c>
      <c r="K52" s="34">
        <f>IF('reálná rychlost'!T52="","",IF(AND('reálná rychlost'!T52&gt;50,'reálná rychlost'!T52&lt;=90),odchylky!T52,""))</f>
        <v>-0.43478260869565216</v>
      </c>
      <c r="L52" s="34">
        <f>IF('reálná rychlost'!U52="","",IF(AND('reálná rychlost'!U52&gt;50,'reálná rychlost'!U52&lt;=90),odchylky!U52,""))</f>
        <v>-0.21052631578947367</v>
      </c>
    </row>
    <row r="53" spans="1:12" x14ac:dyDescent="0.25">
      <c r="A53" s="15" t="s">
        <v>5</v>
      </c>
      <c r="B53" s="14" t="s">
        <v>4</v>
      </c>
      <c r="C53" s="34" t="str">
        <f>IF('reálná rychlost'!C53="","",IF(AND('reálná rychlost'!C53&gt;50,'reálná rychlost'!C53&lt;=90),odchylky!C53,""))</f>
        <v/>
      </c>
      <c r="D53" s="34" t="str">
        <f>IF('reálná rychlost'!D53="","",IF(AND('reálná rychlost'!D53&gt;50,'reálná rychlost'!D53&lt;=90),odchylky!D53,""))</f>
        <v/>
      </c>
      <c r="E53" s="34" t="str">
        <f>IF('reálná rychlost'!E53="","",IF(AND('reálná rychlost'!E53&gt;50,'reálná rychlost'!E53&lt;=90),odchylky!E53,""))</f>
        <v/>
      </c>
      <c r="F53" s="34" t="str">
        <f>IF('reálná rychlost'!F53="","",IF(AND('reálná rychlost'!F53&gt;50,'reálná rychlost'!F53&lt;=90),odchylky!F53,""))</f>
        <v/>
      </c>
      <c r="G53" s="34" t="str">
        <f>IF('reálná rychlost'!G53="","",IF(AND('reálná rychlost'!G53&gt;50,'reálná rychlost'!G53&lt;=90),odchylky!G53,""))</f>
        <v/>
      </c>
      <c r="H53" s="34" t="str">
        <f>IF('reálná rychlost'!K53="","",IF(AND('reálná rychlost'!K53&gt;50,'reálná rychlost'!K53&lt;=90),odchylky!K53,""))</f>
        <v/>
      </c>
      <c r="I53" s="34" t="str">
        <f>IF('reálná rychlost'!L53="","",IF(AND('reálná rychlost'!L53&gt;50,'reálná rychlost'!L53&lt;=90),odchylky!L53,""))</f>
        <v/>
      </c>
      <c r="J53" s="34" t="str">
        <f>IF('reálná rychlost'!S53="","",IF(AND('reálná rychlost'!S53&gt;50,'reálná rychlost'!S53&lt;=90),odchylky!S53,""))</f>
        <v/>
      </c>
      <c r="K53" s="34" t="str">
        <f>IF('reálná rychlost'!T53="","",IF(AND('reálná rychlost'!T53&gt;50,'reálná rychlost'!T53&lt;=90),odchylky!T53,""))</f>
        <v/>
      </c>
      <c r="L53" s="34" t="str">
        <f>IF('reálná rychlost'!U53="","",IF(AND('reálná rychlost'!U53&gt;50,'reálná rychlost'!U53&lt;=90),odchylky!U53,""))</f>
        <v/>
      </c>
    </row>
    <row r="54" spans="1:12" x14ac:dyDescent="0.25">
      <c r="A54" s="3" t="s">
        <v>5</v>
      </c>
      <c r="B54" s="4" t="s">
        <v>4</v>
      </c>
      <c r="C54" s="34" t="str">
        <f>IF('reálná rychlost'!C54="","",IF(AND('reálná rychlost'!C54&gt;50,'reálná rychlost'!C54&lt;=90),odchylky!C54,""))</f>
        <v/>
      </c>
      <c r="D54" s="34" t="str">
        <f>IF('reálná rychlost'!D54="","",IF(AND('reálná rychlost'!D54&gt;50,'reálná rychlost'!D54&lt;=90),odchylky!D54,""))</f>
        <v/>
      </c>
      <c r="E54" s="34" t="str">
        <f>IF('reálná rychlost'!E54="","",IF(AND('reálná rychlost'!E54&gt;50,'reálná rychlost'!E54&lt;=90),odchylky!E54,""))</f>
        <v/>
      </c>
      <c r="F54" s="34" t="str">
        <f>IF('reálná rychlost'!F54="","",IF(AND('reálná rychlost'!F54&gt;50,'reálná rychlost'!F54&lt;=90),odchylky!F54,""))</f>
        <v/>
      </c>
      <c r="G54" s="34" t="str">
        <f>IF('reálná rychlost'!G54="","",IF(AND('reálná rychlost'!G54&gt;50,'reálná rychlost'!G54&lt;=90),odchylky!G54,""))</f>
        <v/>
      </c>
      <c r="H54" s="34" t="str">
        <f>IF('reálná rychlost'!K54="","",IF(AND('reálná rychlost'!K54&gt;50,'reálná rychlost'!K54&lt;=90),odchylky!K54,""))</f>
        <v/>
      </c>
      <c r="I54" s="34" t="str">
        <f>IF('reálná rychlost'!L54="","",IF(AND('reálná rychlost'!L54&gt;50,'reálná rychlost'!L54&lt;=90),odchylky!L54,""))</f>
        <v/>
      </c>
      <c r="J54" s="34" t="str">
        <f>IF('reálná rychlost'!S54="","",IF(AND('reálná rychlost'!S54&gt;50,'reálná rychlost'!S54&lt;=90),odchylky!S54,""))</f>
        <v/>
      </c>
      <c r="K54" s="34" t="str">
        <f>IF('reálná rychlost'!T54="","",IF(AND('reálná rychlost'!T54&gt;50,'reálná rychlost'!T54&lt;=90),odchylky!T54,""))</f>
        <v/>
      </c>
      <c r="L54" s="34" t="str">
        <f>IF('reálná rychlost'!U54="","",IF(AND('reálná rychlost'!U54&gt;50,'reálná rychlost'!U54&lt;=90),odchylky!U54,""))</f>
        <v/>
      </c>
    </row>
    <row r="55" spans="1:12" x14ac:dyDescent="0.25">
      <c r="A55" s="15" t="s">
        <v>5</v>
      </c>
      <c r="B55" s="14" t="s">
        <v>4</v>
      </c>
      <c r="C55" s="34" t="str">
        <f>IF('reálná rychlost'!C55="","",IF(AND('reálná rychlost'!C55&gt;50,'reálná rychlost'!C55&lt;=90),odchylky!C55,""))</f>
        <v/>
      </c>
      <c r="D55" s="34" t="str">
        <f>IF('reálná rychlost'!D55="","",IF(AND('reálná rychlost'!D55&gt;50,'reálná rychlost'!D55&lt;=90),odchylky!D55,""))</f>
        <v/>
      </c>
      <c r="E55" s="34" t="str">
        <f>IF('reálná rychlost'!E55="","",IF(AND('reálná rychlost'!E55&gt;50,'reálná rychlost'!E55&lt;=90),odchylky!E55,""))</f>
        <v/>
      </c>
      <c r="F55" s="34" t="str">
        <f>IF('reálná rychlost'!F55="","",IF(AND('reálná rychlost'!F55&gt;50,'reálná rychlost'!F55&lt;=90),odchylky!F55,""))</f>
        <v/>
      </c>
      <c r="G55" s="34" t="str">
        <f>IF('reálná rychlost'!G55="","",IF(AND('reálná rychlost'!G55&gt;50,'reálná rychlost'!G55&lt;=90),odchylky!G55,""))</f>
        <v/>
      </c>
      <c r="H55" s="34" t="str">
        <f>IF('reálná rychlost'!K55="","",IF(AND('reálná rychlost'!K55&gt;50,'reálná rychlost'!K55&lt;=90),odchylky!K55,""))</f>
        <v/>
      </c>
      <c r="I55" s="34" t="str">
        <f>IF('reálná rychlost'!L55="","",IF(AND('reálná rychlost'!L55&gt;50,'reálná rychlost'!L55&lt;=90),odchylky!L55,""))</f>
        <v/>
      </c>
      <c r="J55" s="34" t="str">
        <f>IF('reálná rychlost'!S55="","",IF(AND('reálná rychlost'!S55&gt;50,'reálná rychlost'!S55&lt;=90),odchylky!S55,""))</f>
        <v/>
      </c>
      <c r="K55" s="34" t="str">
        <f>IF('reálná rychlost'!T55="","",IF(AND('reálná rychlost'!T55&gt;50,'reálná rychlost'!T55&lt;=90),odchylky!T55,""))</f>
        <v/>
      </c>
      <c r="L55" s="34" t="str">
        <f>IF('reálná rychlost'!U55="","",IF(AND('reálná rychlost'!U55&gt;50,'reálná rychlost'!U55&lt;=90),odchylky!U55,""))</f>
        <v/>
      </c>
    </row>
    <row r="56" spans="1:12" x14ac:dyDescent="0.25">
      <c r="A56" s="3" t="s">
        <v>5</v>
      </c>
      <c r="B56" s="4" t="s">
        <v>4</v>
      </c>
      <c r="C56" s="34">
        <f>IF('reálná rychlost'!C56="","",IF(AND('reálná rychlost'!C56&gt;50,'reálná rychlost'!C56&lt;=90),odchylky!C56,""))</f>
        <v>1.1235955056179775E-2</v>
      </c>
      <c r="D56" s="34">
        <f>IF('reálná rychlost'!D56="","",IF(AND('reálná rychlost'!D56&gt;50,'reálná rychlost'!D56&lt;=90),odchylky!D56,""))</f>
        <v>0.29213483146067415</v>
      </c>
      <c r="E56" s="34">
        <f>IF('reálná rychlost'!E56="","",IF(AND('reálná rychlost'!E56&gt;50,'reálná rychlost'!E56&lt;=90),odchylky!E56,""))</f>
        <v>0.14942528735632185</v>
      </c>
      <c r="F56" s="34">
        <f>IF('reálná rychlost'!F56="","",IF(AND('reálná rychlost'!F56&gt;50,'reálná rychlost'!F56&lt;=90),odchylky!F56,""))</f>
        <v>-9.0909090909090912E-2</v>
      </c>
      <c r="G56" s="34">
        <f>IF('reálná rychlost'!G56="","",IF(AND('reálná rychlost'!G56&gt;50,'reálná rychlost'!G56&lt;=90),odchylky!G56,""))</f>
        <v>0.25</v>
      </c>
      <c r="H56" s="34" t="str">
        <f>IF('reálná rychlost'!K56="","",IF(AND('reálná rychlost'!K56&gt;50,'reálná rychlost'!K56&lt;=90),odchylky!K56,""))</f>
        <v/>
      </c>
      <c r="I56" s="34" t="str">
        <f>IF('reálná rychlost'!L56="","",IF(AND('reálná rychlost'!L56&gt;50,'reálná rychlost'!L56&lt;=90),odchylky!L56,""))</f>
        <v/>
      </c>
      <c r="J56" s="34">
        <f>IF('reálná rychlost'!S56="","",IF(AND('reálná rychlost'!S56&gt;50,'reálná rychlost'!S56&lt;=90),odchylky!S56,""))</f>
        <v>0.29761904761904762</v>
      </c>
      <c r="K56" s="34">
        <f>IF('reálná rychlost'!T56="","",IF(AND('reálná rychlost'!T56&gt;50,'reálná rychlost'!T56&lt;=90),odchylky!T56,""))</f>
        <v>1.1904761904761904E-2</v>
      </c>
      <c r="L56" s="34" t="str">
        <f>IF('reálná rychlost'!U56="","",IF(AND('reálná rychlost'!U56&gt;50,'reálná rychlost'!U56&lt;=90),odchylky!U56,""))</f>
        <v/>
      </c>
    </row>
    <row r="57" spans="1:12" x14ac:dyDescent="0.25">
      <c r="A57" s="15" t="s">
        <v>5</v>
      </c>
      <c r="B57" s="14" t="s">
        <v>4</v>
      </c>
      <c r="C57" s="34" t="str">
        <f>IF('reálná rychlost'!C57="","",IF(AND('reálná rychlost'!C57&gt;50,'reálná rychlost'!C57&lt;=90),odchylky!C57,""))</f>
        <v/>
      </c>
      <c r="D57" s="34" t="str">
        <f>IF('reálná rychlost'!D57="","",IF(AND('reálná rychlost'!D57&gt;50,'reálná rychlost'!D57&lt;=90),odchylky!D57,""))</f>
        <v/>
      </c>
      <c r="E57" s="34" t="str">
        <f>IF('reálná rychlost'!E57="","",IF(AND('reálná rychlost'!E57&gt;50,'reálná rychlost'!E57&lt;=90),odchylky!E57,""))</f>
        <v/>
      </c>
      <c r="F57" s="34" t="str">
        <f>IF('reálná rychlost'!F57="","",IF(AND('reálná rychlost'!F57&gt;50,'reálná rychlost'!F57&lt;=90),odchylky!F57,""))</f>
        <v/>
      </c>
      <c r="G57" s="34" t="str">
        <f>IF('reálná rychlost'!G57="","",IF(AND('reálná rychlost'!G57&gt;50,'reálná rychlost'!G57&lt;=90),odchylky!G57,""))</f>
        <v/>
      </c>
      <c r="H57" s="34" t="str">
        <f>IF('reálná rychlost'!K57="","",IF(AND('reálná rychlost'!K57&gt;50,'reálná rychlost'!K57&lt;=90),odchylky!K57,""))</f>
        <v/>
      </c>
      <c r="I57" s="34" t="str">
        <f>IF('reálná rychlost'!L57="","",IF(AND('reálná rychlost'!L57&gt;50,'reálná rychlost'!L57&lt;=90),odchylky!L57,""))</f>
        <v/>
      </c>
      <c r="J57" s="34">
        <f>IF('reálná rychlost'!S57="","",IF(AND('reálná rychlost'!S57&gt;50,'reálná rychlost'!S57&lt;=90),odchylky!S57,""))</f>
        <v>0.41176470588235292</v>
      </c>
      <c r="K57" s="34">
        <f>IF('reálná rychlost'!T57="","",IF(AND('reálná rychlost'!T57&gt;50,'reálná rychlost'!T57&lt;=90),odchylky!T57,""))</f>
        <v>-0.15686274509803921</v>
      </c>
      <c r="L57" s="34" t="str">
        <f>IF('reálná rychlost'!U57="","",IF(AND('reálná rychlost'!U57&gt;50,'reálná rychlost'!U57&lt;=90),odchylky!U57,""))</f>
        <v/>
      </c>
    </row>
    <row r="58" spans="1:12" x14ac:dyDescent="0.25">
      <c r="C58" s="34" t="str">
        <f>IF('reálná rychlost'!C58="","",IF(AND('reálná rychlost'!C58&gt;50,'reálná rychlost'!C58&lt;=90),odchylky!C58,""))</f>
        <v/>
      </c>
      <c r="D58" s="34" t="str">
        <f>IF('reálná rychlost'!D58="","",IF(AND('reálná rychlost'!D58&gt;50,'reálná rychlost'!D58&lt;=90),odchylky!D58,""))</f>
        <v/>
      </c>
      <c r="E58" s="34" t="str">
        <f>IF('reálná rychlost'!E58="","",IF(AND('reálná rychlost'!E58&gt;50,'reálná rychlost'!E58&lt;=90),odchylky!E58,""))</f>
        <v/>
      </c>
      <c r="F58" s="34" t="str">
        <f>IF('reálná rychlost'!F58="","",IF(AND('reálná rychlost'!F58&gt;50,'reálná rychlost'!F58&lt;=90),odchylky!F58,""))</f>
        <v/>
      </c>
      <c r="G58" s="34" t="str">
        <f>IF('reálná rychlost'!G58="","",IF(AND('reálná rychlost'!G58&gt;50,'reálná rychlost'!G58&lt;=90),odchylky!G58,""))</f>
        <v/>
      </c>
      <c r="H58" s="34" t="str">
        <f>IF('reálná rychlost'!K58="","",IF(AND('reálná rychlost'!K58&gt;50,'reálná rychlost'!K58&lt;=90),odchylky!K58,""))</f>
        <v/>
      </c>
      <c r="I58" s="34" t="str">
        <f>IF('reálná rychlost'!L58="","",IF(AND('reálná rychlost'!L58&gt;50,'reálná rychlost'!L58&lt;=90),odchylky!L58,""))</f>
        <v/>
      </c>
      <c r="J58" s="34" t="str">
        <f>IF('reálná rychlost'!S58="","",IF(AND('reálná rychlost'!S58&gt;50,'reálná rychlost'!S58&lt;=90),odchylky!S58,""))</f>
        <v/>
      </c>
      <c r="K58" s="34" t="str">
        <f>IF('reálná rychlost'!T58="","",IF(AND('reálná rychlost'!T58&gt;50,'reálná rychlost'!T58&lt;=90),odchylky!T58,""))</f>
        <v/>
      </c>
      <c r="L58" s="34" t="str">
        <f>IF('reálná rychlost'!U58="","",IF(AND('reálná rychlost'!U58&gt;50,'reálná rychlost'!U58&lt;=90),odchylky!U58,""))</f>
        <v/>
      </c>
    </row>
    <row r="59" spans="1:12" x14ac:dyDescent="0.25">
      <c r="A59" s="5" t="s">
        <v>5</v>
      </c>
      <c r="B59" s="6" t="s">
        <v>2</v>
      </c>
      <c r="C59" s="34" t="str">
        <f>IF('reálná rychlost'!C59="","",IF(AND('reálná rychlost'!C59&gt;50,'reálná rychlost'!C59&lt;=90),odchylky!C59,""))</f>
        <v/>
      </c>
      <c r="D59" s="34" t="str">
        <f>IF('reálná rychlost'!D59="","",IF(AND('reálná rychlost'!D59&gt;50,'reálná rychlost'!D59&lt;=90),odchylky!D59,""))</f>
        <v/>
      </c>
      <c r="E59" s="34" t="str">
        <f>IF('reálná rychlost'!E59="","",IF(AND('reálná rychlost'!E59&gt;50,'reálná rychlost'!E59&lt;=90),odchylky!E59,""))</f>
        <v/>
      </c>
      <c r="F59" s="34" t="str">
        <f>IF('reálná rychlost'!F59="","",IF(AND('reálná rychlost'!F59&gt;50,'reálná rychlost'!F59&lt;=90),odchylky!F59,""))</f>
        <v/>
      </c>
      <c r="G59" s="34" t="str">
        <f>IF('reálná rychlost'!G59="","",IF(AND('reálná rychlost'!G59&gt;50,'reálná rychlost'!G59&lt;=90),odchylky!G59,""))</f>
        <v/>
      </c>
      <c r="H59" s="34" t="str">
        <f>IF('reálná rychlost'!K59="","",IF(AND('reálná rychlost'!K59&gt;50,'reálná rychlost'!K59&lt;=90),odchylky!K59,""))</f>
        <v/>
      </c>
      <c r="I59" s="34" t="str">
        <f>IF('reálná rychlost'!L59="","",IF(AND('reálná rychlost'!L59&gt;50,'reálná rychlost'!L59&lt;=90),odchylky!L59,""))</f>
        <v/>
      </c>
      <c r="J59" s="34" t="str">
        <f>IF('reálná rychlost'!S59="","",IF(AND('reálná rychlost'!S59&gt;50,'reálná rychlost'!S59&lt;=90),odchylky!S59,""))</f>
        <v/>
      </c>
      <c r="K59" s="34" t="str">
        <f>IF('reálná rychlost'!T59="","",IF(AND('reálná rychlost'!T59&gt;50,'reálná rychlost'!T59&lt;=90),odchylky!T59,""))</f>
        <v/>
      </c>
      <c r="L59" s="34" t="str">
        <f>IF('reálná rychlost'!U59="","",IF(AND('reálná rychlost'!U59&gt;50,'reálná rychlost'!U59&lt;=90),odchylky!U59,""))</f>
        <v/>
      </c>
    </row>
    <row r="60" spans="1:12" x14ac:dyDescent="0.25">
      <c r="A60" s="3" t="s">
        <v>5</v>
      </c>
      <c r="B60" s="9" t="s">
        <v>2</v>
      </c>
      <c r="C60" s="34" t="str">
        <f>IF('reálná rychlost'!C60="","",IF(AND('reálná rychlost'!C60&gt;50,'reálná rychlost'!C60&lt;=90),odchylky!C60,""))</f>
        <v/>
      </c>
      <c r="D60" s="34" t="str">
        <f>IF('reálná rychlost'!D60="","",IF(AND('reálná rychlost'!D60&gt;50,'reálná rychlost'!D60&lt;=90),odchylky!D60,""))</f>
        <v/>
      </c>
      <c r="E60" s="34">
        <f>IF('reálná rychlost'!E60="","",IF(AND('reálná rychlost'!E60&gt;50,'reálná rychlost'!E60&lt;=90),odchylky!E60,""))</f>
        <v>5.7692307692307696E-2</v>
      </c>
      <c r="F60" s="34" t="str">
        <f>IF('reálná rychlost'!F60="","",IF(AND('reálná rychlost'!F60&gt;50,'reálná rychlost'!F60&lt;=90),odchylky!F60,""))</f>
        <v/>
      </c>
      <c r="G60" s="34" t="str">
        <f>IF('reálná rychlost'!G60="","",IF(AND('reálná rychlost'!G60&gt;50,'reálná rychlost'!G60&lt;=90),odchylky!G60,""))</f>
        <v/>
      </c>
      <c r="H60" s="34">
        <f>IF('reálná rychlost'!K60="","",IF(AND('reálná rychlost'!K60&gt;50,'reálná rychlost'!K60&lt;=90),odchylky!K60,""))</f>
        <v>0.1206896551724138</v>
      </c>
      <c r="I60" s="34">
        <f>IF('reálná rychlost'!L60="","",IF(AND('reálná rychlost'!L60&gt;50,'reálná rychlost'!L60&lt;=90),odchylky!L60,""))</f>
        <v>0.1206896551724138</v>
      </c>
      <c r="J60" s="34" t="str">
        <f>IF('reálná rychlost'!S60="","",IF(AND('reálná rychlost'!S60&gt;50,'reálná rychlost'!S60&lt;=90),odchylky!S60,""))</f>
        <v/>
      </c>
      <c r="K60" s="34" t="str">
        <f>IF('reálná rychlost'!T60="","",IF(AND('reálná rychlost'!T60&gt;50,'reálná rychlost'!T60&lt;=90),odchylky!T60,""))</f>
        <v/>
      </c>
      <c r="L60" s="34">
        <f>IF('reálná rychlost'!U60="","",IF(AND('reálná rychlost'!U60&gt;50,'reálná rychlost'!U60&lt;=90),odchylky!U60,""))</f>
        <v>-0.23076923076923078</v>
      </c>
    </row>
    <row r="61" spans="1:12" x14ac:dyDescent="0.25">
      <c r="A61" s="5" t="s">
        <v>5</v>
      </c>
      <c r="B61" s="6" t="s">
        <v>2</v>
      </c>
      <c r="C61" s="34" t="str">
        <f>IF('reálná rychlost'!C61="","",IF(AND('reálná rychlost'!C61&gt;50,'reálná rychlost'!C61&lt;=90),odchylky!C61,""))</f>
        <v/>
      </c>
      <c r="D61" s="34" t="str">
        <f>IF('reálná rychlost'!D61="","",IF(AND('reálná rychlost'!D61&gt;50,'reálná rychlost'!D61&lt;=90),odchylky!D61,""))</f>
        <v/>
      </c>
      <c r="E61" s="34" t="str">
        <f>IF('reálná rychlost'!E61="","",IF(AND('reálná rychlost'!E61&gt;50,'reálná rychlost'!E61&lt;=90),odchylky!E61,""))</f>
        <v/>
      </c>
      <c r="F61" s="34" t="str">
        <f>IF('reálná rychlost'!F61="","",IF(AND('reálná rychlost'!F61&gt;50,'reálná rychlost'!F61&lt;=90),odchylky!F61,""))</f>
        <v/>
      </c>
      <c r="G61" s="34" t="str">
        <f>IF('reálná rychlost'!G61="","",IF(AND('reálná rychlost'!G61&gt;50,'reálná rychlost'!G61&lt;=90),odchylky!G61,""))</f>
        <v/>
      </c>
      <c r="H61" s="34" t="str">
        <f>IF('reálná rychlost'!K61="","",IF(AND('reálná rychlost'!K61&gt;50,'reálná rychlost'!K61&lt;=90),odchylky!K61,""))</f>
        <v/>
      </c>
      <c r="I61" s="34" t="str">
        <f>IF('reálná rychlost'!L61="","",IF(AND('reálná rychlost'!L61&gt;50,'reálná rychlost'!L61&lt;=90),odchylky!L61,""))</f>
        <v/>
      </c>
      <c r="J61" s="34" t="str">
        <f>IF('reálná rychlost'!S61="","",IF(AND('reálná rychlost'!S61&gt;50,'reálná rychlost'!S61&lt;=90),odchylky!S61,""))</f>
        <v/>
      </c>
      <c r="K61" s="34" t="str">
        <f>IF('reálná rychlost'!T61="","",IF(AND('reálná rychlost'!T61&gt;50,'reálná rychlost'!T61&lt;=90),odchylky!T61,""))</f>
        <v/>
      </c>
      <c r="L61" s="34" t="str">
        <f>IF('reálná rychlost'!U61="","",IF(AND('reálná rychlost'!U61&gt;50,'reálná rychlost'!U61&lt;=90),odchylky!U61,""))</f>
        <v/>
      </c>
    </row>
    <row r="62" spans="1:12" x14ac:dyDescent="0.25">
      <c r="A62" s="3" t="s">
        <v>5</v>
      </c>
      <c r="B62" s="9" t="s">
        <v>2</v>
      </c>
      <c r="C62" s="34">
        <f>IF('reálná rychlost'!C62="","",IF(AND('reálná rychlost'!C62&gt;50,'reálná rychlost'!C62&lt;=90),odchylky!C62,""))</f>
        <v>0.19402985074626866</v>
      </c>
      <c r="D62" s="34">
        <f>IF('reálná rychlost'!D62="","",IF(AND('reálná rychlost'!D62&gt;50,'reálná rychlost'!D62&lt;=90),odchylky!D62,""))</f>
        <v>-0.1044776119402985</v>
      </c>
      <c r="E62" s="34">
        <f>IF('reálná rychlost'!E62="","",IF(AND('reálná rychlost'!E62&gt;50,'reálná rychlost'!E62&lt;=90),odchylky!E62,""))</f>
        <v>0.23076923076923078</v>
      </c>
      <c r="F62" s="34">
        <f>IF('reálná rychlost'!F62="","",IF(AND('reálná rychlost'!F62&gt;50,'reálná rychlost'!F62&lt;=90),odchylky!F62,""))</f>
        <v>4.4776119402985072E-2</v>
      </c>
      <c r="G62" s="34">
        <f>IF('reálná rychlost'!G62="","",IF(AND('reálná rychlost'!G62&gt;50,'reálná rychlost'!G62&lt;=90),odchylky!G62,""))</f>
        <v>0.16417910447761194</v>
      </c>
      <c r="H62" s="34">
        <f>IF('reálná rychlost'!K62="","",IF(AND('reálná rychlost'!K62&gt;50,'reálná rychlost'!K62&lt;=90),odchylky!K62,""))</f>
        <v>0.11940298507462686</v>
      </c>
      <c r="I62" s="34">
        <f>IF('reálná rychlost'!L62="","",IF(AND('reálná rychlost'!L62&gt;50,'reálná rychlost'!L62&lt;=90),odchylky!L62,""))</f>
        <v>0.11940298507462686</v>
      </c>
      <c r="J62" s="34">
        <f>IF('reálná rychlost'!S62="","",IF(AND('reálná rychlost'!S62&gt;50,'reálná rychlost'!S62&lt;=90),odchylky!S62,""))</f>
        <v>0.19444444444444445</v>
      </c>
      <c r="K62" s="34">
        <f>IF('reálná rychlost'!T62="","",IF(AND('reálná rychlost'!T62&gt;50,'reálná rychlost'!T62&lt;=90),odchylky!T62,""))</f>
        <v>0.18055555555555555</v>
      </c>
      <c r="L62" s="34">
        <f>IF('reálná rychlost'!U62="","",IF(AND('reálná rychlost'!U62&gt;50,'reálná rychlost'!U62&lt;=90),odchylky!U62,""))</f>
        <v>-0.21428571428571427</v>
      </c>
    </row>
    <row r="63" spans="1:12" x14ac:dyDescent="0.25">
      <c r="A63" s="5" t="s">
        <v>5</v>
      </c>
      <c r="B63" s="6" t="s">
        <v>2</v>
      </c>
      <c r="C63" s="34">
        <f>IF('reálná rychlost'!C63="","",IF(AND('reálná rychlost'!C63&gt;50,'reálná rychlost'!C63&lt;=90),odchylky!C63,""))</f>
        <v>0.14942528735632185</v>
      </c>
      <c r="D63" s="34">
        <f>IF('reálná rychlost'!D63="","",IF(AND('reálná rychlost'!D63&gt;50,'reálná rychlost'!D63&lt;=90),odchylky!D63,""))</f>
        <v>-2.2988505747126436E-2</v>
      </c>
      <c r="E63" s="34">
        <f>IF('reálná rychlost'!E63="","",IF(AND('reálná rychlost'!E63&gt;50,'reálná rychlost'!E63&lt;=90),odchylky!E63,""))</f>
        <v>4.6511627906976744E-2</v>
      </c>
      <c r="F63" s="34">
        <f>IF('reálná rychlost'!F63="","",IF(AND('reálná rychlost'!F63&gt;50,'reálná rychlost'!F63&lt;=90),odchylky!F63,""))</f>
        <v>9.7560975609756101E-2</v>
      </c>
      <c r="G63" s="34">
        <f>IF('reálná rychlost'!G63="","",IF(AND('reálná rychlost'!G63&gt;50,'reálná rychlost'!G63&lt;=90),odchylky!G63,""))</f>
        <v>9.7560975609756101E-2</v>
      </c>
      <c r="H63" s="34">
        <f>IF('reálná rychlost'!K63="","",IF(AND('reálná rychlost'!K63&gt;50,'reálná rychlost'!K63&lt;=90),odchylky!K63,""))</f>
        <v>-0.10112359550561797</v>
      </c>
      <c r="I63" s="34">
        <f>IF('reálná rychlost'!L63="","",IF(AND('reálná rychlost'!L63&gt;50,'reálná rychlost'!L63&lt;=90),odchylky!L63,""))</f>
        <v>-4.49438202247191E-2</v>
      </c>
      <c r="J63" s="34" t="str">
        <f>IF('reálná rychlost'!S63="","",IF(AND('reálná rychlost'!S63&gt;50,'reálná rychlost'!S63&lt;=90),odchylky!S63,""))</f>
        <v/>
      </c>
      <c r="K63" s="34" t="str">
        <f>IF('reálná rychlost'!T63="","",IF(AND('reálná rychlost'!T63&gt;50,'reálná rychlost'!T63&lt;=90),odchylky!T63,""))</f>
        <v/>
      </c>
      <c r="L63" s="34">
        <f>IF('reálná rychlost'!U63="","",IF(AND('reálná rychlost'!U63&gt;50,'reálná rychlost'!U63&lt;=90),odchylky!U63,""))</f>
        <v>1.1235955056179775E-2</v>
      </c>
    </row>
    <row r="64" spans="1:12" x14ac:dyDescent="0.25">
      <c r="A64" s="3" t="s">
        <v>5</v>
      </c>
      <c r="B64" s="9" t="s">
        <v>2</v>
      </c>
      <c r="C64" s="34" t="str">
        <f>IF('reálná rychlost'!C64="","",IF(AND('reálná rychlost'!C64&gt;50,'reálná rychlost'!C64&lt;=90),odchylky!C64,""))</f>
        <v/>
      </c>
      <c r="D64" s="34" t="str">
        <f>IF('reálná rychlost'!D64="","",IF(AND('reálná rychlost'!D64&gt;50,'reálná rychlost'!D64&lt;=90),odchylky!D64,""))</f>
        <v/>
      </c>
      <c r="E64" s="34" t="str">
        <f>IF('reálná rychlost'!E64="","",IF(AND('reálná rychlost'!E64&gt;50,'reálná rychlost'!E64&lt;=90),odchylky!E64,""))</f>
        <v/>
      </c>
      <c r="F64" s="34" t="str">
        <f>IF('reálná rychlost'!F64="","",IF(AND('reálná rychlost'!F64&gt;50,'reálná rychlost'!F64&lt;=90),odchylky!F64,""))</f>
        <v/>
      </c>
      <c r="G64" s="34" t="str">
        <f>IF('reálná rychlost'!G64="","",IF(AND('reálná rychlost'!G64&gt;50,'reálná rychlost'!G64&lt;=90),odchylky!G64,""))</f>
        <v/>
      </c>
      <c r="H64" s="34" t="str">
        <f>IF('reálná rychlost'!K64="","",IF(AND('reálná rychlost'!K64&gt;50,'reálná rychlost'!K64&lt;=90),odchylky!K64,""))</f>
        <v/>
      </c>
      <c r="I64" s="34" t="str">
        <f>IF('reálná rychlost'!L64="","",IF(AND('reálná rychlost'!L64&gt;50,'reálná rychlost'!L64&lt;=90),odchylky!L64,""))</f>
        <v/>
      </c>
      <c r="J64" s="34" t="str">
        <f>IF('reálná rychlost'!S64="","",IF(AND('reálná rychlost'!S64&gt;50,'reálná rychlost'!S64&lt;=90),odchylky!S64,""))</f>
        <v/>
      </c>
      <c r="K64" s="34" t="str">
        <f>IF('reálná rychlost'!T64="","",IF(AND('reálná rychlost'!T64&gt;50,'reálná rychlost'!T64&lt;=90),odchylky!T64,""))</f>
        <v/>
      </c>
      <c r="L64" s="34" t="str">
        <f>IF('reálná rychlost'!U64="","",IF(AND('reálná rychlost'!U64&gt;50,'reálná rychlost'!U64&lt;=90),odchylky!U64,""))</f>
        <v/>
      </c>
    </row>
    <row r="65" spans="1:12" x14ac:dyDescent="0.25">
      <c r="A65" s="5" t="s">
        <v>5</v>
      </c>
      <c r="B65" s="6" t="s">
        <v>2</v>
      </c>
      <c r="C65" s="34">
        <f>IF('reálná rychlost'!C65="","",IF(AND('reálná rychlost'!C65&gt;50,'reálná rychlost'!C65&lt;=90),odchylky!C65,""))</f>
        <v>-1.9607843137254902E-2</v>
      </c>
      <c r="D65" s="34">
        <f>IF('reálná rychlost'!D65="","",IF(AND('reálná rychlost'!D65&gt;50,'reálná rychlost'!D65&lt;=90),odchylky!D65,""))</f>
        <v>0.17647058823529413</v>
      </c>
      <c r="E65" s="34" t="str">
        <f>IF('reálná rychlost'!E65="","",IF(AND('reálná rychlost'!E65&gt;50,'reálná rychlost'!E65&lt;=90),odchylky!E65,""))</f>
        <v/>
      </c>
      <c r="F65" s="34" t="str">
        <f>IF('reálná rychlost'!F65="","",IF(AND('reálná rychlost'!F65&gt;50,'reálná rychlost'!F65&lt;=90),odchylky!F65,""))</f>
        <v/>
      </c>
      <c r="G65" s="34" t="str">
        <f>IF('reálná rychlost'!G65="","",IF(AND('reálná rychlost'!G65&gt;50,'reálná rychlost'!G65&lt;=90),odchylky!G65,""))</f>
        <v/>
      </c>
      <c r="H65" s="34" t="str">
        <f>IF('reálná rychlost'!K65="","",IF(AND('reálná rychlost'!K65&gt;50,'reálná rychlost'!K65&lt;=90),odchylky!K65,""))</f>
        <v/>
      </c>
      <c r="I65" s="34" t="str">
        <f>IF('reálná rychlost'!L65="","",IF(AND('reálná rychlost'!L65&gt;50,'reálná rychlost'!L65&lt;=90),odchylky!L65,""))</f>
        <v/>
      </c>
      <c r="J65" s="34">
        <f>IF('reálná rychlost'!S65="","",IF(AND('reálná rychlost'!S65&gt;50,'reálná rychlost'!S65&lt;=90),odchylky!S65,""))</f>
        <v>0.13725490196078433</v>
      </c>
      <c r="K65" s="34">
        <f>IF('reálná rychlost'!T65="","",IF(AND('reálná rychlost'!T65&gt;50,'reálná rychlost'!T65&lt;=90),odchylky!T65,""))</f>
        <v>-5.8823529411764705E-2</v>
      </c>
      <c r="L65" s="34">
        <f>IF('reálná rychlost'!U65="","",IF(AND('reálná rychlost'!U65&gt;50,'reálná rychlost'!U65&lt;=90),odchylky!U65,""))</f>
        <v>-1.9607843137254902E-2</v>
      </c>
    </row>
    <row r="66" spans="1:12" x14ac:dyDescent="0.25">
      <c r="A66" s="3" t="s">
        <v>5</v>
      </c>
      <c r="B66" s="9" t="s">
        <v>2</v>
      </c>
      <c r="C66" s="34" t="str">
        <f>IF('reálná rychlost'!C66="","",IF(AND('reálná rychlost'!C66&gt;50,'reálná rychlost'!C66&lt;=90),odchylky!C66,""))</f>
        <v/>
      </c>
      <c r="D66" s="34" t="str">
        <f>IF('reálná rychlost'!D66="","",IF(AND('reálná rychlost'!D66&gt;50,'reálná rychlost'!D66&lt;=90),odchylky!D66,""))</f>
        <v/>
      </c>
      <c r="E66" s="34" t="str">
        <f>IF('reálná rychlost'!E66="","",IF(AND('reálná rychlost'!E66&gt;50,'reálná rychlost'!E66&lt;=90),odchylky!E66,""))</f>
        <v/>
      </c>
      <c r="F66" s="34" t="str">
        <f>IF('reálná rychlost'!F66="","",IF(AND('reálná rychlost'!F66&gt;50,'reálná rychlost'!F66&lt;=90),odchylky!F66,""))</f>
        <v/>
      </c>
      <c r="G66" s="34" t="str">
        <f>IF('reálná rychlost'!G66="","",IF(AND('reálná rychlost'!G66&gt;50,'reálná rychlost'!G66&lt;=90),odchylky!G66,""))</f>
        <v/>
      </c>
      <c r="H66" s="34" t="str">
        <f>IF('reálná rychlost'!K66="","",IF(AND('reálná rychlost'!K66&gt;50,'reálná rychlost'!K66&lt;=90),odchylky!K66,""))</f>
        <v/>
      </c>
      <c r="I66" s="34" t="str">
        <f>IF('reálná rychlost'!L66="","",IF(AND('reálná rychlost'!L66&gt;50,'reálná rychlost'!L66&lt;=90),odchylky!L66,""))</f>
        <v/>
      </c>
      <c r="J66" s="34" t="str">
        <f>IF('reálná rychlost'!S66="","",IF(AND('reálná rychlost'!S66&gt;50,'reálná rychlost'!S66&lt;=90),odchylky!S66,""))</f>
        <v/>
      </c>
      <c r="K66" s="34" t="str">
        <f>IF('reálná rychlost'!T66="","",IF(AND('reálná rychlost'!T66&gt;50,'reálná rychlost'!T66&lt;=90),odchylky!T66,""))</f>
        <v/>
      </c>
      <c r="L66" s="34" t="str">
        <f>IF('reálná rychlost'!U66="","",IF(AND('reálná rychlost'!U66&gt;50,'reálná rychlost'!U66&lt;=90),odchylky!U66,""))</f>
        <v/>
      </c>
    </row>
    <row r="67" spans="1:12" x14ac:dyDescent="0.25">
      <c r="A67" s="5" t="s">
        <v>5</v>
      </c>
      <c r="B67" s="6" t="s">
        <v>2</v>
      </c>
      <c r="C67" s="34">
        <f>IF('reálná rychlost'!C67="","",IF(AND('reálná rychlost'!C67&gt;50,'reálná rychlost'!C67&lt;=90),odchylky!C67,""))</f>
        <v>8.4337349397590355E-2</v>
      </c>
      <c r="D67" s="34">
        <f>IF('reálná rychlost'!D67="","",IF(AND('reálná rychlost'!D67&gt;50,'reálná rychlost'!D67&lt;=90),odchylky!D67,""))</f>
        <v>2.4096385542168676E-2</v>
      </c>
      <c r="E67" s="34">
        <f>IF('reálná rychlost'!E67="","",IF(AND('reálná rychlost'!E67&gt;50,'reálná rychlost'!E67&lt;=90),odchylky!E67,""))</f>
        <v>5.8823529411764705E-2</v>
      </c>
      <c r="F67" s="34">
        <f>IF('reálná rychlost'!F67="","",IF(AND('reálná rychlost'!F67&gt;50,'reálná rychlost'!F67&lt;=90),odchylky!F67,""))</f>
        <v>9.1954022988505746E-2</v>
      </c>
      <c r="G67" s="34">
        <f>IF('reálná rychlost'!G67="","",IF(AND('reálná rychlost'!G67&gt;50,'reálná rychlost'!G67&lt;=90),odchylky!G67,""))</f>
        <v>5.7471264367816091E-2</v>
      </c>
      <c r="H67" s="34">
        <f>IF('reálná rychlost'!K67="","",IF(AND('reálná rychlost'!K67&gt;50,'reálná rychlost'!K67&lt;=90),odchylky!K67,""))</f>
        <v>-7.8947368421052627E-2</v>
      </c>
      <c r="I67" s="34">
        <f>IF('reálná rychlost'!L67="","",IF(AND('reálná rychlost'!L67&gt;50,'reálná rychlost'!L67&lt;=90),odchylky!L67,""))</f>
        <v>5.2631578947368418E-2</v>
      </c>
      <c r="J67" s="34">
        <f>IF('reálná rychlost'!S67="","",IF(AND('reálná rychlost'!S67&gt;50,'reálná rychlost'!S67&lt;=90),odchylky!S67,""))</f>
        <v>0.1875</v>
      </c>
      <c r="K67" s="34">
        <f>IF('reálná rychlost'!T67="","",IF(AND('reálná rychlost'!T67&gt;50,'reálná rychlost'!T67&lt;=90),odchylky!T67,""))</f>
        <v>0.125</v>
      </c>
      <c r="L67" s="34">
        <f>IF('reálná rychlost'!U67="","",IF(AND('reálná rychlost'!U67&gt;50,'reálná rychlost'!U67&lt;=90),odchylky!U67,""))</f>
        <v>-0.15662650602409639</v>
      </c>
    </row>
    <row r="68" spans="1:12" x14ac:dyDescent="0.25">
      <c r="A68" s="3" t="s">
        <v>5</v>
      </c>
      <c r="B68" s="9" t="s">
        <v>2</v>
      </c>
      <c r="C68" s="34" t="str">
        <f>IF('reálná rychlost'!C68="","",IF(AND('reálná rychlost'!C68&gt;50,'reálná rychlost'!C68&lt;=90),odchylky!C68,""))</f>
        <v/>
      </c>
      <c r="D68" s="34" t="str">
        <f>IF('reálná rychlost'!D68="","",IF(AND('reálná rychlost'!D68&gt;50,'reálná rychlost'!D68&lt;=90),odchylky!D68,""))</f>
        <v/>
      </c>
      <c r="E68" s="34" t="str">
        <f>IF('reálná rychlost'!E68="","",IF(AND('reálná rychlost'!E68&gt;50,'reálná rychlost'!E68&lt;=90),odchylky!E68,""))</f>
        <v/>
      </c>
      <c r="F68" s="34" t="str">
        <f>IF('reálná rychlost'!F68="","",IF(AND('reálná rychlost'!F68&gt;50,'reálná rychlost'!F68&lt;=90),odchylky!F68,""))</f>
        <v/>
      </c>
      <c r="G68" s="34" t="str">
        <f>IF('reálná rychlost'!G68="","",IF(AND('reálná rychlost'!G68&gt;50,'reálná rychlost'!G68&lt;=90),odchylky!G68,""))</f>
        <v/>
      </c>
      <c r="H68" s="34" t="str">
        <f>IF('reálná rychlost'!K68="","",IF(AND('reálná rychlost'!K68&gt;50,'reálná rychlost'!K68&lt;=90),odchylky!K68,""))</f>
        <v/>
      </c>
      <c r="I68" s="34" t="str">
        <f>IF('reálná rychlost'!L68="","",IF(AND('reálná rychlost'!L68&gt;50,'reálná rychlost'!L68&lt;=90),odchylky!L68,""))</f>
        <v/>
      </c>
      <c r="J68" s="34" t="str">
        <f>IF('reálná rychlost'!S68="","",IF(AND('reálná rychlost'!S68&gt;50,'reálná rychlost'!S68&lt;=90),odchylky!S68,""))</f>
        <v/>
      </c>
      <c r="K68" s="34" t="str">
        <f>IF('reálná rychlost'!T68="","",IF(AND('reálná rychlost'!T68&gt;50,'reálná rychlost'!T68&lt;=90),odchylky!T68,""))</f>
        <v/>
      </c>
      <c r="L68" s="34" t="str">
        <f>IF('reálná rychlost'!U68="","",IF(AND('reálná rychlost'!U68&gt;50,'reálná rychlost'!U68&lt;=90),odchylky!U68,""))</f>
        <v/>
      </c>
    </row>
    <row r="69" spans="1:12" x14ac:dyDescent="0.25">
      <c r="A69" s="5" t="s">
        <v>5</v>
      </c>
      <c r="B69" s="6" t="s">
        <v>2</v>
      </c>
      <c r="C69" s="34">
        <f>IF('reálná rychlost'!C69="","",IF(AND('reálná rychlost'!C69&gt;50,'reálná rychlost'!C69&lt;=90),odchylky!C69,""))</f>
        <v>4.4776119402985072E-2</v>
      </c>
      <c r="D69" s="34">
        <f>IF('reálná rychlost'!D69="","",IF(AND('reálná rychlost'!D69&gt;50,'reálná rychlost'!D69&lt;=90),odchylky!D69,""))</f>
        <v>0.11940298507462686</v>
      </c>
      <c r="E69" s="34">
        <f>IF('reálná rychlost'!E69="","",IF(AND('reálná rychlost'!E69&gt;50,'reálná rychlost'!E69&lt;=90),odchylky!E69,""))</f>
        <v>9.375E-2</v>
      </c>
      <c r="F69" s="34">
        <f>IF('reálná rychlost'!F69="","",IF(AND('reálná rychlost'!F69&gt;50,'reálná rychlost'!F69&lt;=90),odchylky!F69,""))</f>
        <v>1.4925373134328358E-2</v>
      </c>
      <c r="G69" s="34">
        <f>IF('reálná rychlost'!G69="","",IF(AND('reálná rychlost'!G69&gt;50,'reálná rychlost'!G69&lt;=90),odchylky!G69,""))</f>
        <v>0.19402985074626866</v>
      </c>
      <c r="H69" s="34">
        <f>IF('reálná rychlost'!K69="","",IF(AND('reálná rychlost'!K69&gt;50,'reálná rychlost'!K69&lt;=90),odchylky!K69,""))</f>
        <v>1.5625E-2</v>
      </c>
      <c r="I69" s="34">
        <f>IF('reálná rychlost'!L69="","",IF(AND('reálná rychlost'!L69&gt;50,'reálná rychlost'!L69&lt;=90),odchylky!L69,""))</f>
        <v>0.25</v>
      </c>
      <c r="J69" s="34">
        <f>IF('reálná rychlost'!S69="","",IF(AND('reálná rychlost'!S69&gt;50,'reálná rychlost'!S69&lt;=90),odchylky!S69,""))</f>
        <v>0.15873015873015872</v>
      </c>
      <c r="K69" s="34">
        <f>IF('reálná rychlost'!T69="","",IF(AND('reálná rychlost'!T69&gt;50,'reálná rychlost'!T69&lt;=90),odchylky!T69,""))</f>
        <v>0.33333333333333331</v>
      </c>
      <c r="L69" s="34">
        <f>IF('reálná rychlost'!U69="","",IF(AND('reálná rychlost'!U69&gt;50,'reálná rychlost'!U69&lt;=90),odchylky!U69,""))</f>
        <v>-6.25E-2</v>
      </c>
    </row>
    <row r="70" spans="1:12" x14ac:dyDescent="0.25">
      <c r="A70" s="3" t="s">
        <v>5</v>
      </c>
      <c r="B70" s="9" t="s">
        <v>2</v>
      </c>
      <c r="C70" s="34">
        <f>IF('reálná rychlost'!C70="","",IF(AND('reálná rychlost'!C70&gt;50,'reálná rychlost'!C70&lt;=90),odchylky!C70,""))</f>
        <v>8.1081081081081086E-2</v>
      </c>
      <c r="D70" s="34">
        <f>IF('reálná rychlost'!D70="","",IF(AND('reálná rychlost'!D70&gt;50,'reálná rychlost'!D70&lt;=90),odchylky!D70,""))</f>
        <v>8.1081081081081086E-2</v>
      </c>
      <c r="E70" s="34">
        <f>IF('reálná rychlost'!E70="","",IF(AND('reálná rychlost'!E70&gt;50,'reálná rychlost'!E70&lt;=90),odchylky!E70,""))</f>
        <v>7.5949367088607597E-2</v>
      </c>
      <c r="F70" s="34">
        <f>IF('reálná rychlost'!F70="","",IF(AND('reálná rychlost'!F70&gt;50,'reálná rychlost'!F70&lt;=90),odchylky!F70,""))</f>
        <v>1.1904761904761904E-2</v>
      </c>
      <c r="G70" s="34">
        <f>IF('reálná rychlost'!G70="","",IF(AND('reálná rychlost'!G70&gt;50,'reálná rychlost'!G70&lt;=90),odchylky!G70,""))</f>
        <v>4.7619047619047616E-2</v>
      </c>
      <c r="H70" s="34">
        <f>IF('reálná rychlost'!K70="","",IF(AND('reálná rychlost'!K70&gt;50,'reálná rychlost'!K70&lt;=90),odchylky!K70,""))</f>
        <v>-0.14634146341463414</v>
      </c>
      <c r="I70" s="34">
        <f>IF('reálná rychlost'!L70="","",IF(AND('reálná rychlost'!L70&gt;50,'reálná rychlost'!L70&lt;=90),odchylky!L70,""))</f>
        <v>9.7560975609756101E-2</v>
      </c>
      <c r="J70" s="34">
        <f>IF('reálná rychlost'!S70="","",IF(AND('reálná rychlost'!S70&gt;50,'reálná rychlost'!S70&lt;=90),odchylky!S70,""))</f>
        <v>3.7499999999999999E-2</v>
      </c>
      <c r="K70" s="34">
        <f>IF('reálná rychlost'!T70="","",IF(AND('reálná rychlost'!T70&gt;50,'reálná rychlost'!T70&lt;=90),odchylky!T70,""))</f>
        <v>7.4999999999999997E-2</v>
      </c>
      <c r="L70" s="34">
        <f>IF('reálná rychlost'!U70="","",IF(AND('reálná rychlost'!U70&gt;50,'reálná rychlost'!U70&lt;=90),odchylky!U70,""))</f>
        <v>-2.4390243902439025E-2</v>
      </c>
    </row>
    <row r="71" spans="1:12" x14ac:dyDescent="0.25">
      <c r="A71" s="5" t="s">
        <v>5</v>
      </c>
      <c r="B71" s="6" t="s">
        <v>2</v>
      </c>
      <c r="C71" s="34">
        <f>IF('reálná rychlost'!C71="","",IF(AND('reálná rychlost'!C71&gt;50,'reálná rychlost'!C71&lt;=90),odchylky!C71,""))</f>
        <v>-0.15254237288135594</v>
      </c>
      <c r="D71" s="34">
        <f>IF('reálná rychlost'!D71="","",IF(AND('reálná rychlost'!D71&gt;50,'reálná rychlost'!D71&lt;=90),odchylky!D71,""))</f>
        <v>0.2711864406779661</v>
      </c>
      <c r="E71" s="34">
        <f>IF('reálná rychlost'!E71="","",IF(AND('reálná rychlost'!E71&gt;50,'reálná rychlost'!E71&lt;=90),odchylky!E71,""))</f>
        <v>3.4482758620689655E-2</v>
      </c>
      <c r="F71" s="34">
        <f>IF('reálná rychlost'!F71="","",IF(AND('reálná rychlost'!F71&gt;50,'reálná rychlost'!F71&lt;=90),odchylky!F71,""))</f>
        <v>0.31578947368421051</v>
      </c>
      <c r="G71" s="34">
        <f>IF('reálná rychlost'!G71="","",IF(AND('reálná rychlost'!G71&gt;50,'reálná rychlost'!G71&lt;=90),odchylky!G71,""))</f>
        <v>0.14035087719298245</v>
      </c>
      <c r="H71" s="34">
        <f>IF('reálná rychlost'!K71="","",IF(AND('reálná rychlost'!K71&gt;50,'reálná rychlost'!K71&lt;=90),odchylky!K71,""))</f>
        <v>7.1428571428571425E-2</v>
      </c>
      <c r="I71" s="34">
        <f>IF('reálná rychlost'!L71="","",IF(AND('reálná rychlost'!L71&gt;50,'reálná rychlost'!L71&lt;=90),odchylky!L71,""))</f>
        <v>0.3392857142857143</v>
      </c>
      <c r="J71" s="34">
        <f>IF('reálná rychlost'!S71="","",IF(AND('reálná rychlost'!S71&gt;50,'reálná rychlost'!S71&lt;=90),odchylky!S71,""))</f>
        <v>6.3492063492063489E-2</v>
      </c>
      <c r="K71" s="34">
        <f>IF('reálná rychlost'!T71="","",IF(AND('reálná rychlost'!T71&gt;50,'reálná rychlost'!T71&lt;=90),odchylky!T71,""))</f>
        <v>3.1746031746031744E-2</v>
      </c>
      <c r="L71" s="34">
        <f>IF('reálná rychlost'!U71="","",IF(AND('reálná rychlost'!U71&gt;50,'reálná rychlost'!U71&lt;=90),odchylky!U71,""))</f>
        <v>-0.19642857142857142</v>
      </c>
    </row>
    <row r="72" spans="1:12" x14ac:dyDescent="0.25">
      <c r="A72" s="3" t="s">
        <v>5</v>
      </c>
      <c r="B72" s="9" t="s">
        <v>2</v>
      </c>
      <c r="C72" s="34" t="str">
        <f>IF('reálná rychlost'!C72="","",IF(AND('reálná rychlost'!C72&gt;50,'reálná rychlost'!C72&lt;=90),odchylky!C72,""))</f>
        <v/>
      </c>
      <c r="D72" s="34" t="str">
        <f>IF('reálná rychlost'!D72="","",IF(AND('reálná rychlost'!D72&gt;50,'reálná rychlost'!D72&lt;=90),odchylky!D72,""))</f>
        <v/>
      </c>
      <c r="E72" s="34" t="str">
        <f>IF('reálná rychlost'!E72="","",IF(AND('reálná rychlost'!E72&gt;50,'reálná rychlost'!E72&lt;=90),odchylky!E72,""))</f>
        <v/>
      </c>
      <c r="F72" s="34" t="str">
        <f>IF('reálná rychlost'!F72="","",IF(AND('reálná rychlost'!F72&gt;50,'reálná rychlost'!F72&lt;=90),odchylky!F72,""))</f>
        <v/>
      </c>
      <c r="G72" s="34" t="str">
        <f>IF('reálná rychlost'!G72="","",IF(AND('reálná rychlost'!G72&gt;50,'reálná rychlost'!G72&lt;=90),odchylky!G72,""))</f>
        <v/>
      </c>
      <c r="H72" s="34" t="str">
        <f>IF('reálná rychlost'!K72="","",IF(AND('reálná rychlost'!K72&gt;50,'reálná rychlost'!K72&lt;=90),odchylky!K72,""))</f>
        <v/>
      </c>
      <c r="I72" s="34" t="str">
        <f>IF('reálná rychlost'!L72="","",IF(AND('reálná rychlost'!L72&gt;50,'reálná rychlost'!L72&lt;=90),odchylky!L72,""))</f>
        <v/>
      </c>
      <c r="J72" s="34" t="str">
        <f>IF('reálná rychlost'!S72="","",IF(AND('reálná rychlost'!S72&gt;50,'reálná rychlost'!S72&lt;=90),odchylky!S72,""))</f>
        <v/>
      </c>
      <c r="K72" s="34" t="str">
        <f>IF('reálná rychlost'!T72="","",IF(AND('reálná rychlost'!T72&gt;50,'reálná rychlost'!T72&lt;=90),odchylky!T72,""))</f>
        <v/>
      </c>
      <c r="L72" s="34" t="str">
        <f>IF('reálná rychlost'!U72="","",IF(AND('reálná rychlost'!U72&gt;50,'reálná rychlost'!U72&lt;=90),odchylky!U72,""))</f>
        <v/>
      </c>
    </row>
    <row r="73" spans="1:12" x14ac:dyDescent="0.25">
      <c r="A73" s="5" t="s">
        <v>5</v>
      </c>
      <c r="B73" s="6" t="s">
        <v>2</v>
      </c>
      <c r="C73" s="34" t="str">
        <f>IF('reálná rychlost'!C73="","",IF(AND('reálná rychlost'!C73&gt;50,'reálná rychlost'!C73&lt;=90),odchylky!C73,""))</f>
        <v/>
      </c>
      <c r="D73" s="34" t="str">
        <f>IF('reálná rychlost'!D73="","",IF(AND('reálná rychlost'!D73&gt;50,'reálná rychlost'!D73&lt;=90),odchylky!D73,""))</f>
        <v/>
      </c>
      <c r="E73" s="34" t="str">
        <f>IF('reálná rychlost'!E73="","",IF(AND('reálná rychlost'!E73&gt;50,'reálná rychlost'!E73&lt;=90),odchylky!E73,""))</f>
        <v/>
      </c>
      <c r="F73" s="34" t="str">
        <f>IF('reálná rychlost'!F73="","",IF(AND('reálná rychlost'!F73&gt;50,'reálná rychlost'!F73&lt;=90),odchylky!F73,""))</f>
        <v/>
      </c>
      <c r="G73" s="34" t="str">
        <f>IF('reálná rychlost'!G73="","",IF(AND('reálná rychlost'!G73&gt;50,'reálná rychlost'!G73&lt;=90),odchylky!G73,""))</f>
        <v/>
      </c>
      <c r="H73" s="34" t="str">
        <f>IF('reálná rychlost'!K73="","",IF(AND('reálná rychlost'!K73&gt;50,'reálná rychlost'!K73&lt;=90),odchylky!K73,""))</f>
        <v/>
      </c>
      <c r="I73" s="34" t="str">
        <f>IF('reálná rychlost'!L73="","",IF(AND('reálná rychlost'!L73&gt;50,'reálná rychlost'!L73&lt;=90),odchylky!L73,""))</f>
        <v/>
      </c>
      <c r="J73" s="34" t="str">
        <f>IF('reálná rychlost'!S73="","",IF(AND('reálná rychlost'!S73&gt;50,'reálná rychlost'!S73&lt;=90),odchylky!S73,""))</f>
        <v/>
      </c>
      <c r="K73" s="34" t="str">
        <f>IF('reálná rychlost'!T73="","",IF(AND('reálná rychlost'!T73&gt;50,'reálná rychlost'!T73&lt;=90),odchylky!T73,""))</f>
        <v/>
      </c>
      <c r="L73" s="34" t="str">
        <f>IF('reálná rychlost'!U73="","",IF(AND('reálná rychlost'!U73&gt;50,'reálná rychlost'!U73&lt;=90),odchylky!U73,""))</f>
        <v/>
      </c>
    </row>
    <row r="74" spans="1:12" x14ac:dyDescent="0.25">
      <c r="A74" s="3" t="s">
        <v>5</v>
      </c>
      <c r="B74" s="9" t="s">
        <v>2</v>
      </c>
      <c r="C74" s="34" t="str">
        <f>IF('reálná rychlost'!C74="","",IF(AND('reálná rychlost'!C74&gt;50,'reálná rychlost'!C74&lt;=90),odchylky!C74,""))</f>
        <v/>
      </c>
      <c r="D74" s="34" t="str">
        <f>IF('reálná rychlost'!D74="","",IF(AND('reálná rychlost'!D74&gt;50,'reálná rychlost'!D74&lt;=90),odchylky!D74,""))</f>
        <v/>
      </c>
      <c r="E74" s="34" t="str">
        <f>IF('reálná rychlost'!E74="","",IF(AND('reálná rychlost'!E74&gt;50,'reálná rychlost'!E74&lt;=90),odchylky!E74,""))</f>
        <v/>
      </c>
      <c r="F74" s="34" t="str">
        <f>IF('reálná rychlost'!F74="","",IF(AND('reálná rychlost'!F74&gt;50,'reálná rychlost'!F74&lt;=90),odchylky!F74,""))</f>
        <v/>
      </c>
      <c r="G74" s="34" t="str">
        <f>IF('reálná rychlost'!G74="","",IF(AND('reálná rychlost'!G74&gt;50,'reálná rychlost'!G74&lt;=90),odchylky!G74,""))</f>
        <v/>
      </c>
      <c r="H74" s="34" t="str">
        <f>IF('reálná rychlost'!K74="","",IF(AND('reálná rychlost'!K74&gt;50,'reálná rychlost'!K74&lt;=90),odchylky!K74,""))</f>
        <v/>
      </c>
      <c r="I74" s="34" t="str">
        <f>IF('reálná rychlost'!L74="","",IF(AND('reálná rychlost'!L74&gt;50,'reálná rychlost'!L74&lt;=90),odchylky!L74,""))</f>
        <v/>
      </c>
      <c r="J74" s="34" t="str">
        <f>IF('reálná rychlost'!S74="","",IF(AND('reálná rychlost'!S74&gt;50,'reálná rychlost'!S74&lt;=90),odchylky!S74,""))</f>
        <v/>
      </c>
      <c r="K74" s="34" t="str">
        <f>IF('reálná rychlost'!T74="","",IF(AND('reálná rychlost'!T74&gt;50,'reálná rychlost'!T74&lt;=90),odchylky!T74,""))</f>
        <v/>
      </c>
      <c r="L74" s="34" t="str">
        <f>IF('reálná rychlost'!U74="","",IF(AND('reálná rychlost'!U74&gt;50,'reálná rychlost'!U74&lt;=90),odchylky!U74,""))</f>
        <v/>
      </c>
    </row>
    <row r="75" spans="1:12" x14ac:dyDescent="0.25">
      <c r="A75" s="5" t="s">
        <v>5</v>
      </c>
      <c r="B75" s="6" t="s">
        <v>2</v>
      </c>
      <c r="C75" s="34">
        <f>IF('reálná rychlost'!C75="","",IF(AND('reálná rychlost'!C75&gt;50,'reálná rychlost'!C75&lt;=90),odchylky!C75,""))</f>
        <v>3.4482758620689655E-2</v>
      </c>
      <c r="D75" s="34">
        <f>IF('reálná rychlost'!D75="","",IF(AND('reálná rychlost'!D75&gt;50,'reálná rychlost'!D75&lt;=90),odchylky!D75,""))</f>
        <v>0.35632183908045978</v>
      </c>
      <c r="E75" s="34">
        <f>IF('reálná rychlost'!E75="","",IF(AND('reálná rychlost'!E75&gt;50,'reálná rychlost'!E75&lt;=90),odchylky!E75,""))</f>
        <v>0.27777777777777779</v>
      </c>
      <c r="F75" s="34" t="str">
        <f>IF('reálná rychlost'!F75="","",IF(AND('reálná rychlost'!F75&gt;50,'reálná rychlost'!F75&lt;=90),odchylky!F75,""))</f>
        <v/>
      </c>
      <c r="G75" s="34" t="str">
        <f>IF('reálná rychlost'!G75="","",IF(AND('reálná rychlost'!G75&gt;50,'reálná rychlost'!G75&lt;=90),odchylky!G75,""))</f>
        <v/>
      </c>
      <c r="H75" s="34">
        <f>IF('reálná rychlost'!K75="","",IF(AND('reálná rychlost'!K75&gt;50,'reálná rychlost'!K75&lt;=90),odchylky!K75,""))</f>
        <v>0.3253012048192771</v>
      </c>
      <c r="I75" s="34">
        <f>IF('reálná rychlost'!L75="","",IF(AND('reálná rychlost'!L75&gt;50,'reálná rychlost'!L75&lt;=90),odchylky!L75,""))</f>
        <v>2.4096385542168676E-2</v>
      </c>
      <c r="J75" s="34">
        <f>IF('reálná rychlost'!S75="","",IF(AND('reálná rychlost'!S75&gt;50,'reálná rychlost'!S75&lt;=90),odchylky!S75,""))</f>
        <v>0.19101123595505617</v>
      </c>
      <c r="K75" s="34">
        <f>IF('reálná rychlost'!T75="","",IF(AND('reálná rychlost'!T75&gt;50,'reálná rychlost'!T75&lt;=90),odchylky!T75,""))</f>
        <v>0.12359550561797752</v>
      </c>
      <c r="L75" s="34" t="str">
        <f>IF('reálná rychlost'!U75="","",IF(AND('reálná rychlost'!U75&gt;50,'reálná rychlost'!U75&lt;=90),odchylky!U75,""))</f>
        <v/>
      </c>
    </row>
    <row r="76" spans="1:12" x14ac:dyDescent="0.25">
      <c r="A76" s="3" t="s">
        <v>5</v>
      </c>
      <c r="B76" s="9" t="s">
        <v>2</v>
      </c>
      <c r="C76" s="34" t="str">
        <f>IF('reálná rychlost'!C76="","",IF(AND('reálná rychlost'!C76&gt;50,'reálná rychlost'!C76&lt;=90),odchylky!C76,""))</f>
        <v/>
      </c>
      <c r="D76" s="34" t="str">
        <f>IF('reálná rychlost'!D76="","",IF(AND('reálná rychlost'!D76&gt;50,'reálná rychlost'!D76&lt;=90),odchylky!D76,""))</f>
        <v/>
      </c>
      <c r="E76" s="34" t="str">
        <f>IF('reálná rychlost'!E76="","",IF(AND('reálná rychlost'!E76&gt;50,'reálná rychlost'!E76&lt;=90),odchylky!E76,""))</f>
        <v/>
      </c>
      <c r="F76" s="34" t="str">
        <f>IF('reálná rychlost'!F76="","",IF(AND('reálná rychlost'!F76&gt;50,'reálná rychlost'!F76&lt;=90),odchylky!F76,""))</f>
        <v/>
      </c>
      <c r="G76" s="34" t="str">
        <f>IF('reálná rychlost'!G76="","",IF(AND('reálná rychlost'!G76&gt;50,'reálná rychlost'!G76&lt;=90),odchylky!G76,""))</f>
        <v/>
      </c>
      <c r="H76" s="34" t="str">
        <f>IF('reálná rychlost'!K76="","",IF(AND('reálná rychlost'!K76&gt;50,'reálná rychlost'!K76&lt;=90),odchylky!K76,""))</f>
        <v/>
      </c>
      <c r="I76" s="34" t="str">
        <f>IF('reálná rychlost'!L76="","",IF(AND('reálná rychlost'!L76&gt;50,'reálná rychlost'!L76&lt;=90),odchylky!L76,""))</f>
        <v/>
      </c>
      <c r="J76" s="34" t="str">
        <f>IF('reálná rychlost'!S76="","",IF(AND('reálná rychlost'!S76&gt;50,'reálná rychlost'!S76&lt;=90),odchylky!S76,""))</f>
        <v/>
      </c>
      <c r="K76" s="34" t="str">
        <f>IF('reálná rychlost'!T76="","",IF(AND('reálná rychlost'!T76&gt;50,'reálná rychlost'!T76&lt;=90),odchylky!T76,""))</f>
        <v/>
      </c>
      <c r="L76" s="34" t="str">
        <f>IF('reálná rychlost'!U76="","",IF(AND('reálná rychlost'!U76&gt;50,'reálná rychlost'!U76&lt;=90),odchylky!U76,""))</f>
        <v/>
      </c>
    </row>
    <row r="77" spans="1:12" x14ac:dyDescent="0.25">
      <c r="C77" s="34" t="str">
        <f>IF('reálná rychlost'!C77="","",IF(AND('reálná rychlost'!C77&gt;50,'reálná rychlost'!C77&lt;=90),odchylky!C77,""))</f>
        <v/>
      </c>
      <c r="D77" s="34" t="str">
        <f>IF('reálná rychlost'!D77="","",IF(AND('reálná rychlost'!D77&gt;50,'reálná rychlost'!D77&lt;=90),odchylky!D77,""))</f>
        <v/>
      </c>
      <c r="E77" s="34" t="str">
        <f>IF('reálná rychlost'!E77="","",IF(AND('reálná rychlost'!E77&gt;50,'reálná rychlost'!E77&lt;=90),odchylky!E77,""))</f>
        <v/>
      </c>
      <c r="F77" s="34" t="str">
        <f>IF('reálná rychlost'!F77="","",IF(AND('reálná rychlost'!F77&gt;50,'reálná rychlost'!F77&lt;=90),odchylky!F77,""))</f>
        <v/>
      </c>
      <c r="G77" s="34" t="str">
        <f>IF('reálná rychlost'!G77="","",IF(AND('reálná rychlost'!G77&gt;50,'reálná rychlost'!G77&lt;=90),odchylky!G77,""))</f>
        <v/>
      </c>
      <c r="H77" s="34" t="str">
        <f>IF('reálná rychlost'!K77="","",IF(AND('reálná rychlost'!K77&gt;50,'reálná rychlost'!K77&lt;=90),odchylky!K77,""))</f>
        <v/>
      </c>
      <c r="I77" s="34" t="str">
        <f>IF('reálná rychlost'!L77="","",IF(AND('reálná rychlost'!L77&gt;50,'reálná rychlost'!L77&lt;=90),odchylky!L77,""))</f>
        <v/>
      </c>
      <c r="J77" s="34" t="str">
        <f>IF('reálná rychlost'!S77="","",IF(AND('reálná rychlost'!S77&gt;50,'reálná rychlost'!S77&lt;=90),odchylky!S77,""))</f>
        <v/>
      </c>
      <c r="K77" s="34" t="str">
        <f>IF('reálná rychlost'!T77="","",IF(AND('reálná rychlost'!T77&gt;50,'reálná rychlost'!T77&lt;=90),odchylky!T77,""))</f>
        <v/>
      </c>
      <c r="L77" s="34" t="str">
        <f>IF('reálná rychlost'!U77="","",IF(AND('reálná rychlost'!U77&gt;50,'reálná rychlost'!U77&lt;=90),odchylky!U77,""))</f>
        <v/>
      </c>
    </row>
    <row r="78" spans="1:12" x14ac:dyDescent="0.25">
      <c r="A78" s="5" t="s">
        <v>6</v>
      </c>
      <c r="B78" s="6" t="s">
        <v>4</v>
      </c>
      <c r="C78" s="34" t="str">
        <f>IF('reálná rychlost'!C78="","",IF(AND('reálná rychlost'!C78&gt;50,'reálná rychlost'!C78&lt;=90),odchylky!C78,""))</f>
        <v/>
      </c>
      <c r="D78" s="34" t="str">
        <f>IF('reálná rychlost'!D78="","",IF(AND('reálná rychlost'!D78&gt;50,'reálná rychlost'!D78&lt;=90),odchylky!D78,""))</f>
        <v/>
      </c>
      <c r="E78" s="34" t="str">
        <f>IF('reálná rychlost'!E78="","",IF(AND('reálná rychlost'!E78&gt;50,'reálná rychlost'!E78&lt;=90),odchylky!E78,""))</f>
        <v/>
      </c>
      <c r="F78" s="34" t="str">
        <f>IF('reálná rychlost'!F78="","",IF(AND('reálná rychlost'!F78&gt;50,'reálná rychlost'!F78&lt;=90),odchylky!F78,""))</f>
        <v/>
      </c>
      <c r="G78" s="34" t="str">
        <f>IF('reálná rychlost'!G78="","",IF(AND('reálná rychlost'!G78&gt;50,'reálná rychlost'!G78&lt;=90),odchylky!G78,""))</f>
        <v/>
      </c>
      <c r="H78" s="34" t="str">
        <f>IF('reálná rychlost'!K78="","",IF(AND('reálná rychlost'!K78&gt;50,'reálná rychlost'!K78&lt;=90),odchylky!K78,""))</f>
        <v/>
      </c>
      <c r="I78" s="34" t="str">
        <f>IF('reálná rychlost'!L78="","",IF(AND('reálná rychlost'!L78&gt;50,'reálná rychlost'!L78&lt;=90),odchylky!L78,""))</f>
        <v/>
      </c>
      <c r="J78" s="34" t="str">
        <f>IF('reálná rychlost'!S78="","",IF(AND('reálná rychlost'!S78&gt;50,'reálná rychlost'!S78&lt;=90),odchylky!S78,""))</f>
        <v/>
      </c>
      <c r="K78" s="34" t="str">
        <f>IF('reálná rychlost'!T78="","",IF(AND('reálná rychlost'!T78&gt;50,'reálná rychlost'!T78&lt;=90),odchylky!T78,""))</f>
        <v/>
      </c>
      <c r="L78" s="34" t="str">
        <f>IF('reálná rychlost'!U78="","",IF(AND('reálná rychlost'!U78&gt;50,'reálná rychlost'!U78&lt;=90),odchylky!U78,""))</f>
        <v/>
      </c>
    </row>
    <row r="79" spans="1:12" x14ac:dyDescent="0.25">
      <c r="A79" s="3" t="s">
        <v>6</v>
      </c>
      <c r="B79" s="4" t="s">
        <v>4</v>
      </c>
      <c r="C79" s="34" t="str">
        <f>IF('reálná rychlost'!C79="","",IF(AND('reálná rychlost'!C79&gt;50,'reálná rychlost'!C79&lt;=90),odchylky!C79,""))</f>
        <v/>
      </c>
      <c r="D79" s="34" t="str">
        <f>IF('reálná rychlost'!D79="","",IF(AND('reálná rychlost'!D79&gt;50,'reálná rychlost'!D79&lt;=90),odchylky!D79,""))</f>
        <v/>
      </c>
      <c r="E79" s="34" t="str">
        <f>IF('reálná rychlost'!E79="","",IF(AND('reálná rychlost'!E79&gt;50,'reálná rychlost'!E79&lt;=90),odchylky!E79,""))</f>
        <v/>
      </c>
      <c r="F79" s="34" t="str">
        <f>IF('reálná rychlost'!F79="","",IF(AND('reálná rychlost'!F79&gt;50,'reálná rychlost'!F79&lt;=90),odchylky!F79,""))</f>
        <v/>
      </c>
      <c r="G79" s="34" t="str">
        <f>IF('reálná rychlost'!G79="","",IF(AND('reálná rychlost'!G79&gt;50,'reálná rychlost'!G79&lt;=90),odchylky!G79,""))</f>
        <v/>
      </c>
      <c r="H79" s="34">
        <f>IF('reálná rychlost'!K79="","",IF(AND('reálná rychlost'!K79&gt;50,'reálná rychlost'!K79&lt;=90),odchylky!K79,""))</f>
        <v>0.25</v>
      </c>
      <c r="I79" s="34">
        <f>IF('reálná rychlost'!L79="","",IF(AND('reálná rychlost'!L79&gt;50,'reálná rychlost'!L79&lt;=90),odchylky!L79,""))</f>
        <v>0.25</v>
      </c>
      <c r="J79" s="34">
        <f>IF('reálná rychlost'!S79="","",IF(AND('reálná rychlost'!S79&gt;50,'reálná rychlost'!S79&lt;=90),odchylky!S79,""))</f>
        <v>0.12962962962962962</v>
      </c>
      <c r="K79" s="34">
        <f>IF('reálná rychlost'!T79="","",IF(AND('reálná rychlost'!T79&gt;50,'reálná rychlost'!T79&lt;=90),odchylky!T79,""))</f>
        <v>-0.27777777777777779</v>
      </c>
      <c r="L79" s="34">
        <f>IF('reálná rychlost'!U79="","",IF(AND('reálná rychlost'!U79&gt;50,'reálná rychlost'!U79&lt;=90),odchylky!U79,""))</f>
        <v>-0.25925925925925924</v>
      </c>
    </row>
    <row r="80" spans="1:12" x14ac:dyDescent="0.25">
      <c r="A80" s="5" t="s">
        <v>6</v>
      </c>
      <c r="B80" s="6" t="s">
        <v>4</v>
      </c>
      <c r="C80" s="34" t="str">
        <f>IF('reálná rychlost'!C80="","",IF(AND('reálná rychlost'!C80&gt;50,'reálná rychlost'!C80&lt;=90),odchylky!C80,""))</f>
        <v/>
      </c>
      <c r="D80" s="34" t="str">
        <f>IF('reálná rychlost'!D80="","",IF(AND('reálná rychlost'!D80&gt;50,'reálná rychlost'!D80&lt;=90),odchylky!D80,""))</f>
        <v/>
      </c>
      <c r="E80" s="34" t="str">
        <f>IF('reálná rychlost'!E80="","",IF(AND('reálná rychlost'!E80&gt;50,'reálná rychlost'!E80&lt;=90),odchylky!E80,""))</f>
        <v/>
      </c>
      <c r="F80" s="34" t="str">
        <f>IF('reálná rychlost'!F80="","",IF(AND('reálná rychlost'!F80&gt;50,'reálná rychlost'!F80&lt;=90),odchylky!F80,""))</f>
        <v/>
      </c>
      <c r="G80" s="34" t="str">
        <f>IF('reálná rychlost'!G80="","",IF(AND('reálná rychlost'!G80&gt;50,'reálná rychlost'!G80&lt;=90),odchylky!G80,""))</f>
        <v/>
      </c>
      <c r="H80" s="34" t="str">
        <f>IF('reálná rychlost'!K80="","",IF(AND('reálná rychlost'!K80&gt;50,'reálná rychlost'!K80&lt;=90),odchylky!K80,""))</f>
        <v/>
      </c>
      <c r="I80" s="34" t="str">
        <f>IF('reálná rychlost'!L80="","",IF(AND('reálná rychlost'!L80&gt;50,'reálná rychlost'!L80&lt;=90),odchylky!L80,""))</f>
        <v/>
      </c>
      <c r="J80" s="34" t="str">
        <f>IF('reálná rychlost'!S80="","",IF(AND('reálná rychlost'!S80&gt;50,'reálná rychlost'!S80&lt;=90),odchylky!S80,""))</f>
        <v/>
      </c>
      <c r="K80" s="34" t="str">
        <f>IF('reálná rychlost'!T80="","",IF(AND('reálná rychlost'!T80&gt;50,'reálná rychlost'!T80&lt;=90),odchylky!T80,""))</f>
        <v/>
      </c>
      <c r="L80" s="34" t="str">
        <f>IF('reálná rychlost'!U80="","",IF(AND('reálná rychlost'!U80&gt;50,'reálná rychlost'!U80&lt;=90),odchylky!U80,""))</f>
        <v/>
      </c>
    </row>
    <row r="81" spans="1:12" x14ac:dyDescent="0.25">
      <c r="A81" s="3" t="s">
        <v>6</v>
      </c>
      <c r="B81" s="4" t="s">
        <v>4</v>
      </c>
      <c r="C81" s="34">
        <f>IF('reálná rychlost'!C81="","",IF(AND('reálná rychlost'!C81&gt;50,'reálná rychlost'!C81&lt;=90),odchylky!C81,""))</f>
        <v>-4.1095890410958902E-2</v>
      </c>
      <c r="D81" s="34">
        <f>IF('reálná rychlost'!D81="","",IF(AND('reálná rychlost'!D81&gt;50,'reálná rychlost'!D81&lt;=90),odchylky!D81,""))</f>
        <v>2.7397260273972601E-2</v>
      </c>
      <c r="E81" s="34">
        <f>IF('reálná rychlost'!E81="","",IF(AND('reálná rychlost'!E81&gt;50,'reálná rychlost'!E81&lt;=90),odchylky!E81,""))</f>
        <v>2.9411764705882353E-2</v>
      </c>
      <c r="F81" s="34">
        <f>IF('reálná rychlost'!F81="","",IF(AND('reálná rychlost'!F81&gt;50,'reálná rychlost'!F81&lt;=90),odchylky!F81,""))</f>
        <v>2.9411764705882353E-2</v>
      </c>
      <c r="G81" s="34">
        <f>IF('reálná rychlost'!G81="","",IF(AND('reálná rychlost'!G81&gt;50,'reálná rychlost'!G81&lt;=90),odchylky!G81,""))</f>
        <v>-0.33823529411764708</v>
      </c>
      <c r="H81" s="34">
        <f>IF('reálná rychlost'!K81="","",IF(AND('reálná rychlost'!K81&gt;50,'reálná rychlost'!K81&lt;=90),odchylky!K81,""))</f>
        <v>1.4492753623188406E-2</v>
      </c>
      <c r="I81" s="34">
        <f>IF('reálná rychlost'!L81="","",IF(AND('reálná rychlost'!L81&gt;50,'reálná rychlost'!L81&lt;=90),odchylky!L81,""))</f>
        <v>0.15942028985507245</v>
      </c>
      <c r="J81" s="34">
        <f>IF('reálná rychlost'!S81="","",IF(AND('reálná rychlost'!S81&gt;50,'reálná rychlost'!S81&lt;=90),odchylky!S81,""))</f>
        <v>0.17391304347826086</v>
      </c>
      <c r="K81" s="34">
        <f>IF('reálná rychlost'!T81="","",IF(AND('reálná rychlost'!T81&gt;50,'reálná rychlost'!T81&lt;=90),odchylky!T81,""))</f>
        <v>-0.18840579710144928</v>
      </c>
      <c r="L81" s="34">
        <f>IF('reálná rychlost'!U81="","",IF(AND('reálná rychlost'!U81&gt;50,'reálná rychlost'!U81&lt;=90),odchylky!U81,""))</f>
        <v>-0.20289855072463769</v>
      </c>
    </row>
    <row r="82" spans="1:12" x14ac:dyDescent="0.25">
      <c r="A82" s="5" t="s">
        <v>6</v>
      </c>
      <c r="B82" s="6" t="s">
        <v>4</v>
      </c>
      <c r="C82" s="34">
        <f>IF('reálná rychlost'!C82="","",IF(AND('reálná rychlost'!C82&gt;50,'reálná rychlost'!C82&lt;=90),odchylky!C82,""))</f>
        <v>-2.4390243902439025E-2</v>
      </c>
      <c r="D82" s="34">
        <f>IF('reálná rychlost'!D82="","",IF(AND('reálná rychlost'!D82&gt;50,'reálná rychlost'!D82&lt;=90),odchylky!D82,""))</f>
        <v>7.3170731707317069E-2</v>
      </c>
      <c r="E82" s="34">
        <f>IF('reálná rychlost'!E82="","",IF(AND('reálná rychlost'!E82&gt;50,'reálná rychlost'!E82&lt;=90),odchylky!E82,""))</f>
        <v>5.5555555555555552E-2</v>
      </c>
      <c r="F82" s="34">
        <f>IF('reálná rychlost'!F82="","",IF(AND('reálná rychlost'!F82&gt;50,'reálná rychlost'!F82&lt;=90),odchylky!F82,""))</f>
        <v>0</v>
      </c>
      <c r="G82" s="34">
        <f>IF('reálná rychlost'!G82="","",IF(AND('reálná rychlost'!G82&gt;50,'reálná rychlost'!G82&lt;=90),odchylky!G82,""))</f>
        <v>-0.13333333333333333</v>
      </c>
      <c r="H82" s="34" t="str">
        <f>IF('reálná rychlost'!K82="","",IF(AND('reálná rychlost'!K82&gt;50,'reálná rychlost'!K82&lt;=90),odchylky!K82,""))</f>
        <v/>
      </c>
      <c r="I82" s="34" t="str">
        <f>IF('reálná rychlost'!L82="","",IF(AND('reálná rychlost'!L82&gt;50,'reálná rychlost'!L82&lt;=90),odchylky!L82,""))</f>
        <v/>
      </c>
      <c r="J82" s="34" t="str">
        <f>IF('reálná rychlost'!S82="","",IF(AND('reálná rychlost'!S82&gt;50,'reálná rychlost'!S82&lt;=90),odchylky!S82,""))</f>
        <v/>
      </c>
      <c r="K82" s="34" t="str">
        <f>IF('reálná rychlost'!T82="","",IF(AND('reálná rychlost'!T82&gt;50,'reálná rychlost'!T82&lt;=90),odchylky!T82,""))</f>
        <v/>
      </c>
      <c r="L82" s="34" t="str">
        <f>IF('reálná rychlost'!U82="","",IF(AND('reálná rychlost'!U82&gt;50,'reálná rychlost'!U82&lt;=90),odchylky!U82,""))</f>
        <v/>
      </c>
    </row>
    <row r="83" spans="1:12" x14ac:dyDescent="0.25">
      <c r="A83" s="3" t="s">
        <v>6</v>
      </c>
      <c r="B83" s="4" t="s">
        <v>4</v>
      </c>
      <c r="C83" s="34" t="str">
        <f>IF('reálná rychlost'!C83="","",IF(AND('reálná rychlost'!C83&gt;50,'reálná rychlost'!C83&lt;=90),odchylky!C83,""))</f>
        <v/>
      </c>
      <c r="D83" s="34" t="str">
        <f>IF('reálná rychlost'!D83="","",IF(AND('reálná rychlost'!D83&gt;50,'reálná rychlost'!D83&lt;=90),odchylky!D83,""))</f>
        <v/>
      </c>
      <c r="E83" s="34" t="str">
        <f>IF('reálná rychlost'!E83="","",IF(AND('reálná rychlost'!E83&gt;50,'reálná rychlost'!E83&lt;=90),odchylky!E83,""))</f>
        <v/>
      </c>
      <c r="F83" s="34" t="str">
        <f>IF('reálná rychlost'!F83="","",IF(AND('reálná rychlost'!F83&gt;50,'reálná rychlost'!F83&lt;=90),odchylky!F83,""))</f>
        <v/>
      </c>
      <c r="G83" s="34" t="str">
        <f>IF('reálná rychlost'!G83="","",IF(AND('reálná rychlost'!G83&gt;50,'reálná rychlost'!G83&lt;=90),odchylky!G83,""))</f>
        <v/>
      </c>
      <c r="H83" s="34" t="str">
        <f>IF('reálná rychlost'!K83="","",IF(AND('reálná rychlost'!K83&gt;50,'reálná rychlost'!K83&lt;=90),odchylky!K83,""))</f>
        <v/>
      </c>
      <c r="I83" s="34" t="str">
        <f>IF('reálná rychlost'!L83="","",IF(AND('reálná rychlost'!L83&gt;50,'reálná rychlost'!L83&lt;=90),odchylky!L83,""))</f>
        <v/>
      </c>
      <c r="J83" s="34" t="str">
        <f>IF('reálná rychlost'!S83="","",IF(AND('reálná rychlost'!S83&gt;50,'reálná rychlost'!S83&lt;=90),odchylky!S83,""))</f>
        <v/>
      </c>
      <c r="K83" s="34" t="str">
        <f>IF('reálná rychlost'!T83="","",IF(AND('reálná rychlost'!T83&gt;50,'reálná rychlost'!T83&lt;=90),odchylky!T83,""))</f>
        <v/>
      </c>
      <c r="L83" s="34" t="str">
        <f>IF('reálná rychlost'!U83="","",IF(AND('reálná rychlost'!U83&gt;50,'reálná rychlost'!U83&lt;=90),odchylky!U83,""))</f>
        <v/>
      </c>
    </row>
    <row r="84" spans="1:12" x14ac:dyDescent="0.25">
      <c r="A84" s="5" t="s">
        <v>6</v>
      </c>
      <c r="B84" s="6" t="s">
        <v>4</v>
      </c>
      <c r="C84" s="34" t="str">
        <f>IF('reálná rychlost'!C84="","",IF(AND('reálná rychlost'!C84&gt;50,'reálná rychlost'!C84&lt;=90),odchylky!C84,""))</f>
        <v/>
      </c>
      <c r="D84" s="34" t="str">
        <f>IF('reálná rychlost'!D84="","",IF(AND('reálná rychlost'!D84&gt;50,'reálná rychlost'!D84&lt;=90),odchylky!D84,""))</f>
        <v/>
      </c>
      <c r="E84" s="34" t="str">
        <f>IF('reálná rychlost'!E84="","",IF(AND('reálná rychlost'!E84&gt;50,'reálná rychlost'!E84&lt;=90),odchylky!E84,""))</f>
        <v/>
      </c>
      <c r="F84" s="34" t="str">
        <f>IF('reálná rychlost'!F84="","",IF(AND('reálná rychlost'!F84&gt;50,'reálná rychlost'!F84&lt;=90),odchylky!F84,""))</f>
        <v/>
      </c>
      <c r="G84" s="34" t="str">
        <f>IF('reálná rychlost'!G84="","",IF(AND('reálná rychlost'!G84&gt;50,'reálná rychlost'!G84&lt;=90),odchylky!G84,""))</f>
        <v/>
      </c>
      <c r="H84" s="34">
        <f>IF('reálná rychlost'!K84="","",IF(AND('reálná rychlost'!K84&gt;50,'reálná rychlost'!K84&lt;=90),odchylky!K84,""))</f>
        <v>5.7692307692307696E-2</v>
      </c>
      <c r="I84" s="34">
        <f>IF('reálná rychlost'!L84="","",IF(AND('reálná rychlost'!L84&gt;50,'reálná rychlost'!L84&lt;=90),odchylky!L84,""))</f>
        <v>0.25</v>
      </c>
      <c r="J84" s="34">
        <f>IF('reálná rychlost'!S84="","",IF(AND('reálná rychlost'!S84&gt;50,'reálná rychlost'!S84&lt;=90),odchylky!S84,""))</f>
        <v>8.6206896551724144E-2</v>
      </c>
      <c r="K84" s="34">
        <f>IF('reálná rychlost'!T84="","",IF(AND('reálná rychlost'!T84&gt;50,'reálná rychlost'!T84&lt;=90),odchylky!T84,""))</f>
        <v>-0.13793103448275862</v>
      </c>
      <c r="L84" s="34">
        <f>IF('reálná rychlost'!U84="","",IF(AND('reálná rychlost'!U84&gt;50,'reálná rychlost'!U84&lt;=90),odchylky!U84,""))</f>
        <v>-5.1724137931034482E-2</v>
      </c>
    </row>
    <row r="85" spans="1:12" x14ac:dyDescent="0.25">
      <c r="A85" s="3" t="s">
        <v>6</v>
      </c>
      <c r="B85" s="4" t="s">
        <v>4</v>
      </c>
      <c r="C85" s="34" t="str">
        <f>IF('reálná rychlost'!C85="","",IF(AND('reálná rychlost'!C85&gt;50,'reálná rychlost'!C85&lt;=90),odchylky!C85,""))</f>
        <v/>
      </c>
      <c r="D85" s="34" t="str">
        <f>IF('reálná rychlost'!D85="","",IF(AND('reálná rychlost'!D85&gt;50,'reálná rychlost'!D85&lt;=90),odchylky!D85,""))</f>
        <v/>
      </c>
      <c r="E85" s="34" t="str">
        <f>IF('reálná rychlost'!E85="","",IF(AND('reálná rychlost'!E85&gt;50,'reálná rychlost'!E85&lt;=90),odchylky!E85,""))</f>
        <v/>
      </c>
      <c r="F85" s="34" t="str">
        <f>IF('reálná rychlost'!F85="","",IF(AND('reálná rychlost'!F85&gt;50,'reálná rychlost'!F85&lt;=90),odchylky!F85,""))</f>
        <v/>
      </c>
      <c r="G85" s="34" t="str">
        <f>IF('reálná rychlost'!G85="","",IF(AND('reálná rychlost'!G85&gt;50,'reálná rychlost'!G85&lt;=90),odchylky!G85,""))</f>
        <v/>
      </c>
      <c r="H85" s="34">
        <f>IF('reálná rychlost'!K85="","",IF(AND('reálná rychlost'!K85&gt;50,'reálná rychlost'!K85&lt;=90),odchylky!K85,""))</f>
        <v>-1.9607843137254902E-2</v>
      </c>
      <c r="I85" s="34">
        <f>IF('reálná rychlost'!L85="","",IF(AND('reálná rychlost'!L85&gt;50,'reálná rychlost'!L85&lt;=90),odchylky!L85,""))</f>
        <v>0.17647058823529413</v>
      </c>
      <c r="J85" s="34" t="str">
        <f>IF('reálná rychlost'!S85="","",IF(AND('reálná rychlost'!S85&gt;50,'reálná rychlost'!S85&lt;=90),odchylky!S85,""))</f>
        <v/>
      </c>
      <c r="K85" s="34" t="str">
        <f>IF('reálná rychlost'!T85="","",IF(AND('reálná rychlost'!T85&gt;50,'reálná rychlost'!T85&lt;=90),odchylky!T85,""))</f>
        <v/>
      </c>
      <c r="L85" s="34" t="str">
        <f>IF('reálná rychlost'!U85="","",IF(AND('reálná rychlost'!U85&gt;50,'reálná rychlost'!U85&lt;=90),odchylky!U85,""))</f>
        <v/>
      </c>
    </row>
    <row r="86" spans="1:12" x14ac:dyDescent="0.25">
      <c r="A86" s="5" t="s">
        <v>6</v>
      </c>
      <c r="B86" s="6" t="s">
        <v>4</v>
      </c>
      <c r="C86" s="34">
        <f>IF('reálná rychlost'!C86="","",IF(AND('reálná rychlost'!C86&gt;50,'reálná rychlost'!C86&lt;=90),odchylky!C86,""))</f>
        <v>-2.4390243902439025E-2</v>
      </c>
      <c r="D86" s="34">
        <f>IF('reálná rychlost'!D86="","",IF(AND('reálná rychlost'!D86&gt;50,'reálná rychlost'!D86&lt;=90),odchylky!D86,""))</f>
        <v>-0.2073170731707317</v>
      </c>
      <c r="E86" s="34" t="str">
        <f>IF('reálná rychlost'!E86="","",IF(AND('reálná rychlost'!E86&gt;50,'reálná rychlost'!E86&lt;=90),odchylky!E86,""))</f>
        <v/>
      </c>
      <c r="F86" s="34" t="str">
        <f>IF('reálná rychlost'!F86="","",IF(AND('reálná rychlost'!F86&gt;50,'reálná rychlost'!F86&lt;=90),odchylky!F86,""))</f>
        <v/>
      </c>
      <c r="G86" s="34" t="str">
        <f>IF('reálná rychlost'!G86="","",IF(AND('reálná rychlost'!G86&gt;50,'reálná rychlost'!G86&lt;=90),odchylky!G86,""))</f>
        <v/>
      </c>
      <c r="H86" s="34">
        <f>IF('reálná rychlost'!K86="","",IF(AND('reálná rychlost'!K86&gt;50,'reálná rychlost'!K86&lt;=90),odchylky!K86,""))</f>
        <v>-6.9767441860465115E-2</v>
      </c>
      <c r="I86" s="34">
        <f>IF('reálná rychlost'!L86="","",IF(AND('reálná rychlost'!L86&gt;50,'reálná rychlost'!L86&lt;=90),odchylky!L86,""))</f>
        <v>-0.12790697674418605</v>
      </c>
      <c r="J86" s="34">
        <f>IF('reálná rychlost'!S86="","",IF(AND('reálná rychlost'!S86&gt;50,'reálná rychlost'!S86&lt;=90),odchylky!S86,""))</f>
        <v>3.6585365853658534E-2</v>
      </c>
      <c r="K86" s="34">
        <f>IF('reálná rychlost'!T86="","",IF(AND('reálná rychlost'!T86&gt;50,'reálná rychlost'!T86&lt;=90),odchylky!T86,""))</f>
        <v>-0.14634146341463414</v>
      </c>
      <c r="L86" s="34">
        <f>IF('reálná rychlost'!U86="","",IF(AND('reálná rychlost'!U86&gt;50,'reálná rychlost'!U86&lt;=90),odchylky!U86,""))</f>
        <v>-0.14634146341463414</v>
      </c>
    </row>
    <row r="87" spans="1:12" x14ac:dyDescent="0.25">
      <c r="A87" s="3" t="s">
        <v>6</v>
      </c>
      <c r="B87" s="4" t="s">
        <v>4</v>
      </c>
      <c r="C87" s="34" t="str">
        <f>IF('reálná rychlost'!C87="","",IF(AND('reálná rychlost'!C87&gt;50,'reálná rychlost'!C87&lt;=90),odchylky!C87,""))</f>
        <v/>
      </c>
      <c r="D87" s="34" t="str">
        <f>IF('reálná rychlost'!D87="","",IF(AND('reálná rychlost'!D87&gt;50,'reálná rychlost'!D87&lt;=90),odchylky!D87,""))</f>
        <v/>
      </c>
      <c r="E87" s="34" t="str">
        <f>IF('reálná rychlost'!E87="","",IF(AND('reálná rychlost'!E87&gt;50,'reálná rychlost'!E87&lt;=90),odchylky!E87,""))</f>
        <v/>
      </c>
      <c r="F87" s="34" t="str">
        <f>IF('reálná rychlost'!F87="","",IF(AND('reálná rychlost'!F87&gt;50,'reálná rychlost'!F87&lt;=90),odchylky!F87,""))</f>
        <v/>
      </c>
      <c r="G87" s="34" t="str">
        <f>IF('reálná rychlost'!G87="","",IF(AND('reálná rychlost'!G87&gt;50,'reálná rychlost'!G87&lt;=90),odchylky!G87,""))</f>
        <v/>
      </c>
      <c r="H87" s="34" t="str">
        <f>IF('reálná rychlost'!K87="","",IF(AND('reálná rychlost'!K87&gt;50,'reálná rychlost'!K87&lt;=90),odchylky!K87,""))</f>
        <v/>
      </c>
      <c r="I87" s="34" t="str">
        <f>IF('reálná rychlost'!L87="","",IF(AND('reálná rychlost'!L87&gt;50,'reálná rychlost'!L87&lt;=90),odchylky!L87,""))</f>
        <v/>
      </c>
      <c r="J87" s="34" t="str">
        <f>IF('reálná rychlost'!S87="","",IF(AND('reálná rychlost'!S87&gt;50,'reálná rychlost'!S87&lt;=90),odchylky!S87,""))</f>
        <v/>
      </c>
      <c r="K87" s="34" t="str">
        <f>IF('reálná rychlost'!T87="","",IF(AND('reálná rychlost'!T87&gt;50,'reálná rychlost'!T87&lt;=90),odchylky!T87,""))</f>
        <v/>
      </c>
      <c r="L87" s="34" t="str">
        <f>IF('reálná rychlost'!U87="","",IF(AND('reálná rychlost'!U87&gt;50,'reálná rychlost'!U87&lt;=90),odchylky!U87,""))</f>
        <v/>
      </c>
    </row>
    <row r="88" spans="1:12" x14ac:dyDescent="0.25">
      <c r="A88" s="5" t="s">
        <v>6</v>
      </c>
      <c r="B88" s="6" t="s">
        <v>4</v>
      </c>
      <c r="C88" s="34">
        <f>IF('reálná rychlost'!C88="","",IF(AND('reálná rychlost'!C88&gt;50,'reálná rychlost'!C88&lt;=90),odchylky!C88,""))</f>
        <v>0.1864406779661017</v>
      </c>
      <c r="D88" s="34">
        <f>IF('reálná rychlost'!D88="","",IF(AND('reálná rychlost'!D88&gt;50,'reálná rychlost'!D88&lt;=90),odchylky!D88,""))</f>
        <v>1.6949152542372881E-2</v>
      </c>
      <c r="E88" s="34">
        <f>IF('reálná rychlost'!E88="","",IF(AND('reálná rychlost'!E88&gt;50,'reálná rychlost'!E88&lt;=90),odchylky!E88,""))</f>
        <v>0</v>
      </c>
      <c r="F88" s="34">
        <f>IF('reálná rychlost'!F88="","",IF(AND('reálná rychlost'!F88&gt;50,'reálná rychlost'!F88&lt;=90),odchylky!F88,""))</f>
        <v>7.1428571428571425E-2</v>
      </c>
      <c r="G88" s="34">
        <f>IF('reálná rychlost'!G88="","",IF(AND('reálná rychlost'!G88&gt;50,'reálná rychlost'!G88&lt;=90),odchylky!G88,""))</f>
        <v>4.2857142857142858E-2</v>
      </c>
      <c r="H88" s="34">
        <f>IF('reálná rychlost'!K88="","",IF(AND('reálná rychlost'!K88&gt;50,'reálná rychlost'!K88&lt;=90),odchylky!K88,""))</f>
        <v>0.17647058823529413</v>
      </c>
      <c r="I88" s="34">
        <f>IF('reálná rychlost'!L88="","",IF(AND('reálná rychlost'!L88&gt;50,'reálná rychlost'!L88&lt;=90),odchylky!L88,""))</f>
        <v>0.27450980392156865</v>
      </c>
      <c r="J88" s="34">
        <f>IF('reálná rychlost'!S88="","",IF(AND('reálná rychlost'!S88&gt;50,'reálná rychlost'!S88&lt;=90),odchylky!S88,""))</f>
        <v>9.6774193548387094E-2</v>
      </c>
      <c r="K88" s="34">
        <f>IF('reálná rychlost'!T88="","",IF(AND('reálná rychlost'!T88&gt;50,'reálná rychlost'!T88&lt;=90),odchylky!T88,""))</f>
        <v>-3.2258064516129031E-2</v>
      </c>
      <c r="L88" s="34">
        <f>IF('reálná rychlost'!U88="","",IF(AND('reálná rychlost'!U88&gt;50,'reálná rychlost'!U88&lt;=90),odchylky!U88,""))</f>
        <v>-0.11290322580645161</v>
      </c>
    </row>
    <row r="89" spans="1:12" x14ac:dyDescent="0.25">
      <c r="A89" s="3" t="s">
        <v>6</v>
      </c>
      <c r="B89" s="4" t="s">
        <v>4</v>
      </c>
      <c r="C89" s="34">
        <f>IF('reálná rychlost'!C89="","",IF(AND('reálná rychlost'!C89&gt;50,'reálná rychlost'!C89&lt;=90),odchylky!C89,""))</f>
        <v>-1.2345679012345678E-2</v>
      </c>
      <c r="D89" s="34">
        <f>IF('reálná rychlost'!D89="","",IF(AND('reálná rychlost'!D89&gt;50,'reálná rychlost'!D89&lt;=90),odchylky!D89,""))</f>
        <v>4.9382716049382713E-2</v>
      </c>
      <c r="E89" s="34">
        <f>IF('reálná rychlost'!E89="","",IF(AND('reálná rychlost'!E89&gt;50,'reálná rychlost'!E89&lt;=90),odchylky!E89,""))</f>
        <v>7.5949367088607597E-2</v>
      </c>
      <c r="F89" s="34">
        <f>IF('reálná rychlost'!F89="","",IF(AND('reálná rychlost'!F89&gt;50,'reálná rychlost'!F89&lt;=90),odchylky!F89,""))</f>
        <v>3.7974683544303799E-2</v>
      </c>
      <c r="G89" s="34">
        <f>IF('reálná rychlost'!G89="","",IF(AND('reálná rychlost'!G89&gt;50,'reálná rychlost'!G89&lt;=90),odchylky!G89,""))</f>
        <v>3.7974683544303799E-2</v>
      </c>
      <c r="H89" s="34">
        <f>IF('reálná rychlost'!K89="","",IF(AND('reálná rychlost'!K89&gt;50,'reálná rychlost'!K89&lt;=90),odchylky!K89,""))</f>
        <v>-8.5365853658536592E-2</v>
      </c>
      <c r="I89" s="34">
        <f>IF('reálná rychlost'!L89="","",IF(AND('reálná rychlost'!L89&gt;50,'reálná rychlost'!L89&lt;=90),odchylky!L89,""))</f>
        <v>-2.4390243902439025E-2</v>
      </c>
      <c r="J89" s="34">
        <f>IF('reálná rychlost'!S89="","",IF(AND('reálná rychlost'!S89&gt;50,'reálná rychlost'!S89&lt;=90),odchylky!S89,""))</f>
        <v>2.5000000000000001E-2</v>
      </c>
      <c r="K89" s="34">
        <f>IF('reálná rychlost'!T89="","",IF(AND('reálná rychlost'!T89&gt;50,'reálná rychlost'!T89&lt;=90),odchylky!T89,""))</f>
        <v>0.125</v>
      </c>
      <c r="L89" s="34">
        <f>IF('reálná rychlost'!U89="","",IF(AND('reálná rychlost'!U89&gt;50,'reálná rychlost'!U89&lt;=90),odchylky!U89,""))</f>
        <v>-0.1875</v>
      </c>
    </row>
    <row r="90" spans="1:12" x14ac:dyDescent="0.25">
      <c r="A90" s="5" t="s">
        <v>6</v>
      </c>
      <c r="B90" s="6" t="s">
        <v>4</v>
      </c>
      <c r="C90" s="34">
        <f>IF('reálná rychlost'!C90="","",IF(AND('reálná rychlost'!C90&gt;50,'reálná rychlost'!C90&lt;=90),odchylky!C90,""))</f>
        <v>5.2631578947368418E-2</v>
      </c>
      <c r="D90" s="34">
        <f>IF('reálná rychlost'!D90="","",IF(AND('reálná rychlost'!D90&gt;50,'reálná rychlost'!D90&lt;=90),odchylky!D90,""))</f>
        <v>0.22807017543859648</v>
      </c>
      <c r="E90" s="34">
        <f>IF('reálná rychlost'!E90="","",IF(AND('reálná rychlost'!E90&gt;50,'reálná rychlost'!E90&lt;=90),odchylky!E90,""))</f>
        <v>-6.25E-2</v>
      </c>
      <c r="F90" s="34">
        <f>IF('reálná rychlost'!F90="","",IF(AND('reálná rychlost'!F90&gt;50,'reálná rychlost'!F90&lt;=90),odchylky!F90,""))</f>
        <v>1.5625E-2</v>
      </c>
      <c r="G90" s="34">
        <f>IF('reálná rychlost'!G90="","",IF(AND('reálná rychlost'!G90&gt;50,'reálná rychlost'!G90&lt;=90),odchylky!G90,""))</f>
        <v>3.125E-2</v>
      </c>
      <c r="H90" s="34">
        <f>IF('reálná rychlost'!K90="","",IF(AND('reálná rychlost'!K90&gt;50,'reálná rychlost'!K90&lt;=90),odchylky!K90,""))</f>
        <v>9.0909090909090912E-2</v>
      </c>
      <c r="I90" s="34">
        <f>IF('reálná rychlost'!L90="","",IF(AND('reálná rychlost'!L90&gt;50,'reálná rychlost'!L90&lt;=90),odchylky!L90,""))</f>
        <v>0.27272727272727271</v>
      </c>
      <c r="J90" s="34">
        <f>IF('reálná rychlost'!S90="","",IF(AND('reálná rychlost'!S90&gt;50,'reálná rychlost'!S90&lt;=90),odchylky!S90,""))</f>
        <v>1.6666666666666666E-2</v>
      </c>
      <c r="K90" s="34">
        <f>IF('reálná rychlost'!T90="","",IF(AND('reálná rychlost'!T90&gt;50,'reálná rychlost'!T90&lt;=90),odchylky!T90,""))</f>
        <v>-0.23333333333333334</v>
      </c>
      <c r="L90" s="34">
        <f>IF('reálná rychlost'!U90="","",IF(AND('reálná rychlost'!U90&gt;50,'reálná rychlost'!U90&lt;=90),odchylky!U90,""))</f>
        <v>-0.41666666666666669</v>
      </c>
    </row>
    <row r="91" spans="1:12" x14ac:dyDescent="0.25">
      <c r="A91" s="3" t="s">
        <v>6</v>
      </c>
      <c r="B91" s="4" t="s">
        <v>4</v>
      </c>
      <c r="C91" s="34" t="str">
        <f>IF('reálná rychlost'!C91="","",IF(AND('reálná rychlost'!C91&gt;50,'reálná rychlost'!C91&lt;=90),odchylky!C91,""))</f>
        <v/>
      </c>
      <c r="D91" s="34" t="str">
        <f>IF('reálná rychlost'!D91="","",IF(AND('reálná rychlost'!D91&gt;50,'reálná rychlost'!D91&lt;=90),odchylky!D91,""))</f>
        <v/>
      </c>
      <c r="E91" s="34" t="str">
        <f>IF('reálná rychlost'!E91="","",IF(AND('reálná rychlost'!E91&gt;50,'reálná rychlost'!E91&lt;=90),odchylky!E91,""))</f>
        <v/>
      </c>
      <c r="F91" s="34" t="str">
        <f>IF('reálná rychlost'!F91="","",IF(AND('reálná rychlost'!F91&gt;50,'reálná rychlost'!F91&lt;=90),odchylky!F91,""))</f>
        <v/>
      </c>
      <c r="G91" s="34" t="str">
        <f>IF('reálná rychlost'!G91="","",IF(AND('reálná rychlost'!G91&gt;50,'reálná rychlost'!G91&lt;=90),odchylky!G91,""))</f>
        <v/>
      </c>
      <c r="H91" s="34" t="str">
        <f>IF('reálná rychlost'!K91="","",IF(AND('reálná rychlost'!K91&gt;50,'reálná rychlost'!K91&lt;=90),odchylky!K91,""))</f>
        <v/>
      </c>
      <c r="I91" s="34" t="str">
        <f>IF('reálná rychlost'!L91="","",IF(AND('reálná rychlost'!L91&gt;50,'reálná rychlost'!L91&lt;=90),odchylky!L91,""))</f>
        <v/>
      </c>
      <c r="J91" s="34" t="str">
        <f>IF('reálná rychlost'!S91="","",IF(AND('reálná rychlost'!S91&gt;50,'reálná rychlost'!S91&lt;=90),odchylky!S91,""))</f>
        <v/>
      </c>
      <c r="K91" s="34" t="str">
        <f>IF('reálná rychlost'!T91="","",IF(AND('reálná rychlost'!T91&gt;50,'reálná rychlost'!T91&lt;=90),odchylky!T91,""))</f>
        <v/>
      </c>
      <c r="L91" s="34" t="str">
        <f>IF('reálná rychlost'!U91="","",IF(AND('reálná rychlost'!U91&gt;50,'reálná rychlost'!U91&lt;=90),odchylky!U91,""))</f>
        <v/>
      </c>
    </row>
    <row r="92" spans="1:12" x14ac:dyDescent="0.25">
      <c r="A92" s="5" t="s">
        <v>6</v>
      </c>
      <c r="B92" s="6" t="s">
        <v>4</v>
      </c>
      <c r="C92" s="34" t="str">
        <f>IF('reálná rychlost'!C92="","",IF(AND('reálná rychlost'!C92&gt;50,'reálná rychlost'!C92&lt;=90),odchylky!C92,""))</f>
        <v/>
      </c>
      <c r="D92" s="34" t="str">
        <f>IF('reálná rychlost'!D92="","",IF(AND('reálná rychlost'!D92&gt;50,'reálná rychlost'!D92&lt;=90),odchylky!D92,""))</f>
        <v/>
      </c>
      <c r="E92" s="34" t="str">
        <f>IF('reálná rychlost'!E92="","",IF(AND('reálná rychlost'!E92&gt;50,'reálná rychlost'!E92&lt;=90),odchylky!E92,""))</f>
        <v/>
      </c>
      <c r="F92" s="34" t="str">
        <f>IF('reálná rychlost'!F92="","",IF(AND('reálná rychlost'!F92&gt;50,'reálná rychlost'!F92&lt;=90),odchylky!F92,""))</f>
        <v/>
      </c>
      <c r="G92" s="34" t="str">
        <f>IF('reálná rychlost'!G92="","",IF(AND('reálná rychlost'!G92&gt;50,'reálná rychlost'!G92&lt;=90),odchylky!G92,""))</f>
        <v/>
      </c>
      <c r="H92" s="34" t="str">
        <f>IF('reálná rychlost'!K92="","",IF(AND('reálná rychlost'!K92&gt;50,'reálná rychlost'!K92&lt;=90),odchylky!K92,""))</f>
        <v/>
      </c>
      <c r="I92" s="34" t="str">
        <f>IF('reálná rychlost'!L92="","",IF(AND('reálná rychlost'!L92&gt;50,'reálná rychlost'!L92&lt;=90),odchylky!L92,""))</f>
        <v/>
      </c>
      <c r="J92" s="34" t="str">
        <f>IF('reálná rychlost'!S92="","",IF(AND('reálná rychlost'!S92&gt;50,'reálná rychlost'!S92&lt;=90),odchylky!S92,""))</f>
        <v/>
      </c>
      <c r="K92" s="34" t="str">
        <f>IF('reálná rychlost'!T92="","",IF(AND('reálná rychlost'!T92&gt;50,'reálná rychlost'!T92&lt;=90),odchylky!T92,""))</f>
        <v/>
      </c>
      <c r="L92" s="34" t="str">
        <f>IF('reálná rychlost'!U92="","",IF(AND('reálná rychlost'!U92&gt;50,'reálná rychlost'!U92&lt;=90),odchylky!U92,""))</f>
        <v/>
      </c>
    </row>
    <row r="93" spans="1:12" x14ac:dyDescent="0.25">
      <c r="A93" s="3" t="s">
        <v>6</v>
      </c>
      <c r="B93" s="4" t="s">
        <v>4</v>
      </c>
      <c r="C93" s="34" t="str">
        <f>IF('reálná rychlost'!C93="","",IF(AND('reálná rychlost'!C93&gt;50,'reálná rychlost'!C93&lt;=90),odchylky!C93,""))</f>
        <v/>
      </c>
      <c r="D93" s="34" t="str">
        <f>IF('reálná rychlost'!D93="","",IF(AND('reálná rychlost'!D93&gt;50,'reálná rychlost'!D93&lt;=90),odchylky!D93,""))</f>
        <v/>
      </c>
      <c r="E93" s="34" t="str">
        <f>IF('reálná rychlost'!E93="","",IF(AND('reálná rychlost'!E93&gt;50,'reálná rychlost'!E93&lt;=90),odchylky!E93,""))</f>
        <v/>
      </c>
      <c r="F93" s="34" t="str">
        <f>IF('reálná rychlost'!F93="","",IF(AND('reálná rychlost'!F93&gt;50,'reálná rychlost'!F93&lt;=90),odchylky!F93,""))</f>
        <v/>
      </c>
      <c r="G93" s="34" t="str">
        <f>IF('reálná rychlost'!G93="","",IF(AND('reálná rychlost'!G93&gt;50,'reálná rychlost'!G93&lt;=90),odchylky!G93,""))</f>
        <v/>
      </c>
      <c r="H93" s="34" t="str">
        <f>IF('reálná rychlost'!K93="","",IF(AND('reálná rychlost'!K93&gt;50,'reálná rychlost'!K93&lt;=90),odchylky!K93,""))</f>
        <v/>
      </c>
      <c r="I93" s="34" t="str">
        <f>IF('reálná rychlost'!L93="","",IF(AND('reálná rychlost'!L93&gt;50,'reálná rychlost'!L93&lt;=90),odchylky!L93,""))</f>
        <v/>
      </c>
      <c r="J93" s="34" t="str">
        <f>IF('reálná rychlost'!S93="","",IF(AND('reálná rychlost'!S93&gt;50,'reálná rychlost'!S93&lt;=90),odchylky!S93,""))</f>
        <v/>
      </c>
      <c r="K93" s="34" t="str">
        <f>IF('reálná rychlost'!T93="","",IF(AND('reálná rychlost'!T93&gt;50,'reálná rychlost'!T93&lt;=90),odchylky!T93,""))</f>
        <v/>
      </c>
      <c r="L93" s="34" t="str">
        <f>IF('reálná rychlost'!U93="","",IF(AND('reálná rychlost'!U93&gt;50,'reálná rychlost'!U93&lt;=90),odchylky!U93,""))</f>
        <v/>
      </c>
    </row>
    <row r="94" spans="1:12" x14ac:dyDescent="0.25">
      <c r="A94" s="5" t="s">
        <v>6</v>
      </c>
      <c r="B94" s="6" t="s">
        <v>4</v>
      </c>
      <c r="C94" s="34">
        <f>IF('reálná rychlost'!C94="","",IF(AND('reálná rychlost'!C94&gt;50,'reálná rychlost'!C94&lt;=90),odchylky!C94,""))</f>
        <v>-6.9767441860465115E-2</v>
      </c>
      <c r="D94" s="34">
        <f>IF('reálná rychlost'!D94="","",IF(AND('reálná rychlost'!D94&gt;50,'reálná rychlost'!D94&lt;=90),odchylky!D94,""))</f>
        <v>4.6511627906976744E-2</v>
      </c>
      <c r="E94" s="34">
        <f>IF('reálná rychlost'!E94="","",IF(AND('reálná rychlost'!E94&gt;50,'reálná rychlost'!E94&lt;=90),odchylky!E94,""))</f>
        <v>-2.4390243902439025E-2</v>
      </c>
      <c r="F94" s="34">
        <f>IF('reálná rychlost'!F94="","",IF(AND('reálná rychlost'!F94&gt;50,'reálná rychlost'!F94&lt;=90),odchylky!F94,""))</f>
        <v>-2.4390243902439025E-2</v>
      </c>
      <c r="G94" s="34">
        <f>IF('reálná rychlost'!G94="","",IF(AND('reálná rychlost'!G94&gt;50,'reálná rychlost'!G94&lt;=90),odchylky!G94,""))</f>
        <v>0.13414634146341464</v>
      </c>
      <c r="H94" s="34" t="str">
        <f>IF('reálná rychlost'!K94="","",IF(AND('reálná rychlost'!K94&gt;50,'reálná rychlost'!K94&lt;=90),odchylky!K94,""))</f>
        <v/>
      </c>
      <c r="I94" s="34" t="str">
        <f>IF('reálná rychlost'!L94="","",IF(AND('reálná rychlost'!L94&gt;50,'reálná rychlost'!L94&lt;=90),odchylky!L94,""))</f>
        <v/>
      </c>
      <c r="J94" s="34" t="str">
        <f>IF('reálná rychlost'!S94="","",IF(AND('reálná rychlost'!S94&gt;50,'reálná rychlost'!S94&lt;=90),odchylky!S94,""))</f>
        <v/>
      </c>
      <c r="K94" s="34" t="str">
        <f>IF('reálná rychlost'!T94="","",IF(AND('reálná rychlost'!T94&gt;50,'reálná rychlost'!T94&lt;=90),odchylky!T94,""))</f>
        <v/>
      </c>
      <c r="L94" s="34" t="str">
        <f>IF('reálná rychlost'!U94="","",IF(AND('reálná rychlost'!U94&gt;50,'reálná rychlost'!U94&lt;=90),odchylky!U94,""))</f>
        <v/>
      </c>
    </row>
    <row r="95" spans="1:12" x14ac:dyDescent="0.25">
      <c r="A95" s="3" t="s">
        <v>6</v>
      </c>
      <c r="B95" s="9" t="s">
        <v>4</v>
      </c>
      <c r="C95" s="34" t="str">
        <f>IF('reálná rychlost'!C95="","",IF(AND('reálná rychlost'!C95&gt;50,'reálná rychlost'!C95&lt;=90),odchylky!C95,""))</f>
        <v/>
      </c>
      <c r="D95" s="34" t="str">
        <f>IF('reálná rychlost'!D95="","",IF(AND('reálná rychlost'!D95&gt;50,'reálná rychlost'!D95&lt;=90),odchylky!D95,""))</f>
        <v/>
      </c>
      <c r="E95" s="34">
        <f>IF('reálná rychlost'!E95="","",IF(AND('reálná rychlost'!E95&gt;50,'reálná rychlost'!E95&lt;=90),odchylky!E95,""))</f>
        <v>-0.23076923076923078</v>
      </c>
      <c r="F95" s="34">
        <f>IF('reálná rychlost'!F95="","",IF(AND('reálná rychlost'!F95&gt;50,'reálná rychlost'!F95&lt;=90),odchylky!F95,""))</f>
        <v>1.9230769230769232E-2</v>
      </c>
      <c r="G95" s="34">
        <f>IF('reálná rychlost'!G95="","",IF(AND('reálná rychlost'!G95&gt;50,'reálná rychlost'!G95&lt;=90),odchylky!G95,""))</f>
        <v>-9.6153846153846159E-2</v>
      </c>
      <c r="H95" s="34">
        <f>IF('reálná rychlost'!K95="","",IF(AND('reálná rychlost'!K95&gt;50,'reálná rychlost'!K95&lt;=90),odchylky!K95,""))</f>
        <v>-0.24528301886792453</v>
      </c>
      <c r="I95" s="34">
        <f>IF('reálná rychlost'!L95="","",IF(AND('reálná rychlost'!L95&gt;50,'reálná rychlost'!L95&lt;=90),odchylky!L95,""))</f>
        <v>0.13207547169811321</v>
      </c>
      <c r="J95" s="34" t="str">
        <f>IF('reálná rychlost'!S95="","",IF(AND('reálná rychlost'!S95&gt;50,'reálná rychlost'!S95&lt;=90),odchylky!S95,""))</f>
        <v/>
      </c>
      <c r="K95" s="34" t="str">
        <f>IF('reálná rychlost'!T95="","",IF(AND('reálná rychlost'!T95&gt;50,'reálná rychlost'!T95&lt;=90),odchylky!T95,""))</f>
        <v/>
      </c>
      <c r="L95" s="34" t="str">
        <f>IF('reálná rychlost'!U95="","",IF(AND('reálná rychlost'!U95&gt;50,'reálná rychlost'!U95&lt;=90),odchylky!U95,""))</f>
        <v/>
      </c>
    </row>
    <row r="96" spans="1:12" x14ac:dyDescent="0.25">
      <c r="C96" s="34" t="str">
        <f>IF('reálná rychlost'!C96="","",IF(AND('reálná rychlost'!C96&gt;50,'reálná rychlost'!C96&lt;=90),odchylky!C96,""))</f>
        <v/>
      </c>
      <c r="D96" s="34" t="str">
        <f>IF('reálná rychlost'!D96="","",IF(AND('reálná rychlost'!D96&gt;50,'reálná rychlost'!D96&lt;=90),odchylky!D96,""))</f>
        <v/>
      </c>
      <c r="E96" s="34" t="str">
        <f>IF('reálná rychlost'!E96="","",IF(AND('reálná rychlost'!E96&gt;50,'reálná rychlost'!E96&lt;=90),odchylky!E96,""))</f>
        <v/>
      </c>
      <c r="F96" s="34" t="str">
        <f>IF('reálná rychlost'!F96="","",IF(AND('reálná rychlost'!F96&gt;50,'reálná rychlost'!F96&lt;=90),odchylky!F96,""))</f>
        <v/>
      </c>
      <c r="G96" s="34" t="str">
        <f>IF('reálná rychlost'!G96="","",IF(AND('reálná rychlost'!G96&gt;50,'reálná rychlost'!G96&lt;=90),odchylky!G96,""))</f>
        <v/>
      </c>
      <c r="H96" s="34" t="str">
        <f>IF('reálná rychlost'!K96="","",IF(AND('reálná rychlost'!K96&gt;50,'reálná rychlost'!K96&lt;=90),odchylky!K96,""))</f>
        <v/>
      </c>
      <c r="I96" s="34" t="str">
        <f>IF('reálná rychlost'!L96="","",IF(AND('reálná rychlost'!L96&gt;50,'reálná rychlost'!L96&lt;=90),odchylky!L96,""))</f>
        <v/>
      </c>
      <c r="J96" s="34" t="str">
        <f>IF('reálná rychlost'!S96="","",IF(AND('reálná rychlost'!S96&gt;50,'reálná rychlost'!S96&lt;=90),odchylky!S96,""))</f>
        <v/>
      </c>
      <c r="K96" s="34" t="str">
        <f>IF('reálná rychlost'!T96="","",IF(AND('reálná rychlost'!T96&gt;50,'reálná rychlost'!T96&lt;=90),odchylky!T96,""))</f>
        <v/>
      </c>
      <c r="L96" s="34" t="str">
        <f>IF('reálná rychlost'!U96="","",IF(AND('reálná rychlost'!U96&gt;50,'reálná rychlost'!U96&lt;=90),odchylky!U96,""))</f>
        <v/>
      </c>
    </row>
    <row r="97" spans="1:12" x14ac:dyDescent="0.25">
      <c r="A97" s="5" t="s">
        <v>6</v>
      </c>
      <c r="B97" s="6" t="s">
        <v>2</v>
      </c>
      <c r="C97" s="34" t="str">
        <f>IF('reálná rychlost'!C97="","",IF(AND('reálná rychlost'!C97&gt;50,'reálná rychlost'!C97&lt;=90),odchylky!C97,""))</f>
        <v/>
      </c>
      <c r="D97" s="34" t="str">
        <f>IF('reálná rychlost'!D97="","",IF(AND('reálná rychlost'!D97&gt;50,'reálná rychlost'!D97&lt;=90),odchylky!D97,""))</f>
        <v/>
      </c>
      <c r="E97" s="34" t="str">
        <f>IF('reálná rychlost'!E97="","",IF(AND('reálná rychlost'!E97&gt;50,'reálná rychlost'!E97&lt;=90),odchylky!E97,""))</f>
        <v/>
      </c>
      <c r="F97" s="34" t="str">
        <f>IF('reálná rychlost'!F97="","",IF(AND('reálná rychlost'!F97&gt;50,'reálná rychlost'!F97&lt;=90),odchylky!F97,""))</f>
        <v/>
      </c>
      <c r="G97" s="34" t="str">
        <f>IF('reálná rychlost'!G97="","",IF(AND('reálná rychlost'!G97&gt;50,'reálná rychlost'!G97&lt;=90),odchylky!G97,""))</f>
        <v/>
      </c>
      <c r="H97" s="34" t="str">
        <f>IF('reálná rychlost'!K97="","",IF(AND('reálná rychlost'!K97&gt;50,'reálná rychlost'!K97&lt;=90),odchylky!K97,""))</f>
        <v/>
      </c>
      <c r="I97" s="34" t="str">
        <f>IF('reálná rychlost'!L97="","",IF(AND('reálná rychlost'!L97&gt;50,'reálná rychlost'!L97&lt;=90),odchylky!L97,""))</f>
        <v/>
      </c>
      <c r="J97" s="34" t="str">
        <f>IF('reálná rychlost'!S97="","",IF(AND('reálná rychlost'!S97&gt;50,'reálná rychlost'!S97&lt;=90),odchylky!S97,""))</f>
        <v/>
      </c>
      <c r="K97" s="34" t="str">
        <f>IF('reálná rychlost'!T97="","",IF(AND('reálná rychlost'!T97&gt;50,'reálná rychlost'!T97&lt;=90),odchylky!T97,""))</f>
        <v/>
      </c>
      <c r="L97" s="34" t="str">
        <f>IF('reálná rychlost'!U97="","",IF(AND('reálná rychlost'!U97&gt;50,'reálná rychlost'!U97&lt;=90),odchylky!U97,""))</f>
        <v/>
      </c>
    </row>
    <row r="98" spans="1:12" x14ac:dyDescent="0.25">
      <c r="A98" s="3" t="s">
        <v>6</v>
      </c>
      <c r="B98" s="9" t="s">
        <v>2</v>
      </c>
      <c r="C98" s="34">
        <f>IF('reálná rychlost'!C98="","",IF(AND('reálná rychlost'!C98&gt;50,'reálná rychlost'!C98&lt;=90),odchylky!C98,""))</f>
        <v>-5.6603773584905662E-2</v>
      </c>
      <c r="D98" s="34">
        <f>IF('reálná rychlost'!D98="","",IF(AND('reálná rychlost'!D98&gt;50,'reálná rychlost'!D98&lt;=90),odchylky!D98,""))</f>
        <v>-9.4339622641509441E-2</v>
      </c>
      <c r="E98" s="34" t="str">
        <f>IF('reálná rychlost'!E98="","",IF(AND('reálná rychlost'!E98&gt;50,'reálná rychlost'!E98&lt;=90),odchylky!E98,""))</f>
        <v/>
      </c>
      <c r="F98" s="34" t="str">
        <f>IF('reálná rychlost'!F98="","",IF(AND('reálná rychlost'!F98&gt;50,'reálná rychlost'!F98&lt;=90),odchylky!F98,""))</f>
        <v/>
      </c>
      <c r="G98" s="34" t="str">
        <f>IF('reálná rychlost'!G98="","",IF(AND('reálná rychlost'!G98&gt;50,'reálná rychlost'!G98&lt;=90),odchylky!G98,""))</f>
        <v/>
      </c>
      <c r="H98" s="34">
        <f>IF('reálná rychlost'!K98="","",IF(AND('reálná rychlost'!K98&gt;50,'reálná rychlost'!K98&lt;=90),odchylky!K98,""))</f>
        <v>0.18181818181818182</v>
      </c>
      <c r="I98" s="34">
        <f>IF('reálná rychlost'!L98="","",IF(AND('reálná rychlost'!L98&gt;50,'reálná rychlost'!L98&lt;=90),odchylky!L98,""))</f>
        <v>0</v>
      </c>
      <c r="J98" s="34" t="str">
        <f>IF('reálná rychlost'!S98="","",IF(AND('reálná rychlost'!S98&gt;50,'reálná rychlost'!S98&lt;=90),odchylky!S98,""))</f>
        <v/>
      </c>
      <c r="K98" s="34" t="str">
        <f>IF('reálná rychlost'!T98="","",IF(AND('reálná rychlost'!T98&gt;50,'reálná rychlost'!T98&lt;=90),odchylky!T98,""))</f>
        <v/>
      </c>
      <c r="L98" s="34" t="str">
        <f>IF('reálná rychlost'!U98="","",IF(AND('reálná rychlost'!U98&gt;50,'reálná rychlost'!U98&lt;=90),odchylky!U98,""))</f>
        <v/>
      </c>
    </row>
    <row r="99" spans="1:12" x14ac:dyDescent="0.25">
      <c r="A99" s="5" t="s">
        <v>6</v>
      </c>
      <c r="B99" s="6" t="s">
        <v>2</v>
      </c>
      <c r="C99" s="34" t="str">
        <f>IF('reálná rychlost'!C99="","",IF(AND('reálná rychlost'!C99&gt;50,'reálná rychlost'!C99&lt;=90),odchylky!C99,""))</f>
        <v/>
      </c>
      <c r="D99" s="34" t="str">
        <f>IF('reálná rychlost'!D99="","",IF(AND('reálná rychlost'!D99&gt;50,'reálná rychlost'!D99&lt;=90),odchylky!D99,""))</f>
        <v/>
      </c>
      <c r="E99" s="34" t="str">
        <f>IF('reálná rychlost'!E99="","",IF(AND('reálná rychlost'!E99&gt;50,'reálná rychlost'!E99&lt;=90),odchylky!E99,""))</f>
        <v/>
      </c>
      <c r="F99" s="34" t="str">
        <f>IF('reálná rychlost'!F99="","",IF(AND('reálná rychlost'!F99&gt;50,'reálná rychlost'!F99&lt;=90),odchylky!F99,""))</f>
        <v/>
      </c>
      <c r="G99" s="34" t="str">
        <f>IF('reálná rychlost'!G99="","",IF(AND('reálná rychlost'!G99&gt;50,'reálná rychlost'!G99&lt;=90),odchylky!G99,""))</f>
        <v/>
      </c>
      <c r="H99" s="34" t="str">
        <f>IF('reálná rychlost'!K99="","",IF(AND('reálná rychlost'!K99&gt;50,'reálná rychlost'!K99&lt;=90),odchylky!K99,""))</f>
        <v/>
      </c>
      <c r="I99" s="34" t="str">
        <f>IF('reálná rychlost'!L99="","",IF(AND('reálná rychlost'!L99&gt;50,'reálná rychlost'!L99&lt;=90),odchylky!L99,""))</f>
        <v/>
      </c>
      <c r="J99" s="34" t="str">
        <f>IF('reálná rychlost'!S99="","",IF(AND('reálná rychlost'!S99&gt;50,'reálná rychlost'!S99&lt;=90),odchylky!S99,""))</f>
        <v/>
      </c>
      <c r="K99" s="34" t="str">
        <f>IF('reálná rychlost'!T99="","",IF(AND('reálná rychlost'!T99&gt;50,'reálná rychlost'!T99&lt;=90),odchylky!T99,""))</f>
        <v/>
      </c>
      <c r="L99" s="34" t="str">
        <f>IF('reálná rychlost'!U99="","",IF(AND('reálná rychlost'!U99&gt;50,'reálná rychlost'!U99&lt;=90),odchylky!U99,""))</f>
        <v/>
      </c>
    </row>
    <row r="100" spans="1:12" x14ac:dyDescent="0.25">
      <c r="A100" s="3" t="s">
        <v>6</v>
      </c>
      <c r="B100" s="9" t="s">
        <v>2</v>
      </c>
      <c r="C100" s="34">
        <f>IF('reálná rychlost'!C100="","",IF(AND('reálná rychlost'!C100&gt;50,'reálná rychlost'!C100&lt;=90),odchylky!C100,""))</f>
        <v>-0.1044776119402985</v>
      </c>
      <c r="D100" s="34">
        <f>IF('reálná rychlost'!D100="","",IF(AND('reálná rychlost'!D100&gt;50,'reálná rychlost'!D100&lt;=90),odchylky!D100,""))</f>
        <v>-0.2537313432835821</v>
      </c>
      <c r="E100" s="34">
        <f>IF('reálná rychlost'!E100="","",IF(AND('reálná rychlost'!E100&gt;50,'reálná rychlost'!E100&lt;=90),odchylky!E100,""))</f>
        <v>0.13636363636363635</v>
      </c>
      <c r="F100" s="34">
        <f>IF('reálná rychlost'!F100="","",IF(AND('reálná rychlost'!F100&gt;50,'reálná rychlost'!F100&lt;=90),odchylky!F100,""))</f>
        <v>6.0606060606060608E-2</v>
      </c>
      <c r="G100" s="34">
        <f>IF('reálná rychlost'!G100="","",IF(AND('reálná rychlost'!G100&gt;50,'reálná rychlost'!G100&lt;=90),odchylky!G100,""))</f>
        <v>-1.5151515151515152E-2</v>
      </c>
      <c r="H100" s="34">
        <f>IF('reálná rychlost'!K100="","",IF(AND('reálná rychlost'!K100&gt;50,'reálná rychlost'!K100&lt;=90),odchylky!K100,""))</f>
        <v>6.0606060606060608E-2</v>
      </c>
      <c r="I100" s="34">
        <f>IF('reálná rychlost'!L100="","",IF(AND('reálná rychlost'!L100&gt;50,'reálná rychlost'!L100&lt;=90),odchylky!L100,""))</f>
        <v>0.13636363636363635</v>
      </c>
      <c r="J100" s="34">
        <f>IF('reálná rychlost'!S100="","",IF(AND('reálná rychlost'!S100&gt;50,'reálná rychlost'!S100&lt;=90),odchylky!S100,""))</f>
        <v>9.2307692307692313E-2</v>
      </c>
      <c r="K100" s="34">
        <f>IF('reálná rychlost'!T100="","",IF(AND('reálná rychlost'!T100&gt;50,'reálná rychlost'!T100&lt;=90),odchylky!T100,""))</f>
        <v>-0.1076923076923077</v>
      </c>
      <c r="L100" s="34">
        <f>IF('reálná rychlost'!U100="","",IF(AND('reálná rychlost'!U100&gt;50,'reálná rychlost'!U100&lt;=90),odchylky!U100,""))</f>
        <v>-0.23076923076923078</v>
      </c>
    </row>
    <row r="101" spans="1:12" x14ac:dyDescent="0.25">
      <c r="A101" s="5" t="s">
        <v>6</v>
      </c>
      <c r="B101" s="6" t="s">
        <v>2</v>
      </c>
      <c r="C101" s="34">
        <f>IF('reálná rychlost'!C101="","",IF(AND('reálná rychlost'!C101&gt;50,'reálná rychlost'!C101&lt;=90),odchylky!C101,""))</f>
        <v>-5.8823529411764705E-2</v>
      </c>
      <c r="D101" s="34">
        <f>IF('reálná rychlost'!D101="","",IF(AND('reálná rychlost'!D101&gt;50,'reálná rychlost'!D101&lt;=90),odchylky!D101,""))</f>
        <v>-0.17647058823529413</v>
      </c>
      <c r="E101" s="34">
        <f>IF('reálná rychlost'!E101="","",IF(AND('reálná rychlost'!E101&gt;50,'reálná rychlost'!E101&lt;=90),odchylky!E101,""))</f>
        <v>0.10465116279069768</v>
      </c>
      <c r="F101" s="34">
        <f>IF('reálná rychlost'!F101="","",IF(AND('reálná rychlost'!F101&gt;50,'reálná rychlost'!F101&lt;=90),odchylky!F101,""))</f>
        <v>4.6511627906976744E-2</v>
      </c>
      <c r="G101" s="34">
        <f>IF('reálná rychlost'!G101="","",IF(AND('reálná rychlost'!G101&gt;50,'reálná rychlost'!G101&lt;=90),odchylky!G101,""))</f>
        <v>3.4883720930232558E-2</v>
      </c>
      <c r="H101" s="34">
        <f>IF('reálná rychlost'!K101="","",IF(AND('reálná rychlost'!K101&gt;50,'reálná rychlost'!K101&lt;=90),odchylky!K101,""))</f>
        <v>-9.0909090909090912E-2</v>
      </c>
      <c r="I101" s="34">
        <f>IF('reálná rychlost'!L101="","",IF(AND('reálná rychlost'!L101&gt;50,'reálná rychlost'!L101&lt;=90),odchylky!L101,""))</f>
        <v>-3.4090909090909088E-2</v>
      </c>
      <c r="J101" s="34">
        <f>IF('reálná rychlost'!S101="","",IF(AND('reálná rychlost'!S101&gt;50,'reálná rychlost'!S101&lt;=90),odchylky!S101,""))</f>
        <v>0.12359550561797752</v>
      </c>
      <c r="K101" s="34">
        <f>IF('reálná rychlost'!T101="","",IF(AND('reálná rychlost'!T101&gt;50,'reálná rychlost'!T101&lt;=90),odchylky!T101,""))</f>
        <v>-6.741573033707865E-2</v>
      </c>
      <c r="L101" s="34">
        <f>IF('reálná rychlost'!U101="","",IF(AND('reálná rychlost'!U101&gt;50,'reálná rychlost'!U101&lt;=90),odchylky!U101,""))</f>
        <v>-0.15730337078651685</v>
      </c>
    </row>
    <row r="102" spans="1:12" x14ac:dyDescent="0.25">
      <c r="A102" s="3" t="s">
        <v>6</v>
      </c>
      <c r="B102" s="9" t="s">
        <v>2</v>
      </c>
      <c r="C102" s="34" t="str">
        <f>IF('reálná rychlost'!C102="","",IF(AND('reálná rychlost'!C102&gt;50,'reálná rychlost'!C102&lt;=90),odchylky!C102,""))</f>
        <v/>
      </c>
      <c r="D102" s="34" t="str">
        <f>IF('reálná rychlost'!D102="","",IF(AND('reálná rychlost'!D102&gt;50,'reálná rychlost'!D102&lt;=90),odchylky!D102,""))</f>
        <v/>
      </c>
      <c r="E102" s="34" t="str">
        <f>IF('reálná rychlost'!E102="","",IF(AND('reálná rychlost'!E102&gt;50,'reálná rychlost'!E102&lt;=90),odchylky!E102,""))</f>
        <v/>
      </c>
      <c r="F102" s="34" t="str">
        <f>IF('reálná rychlost'!F102="","",IF(AND('reálná rychlost'!F102&gt;50,'reálná rychlost'!F102&lt;=90),odchylky!F102,""))</f>
        <v/>
      </c>
      <c r="G102" s="34" t="str">
        <f>IF('reálná rychlost'!G102="","",IF(AND('reálná rychlost'!G102&gt;50,'reálná rychlost'!G102&lt;=90),odchylky!G102,""))</f>
        <v/>
      </c>
      <c r="H102" s="34" t="str">
        <f>IF('reálná rychlost'!K102="","",IF(AND('reálná rychlost'!K102&gt;50,'reálná rychlost'!K102&lt;=90),odchylky!K102,""))</f>
        <v/>
      </c>
      <c r="I102" s="34" t="str">
        <f>IF('reálná rychlost'!L102="","",IF(AND('reálná rychlost'!L102&gt;50,'reálná rychlost'!L102&lt;=90),odchylky!L102,""))</f>
        <v/>
      </c>
      <c r="J102" s="34" t="str">
        <f>IF('reálná rychlost'!S102="","",IF(AND('reálná rychlost'!S102&gt;50,'reálná rychlost'!S102&lt;=90),odchylky!S102,""))</f>
        <v/>
      </c>
      <c r="K102" s="34" t="str">
        <f>IF('reálná rychlost'!T102="","",IF(AND('reálná rychlost'!T102&gt;50,'reálná rychlost'!T102&lt;=90),odchylky!T102,""))</f>
        <v/>
      </c>
      <c r="L102" s="34" t="str">
        <f>IF('reálná rychlost'!U102="","",IF(AND('reálná rychlost'!U102&gt;50,'reálná rychlost'!U102&lt;=90),odchylky!U102,""))</f>
        <v/>
      </c>
    </row>
    <row r="103" spans="1:12" x14ac:dyDescent="0.25">
      <c r="A103" s="5" t="s">
        <v>6</v>
      </c>
      <c r="B103" s="6" t="s">
        <v>2</v>
      </c>
      <c r="C103" s="34" t="str">
        <f>IF('reálná rychlost'!C103="","",IF(AND('reálná rychlost'!C103&gt;50,'reálná rychlost'!C103&lt;=90),odchylky!C103,""))</f>
        <v/>
      </c>
      <c r="D103" s="34" t="str">
        <f>IF('reálná rychlost'!D103="","",IF(AND('reálná rychlost'!D103&gt;50,'reálná rychlost'!D103&lt;=90),odchylky!D103,""))</f>
        <v/>
      </c>
      <c r="E103" s="34">
        <f>IF('reálná rychlost'!E103="","",IF(AND('reálná rychlost'!E103&gt;50,'reálná rychlost'!E103&lt;=90),odchylky!E103,""))</f>
        <v>-0.15254237288135594</v>
      </c>
      <c r="F103" s="34">
        <f>IF('reálná rychlost'!F103="","",IF(AND('reálná rychlost'!F103&gt;50,'reálná rychlost'!F103&lt;=90),odchylky!F103,""))</f>
        <v>-0.15254237288135594</v>
      </c>
      <c r="G103" s="34">
        <f>IF('reálná rychlost'!G103="","",IF(AND('reálná rychlost'!G103&gt;50,'reálná rychlost'!G103&lt;=90),odchylky!G103,""))</f>
        <v>-0.11864406779661017</v>
      </c>
      <c r="H103" s="34">
        <f>IF('reálná rychlost'!K103="","",IF(AND('reálná rychlost'!K103&gt;50,'reálná rychlost'!K103&lt;=90),odchylky!K103,""))</f>
        <v>-9.0909090909090912E-2</v>
      </c>
      <c r="I103" s="34">
        <f>IF('reálná rychlost'!L103="","",IF(AND('reálná rychlost'!L103&gt;50,'reálná rychlost'!L103&lt;=90),odchylky!L103,""))</f>
        <v>0.27272727272727271</v>
      </c>
      <c r="J103" s="34">
        <f>IF('reálná rychlost'!S103="","",IF(AND('reálná rychlost'!S103&gt;50,'reálná rychlost'!S103&lt;=90),odchylky!S103,""))</f>
        <v>0.19607843137254902</v>
      </c>
      <c r="K103" s="34">
        <f>IF('reálná rychlost'!T103="","",IF(AND('reálná rychlost'!T103&gt;50,'reálná rychlost'!T103&lt;=90),odchylky!T103,""))</f>
        <v>-3.9215686274509803E-2</v>
      </c>
      <c r="L103" s="34">
        <f>IF('reálná rychlost'!U103="","",IF(AND('reálná rychlost'!U103&gt;50,'reálná rychlost'!U103&lt;=90),odchylky!U103,""))</f>
        <v>-1.9607843137254902E-2</v>
      </c>
    </row>
    <row r="104" spans="1:12" x14ac:dyDescent="0.25">
      <c r="A104" s="3" t="s">
        <v>6</v>
      </c>
      <c r="B104" s="9" t="s">
        <v>2</v>
      </c>
      <c r="C104" s="34">
        <f>IF('reálná rychlost'!C104="","",IF(AND('reálná rychlost'!C104&gt;50,'reálná rychlost'!C104&lt;=90),odchylky!C104,""))</f>
        <v>5.7692307692307696E-2</v>
      </c>
      <c r="D104" s="34">
        <f>IF('reálná rychlost'!D104="","",IF(AND('reálná rychlost'!D104&gt;50,'reálná rychlost'!D104&lt;=90),odchylky!D104,""))</f>
        <v>0.11538461538461539</v>
      </c>
      <c r="E104" s="34" t="str">
        <f>IF('reálná rychlost'!E104="","",IF(AND('reálná rychlost'!E104&gt;50,'reálná rychlost'!E104&lt;=90),odchylky!E104,""))</f>
        <v/>
      </c>
      <c r="F104" s="34" t="str">
        <f>IF('reálná rychlost'!F104="","",IF(AND('reálná rychlost'!F104&gt;50,'reálná rychlost'!F104&lt;=90),odchylky!F104,""))</f>
        <v/>
      </c>
      <c r="G104" s="34" t="str">
        <f>IF('reálná rychlost'!G104="","",IF(AND('reálná rychlost'!G104&gt;50,'reálná rychlost'!G104&lt;=90),odchylky!G104,""))</f>
        <v/>
      </c>
      <c r="H104" s="34">
        <f>IF('reálná rychlost'!K104="","",IF(AND('reálná rychlost'!K104&gt;50,'reálná rychlost'!K104&lt;=90),odchylky!K104,""))</f>
        <v>7.8431372549019607E-2</v>
      </c>
      <c r="I104" s="34">
        <f>IF('reálná rychlost'!L104="","",IF(AND('reálná rychlost'!L104&gt;50,'reálná rychlost'!L104&lt;=90),odchylky!L104,""))</f>
        <v>0.17647058823529413</v>
      </c>
      <c r="J104" s="34" t="str">
        <f>IF('reálná rychlost'!S104="","",IF(AND('reálná rychlost'!S104&gt;50,'reálná rychlost'!S104&lt;=90),odchylky!S104,""))</f>
        <v/>
      </c>
      <c r="K104" s="34" t="str">
        <f>IF('reálná rychlost'!T104="","",IF(AND('reálná rychlost'!T104&gt;50,'reálná rychlost'!T104&lt;=90),odchylky!T104,""))</f>
        <v/>
      </c>
      <c r="L104" s="34" t="str">
        <f>IF('reálná rychlost'!U104="","",IF(AND('reálná rychlost'!U104&gt;50,'reálná rychlost'!U104&lt;=90),odchylky!U104,""))</f>
        <v/>
      </c>
    </row>
    <row r="105" spans="1:12" x14ac:dyDescent="0.25">
      <c r="A105" s="5" t="s">
        <v>6</v>
      </c>
      <c r="B105" s="6" t="s">
        <v>2</v>
      </c>
      <c r="C105" s="34">
        <f>IF('reálná rychlost'!C105="","",IF(AND('reálná rychlost'!C105&gt;50,'reálná rychlost'!C105&lt;=90),odchylky!C105,""))</f>
        <v>-0.15730337078651685</v>
      </c>
      <c r="D105" s="34">
        <f>IF('reálná rychlost'!D105="","",IF(AND('reálná rychlost'!D105&gt;50,'reálná rychlost'!D105&lt;=90),odchylky!D105,""))</f>
        <v>-0.15730337078651685</v>
      </c>
      <c r="E105" s="34">
        <f>IF('reálná rychlost'!E105="","",IF(AND('reálná rychlost'!E105&gt;50,'reálná rychlost'!E105&lt;=90),odchylky!E105,""))</f>
        <v>-1.1627906976744186E-2</v>
      </c>
      <c r="F105" s="34">
        <f>IF('reálná rychlost'!F105="","",IF(AND('reálná rychlost'!F105&gt;50,'reálná rychlost'!F105&lt;=90),odchylky!F105,""))</f>
        <v>-6.9767441860465115E-2</v>
      </c>
      <c r="G105" s="34">
        <f>IF('reálná rychlost'!G105="","",IF(AND('reálná rychlost'!G105&gt;50,'reálná rychlost'!G105&lt;=90),odchylky!G105,""))</f>
        <v>-6.9767441860465115E-2</v>
      </c>
      <c r="H105" s="34">
        <f>IF('reálná rychlost'!K105="","",IF(AND('reálná rychlost'!K105&gt;50,'reálná rychlost'!K105&lt;=90),odchylky!K105,""))</f>
        <v>-5.8823529411764705E-2</v>
      </c>
      <c r="I105" s="34">
        <f>IF('reálná rychlost'!L105="","",IF(AND('reálná rychlost'!L105&gt;50,'reálná rychlost'!L105&lt;=90),odchylky!L105,""))</f>
        <v>-5.8823529411764705E-2</v>
      </c>
      <c r="J105" s="34">
        <f>IF('reálná rychlost'!S105="","",IF(AND('reálná rychlost'!S105&gt;50,'reálná rychlost'!S105&lt;=90),odchylky!S105,""))</f>
        <v>0.1951219512195122</v>
      </c>
      <c r="K105" s="34">
        <f>IF('reálná rychlost'!T105="","",IF(AND('reálná rychlost'!T105&gt;50,'reálná rychlost'!T105&lt;=90),odchylky!T105,""))</f>
        <v>-0.17073170731707318</v>
      </c>
      <c r="L105" s="34">
        <f>IF('reálná rychlost'!U105="","",IF(AND('reálná rychlost'!U105&gt;50,'reálná rychlost'!U105&lt;=90),odchylky!U105,""))</f>
        <v>-0.14634146341463414</v>
      </c>
    </row>
    <row r="106" spans="1:12" x14ac:dyDescent="0.25">
      <c r="A106" s="3" t="s">
        <v>6</v>
      </c>
      <c r="B106" s="9" t="s">
        <v>2</v>
      </c>
      <c r="C106" s="34" t="str">
        <f>IF('reálná rychlost'!C106="","",IF(AND('reálná rychlost'!C106&gt;50,'reálná rychlost'!C106&lt;=90),odchylky!C106,""))</f>
        <v/>
      </c>
      <c r="D106" s="34" t="str">
        <f>IF('reálná rychlost'!D106="","",IF(AND('reálná rychlost'!D106&gt;50,'reálná rychlost'!D106&lt;=90),odchylky!D106,""))</f>
        <v/>
      </c>
      <c r="E106" s="34" t="str">
        <f>IF('reálná rychlost'!E106="","",IF(AND('reálná rychlost'!E106&gt;50,'reálná rychlost'!E106&lt;=90),odchylky!E106,""))</f>
        <v/>
      </c>
      <c r="F106" s="34" t="str">
        <f>IF('reálná rychlost'!F106="","",IF(AND('reálná rychlost'!F106&gt;50,'reálná rychlost'!F106&lt;=90),odchylky!F106,""))</f>
        <v/>
      </c>
      <c r="G106" s="34" t="str">
        <f>IF('reálná rychlost'!G106="","",IF(AND('reálná rychlost'!G106&gt;50,'reálná rychlost'!G106&lt;=90),odchylky!G106,""))</f>
        <v/>
      </c>
      <c r="H106" s="34" t="str">
        <f>IF('reálná rychlost'!K106="","",IF(AND('reálná rychlost'!K106&gt;50,'reálná rychlost'!K106&lt;=90),odchylky!K106,""))</f>
        <v/>
      </c>
      <c r="I106" s="34" t="str">
        <f>IF('reálná rychlost'!L106="","",IF(AND('reálná rychlost'!L106&gt;50,'reálná rychlost'!L106&lt;=90),odchylky!L106,""))</f>
        <v/>
      </c>
      <c r="J106" s="34" t="str">
        <f>IF('reálná rychlost'!S106="","",IF(AND('reálná rychlost'!S106&gt;50,'reálná rychlost'!S106&lt;=90),odchylky!S106,""))</f>
        <v/>
      </c>
      <c r="K106" s="34" t="str">
        <f>IF('reálná rychlost'!T106="","",IF(AND('reálná rychlost'!T106&gt;50,'reálná rychlost'!T106&lt;=90),odchylky!T106,""))</f>
        <v/>
      </c>
      <c r="L106" s="34" t="str">
        <f>IF('reálná rychlost'!U106="","",IF(AND('reálná rychlost'!U106&gt;50,'reálná rychlost'!U106&lt;=90),odchylky!U106,""))</f>
        <v/>
      </c>
    </row>
    <row r="107" spans="1:12" x14ac:dyDescent="0.25">
      <c r="A107" s="5" t="s">
        <v>6</v>
      </c>
      <c r="B107" s="6" t="s">
        <v>2</v>
      </c>
      <c r="C107" s="34">
        <f>IF('reálná rychlost'!C107="","",IF(AND('reálná rychlost'!C107&gt;50,'reálná rychlost'!C107&lt;=90),odchylky!C107,""))</f>
        <v>-4.7619047619047616E-2</v>
      </c>
      <c r="D107" s="34">
        <f>IF('reálná rychlost'!D107="","",IF(AND('reálná rychlost'!D107&gt;50,'reálná rychlost'!D107&lt;=90),odchylky!D107,""))</f>
        <v>3.1746031746031744E-2</v>
      </c>
      <c r="E107" s="34">
        <f>IF('reálná rychlost'!E107="","",IF(AND('reálná rychlost'!E107&gt;50,'reálná rychlost'!E107&lt;=90),odchylky!E107,""))</f>
        <v>1.4492753623188406E-2</v>
      </c>
      <c r="F107" s="34">
        <f>IF('reálná rychlost'!F107="","",IF(AND('reálná rychlost'!F107&gt;50,'reálná rychlost'!F107&lt;=90),odchylky!F107,""))</f>
        <v>1.4492753623188406E-2</v>
      </c>
      <c r="G107" s="34">
        <f>IF('reálná rychlost'!G107="","",IF(AND('reálná rychlost'!G107&gt;50,'reálná rychlost'!G107&lt;=90),odchylky!G107,""))</f>
        <v>8.6956521739130432E-2</v>
      </c>
      <c r="H107" s="34">
        <f>IF('reálná rychlost'!K107="","",IF(AND('reálná rychlost'!K107&gt;50,'reálná rychlost'!K107&lt;=90),odchylky!K107,""))</f>
        <v>8.3333333333333329E-2</v>
      </c>
      <c r="I107" s="34">
        <f>IF('reálná rychlost'!L107="","",IF(AND('reálná rychlost'!L107&gt;50,'reálná rychlost'!L107&lt;=90),odchylky!L107,""))</f>
        <v>0.25</v>
      </c>
      <c r="J107" s="34">
        <f>IF('reálná rychlost'!S107="","",IF(AND('reálná rychlost'!S107&gt;50,'reálná rychlost'!S107&lt;=90),odchylky!S107,""))</f>
        <v>0</v>
      </c>
      <c r="K107" s="34">
        <f>IF('reálná rychlost'!T107="","",IF(AND('reálná rychlost'!T107&gt;50,'reálná rychlost'!T107&lt;=90),odchylky!T107,""))</f>
        <v>-7.9365079365079361E-2</v>
      </c>
      <c r="L107" s="34">
        <f>IF('reálná rychlost'!U107="","",IF(AND('reálná rychlost'!U107&gt;50,'reálná rychlost'!U107&lt;=90),odchylky!U107,""))</f>
        <v>-0.20634920634920634</v>
      </c>
    </row>
    <row r="108" spans="1:12" x14ac:dyDescent="0.25">
      <c r="A108" s="3" t="s">
        <v>6</v>
      </c>
      <c r="B108" s="9" t="s">
        <v>2</v>
      </c>
      <c r="C108" s="34">
        <f>IF('reálná rychlost'!C108="","",IF(AND('reálná rychlost'!C108&gt;50,'reálná rychlost'!C108&lt;=90),odchylky!C108,""))</f>
        <v>-7.8947368421052627E-2</v>
      </c>
      <c r="D108" s="34">
        <f>IF('reálná rychlost'!D108="","",IF(AND('reálná rychlost'!D108&gt;50,'reálná rychlost'!D108&lt;=90),odchylky!D108,""))</f>
        <v>-1.3157894736842105E-2</v>
      </c>
      <c r="E108" s="34">
        <f>IF('reálná rychlost'!E108="","",IF(AND('reálná rychlost'!E108&gt;50,'reálná rychlost'!E108&lt;=90),odchylky!E108,""))</f>
        <v>2.9411764705882353E-2</v>
      </c>
      <c r="F108" s="34">
        <f>IF('reálná rychlost'!F108="","",IF(AND('reálná rychlost'!F108&gt;50,'reálná rychlost'!F108&lt;=90),odchylky!F108,""))</f>
        <v>0.10294117647058823</v>
      </c>
      <c r="G108" s="34">
        <f>IF('reálná rychlost'!G108="","",IF(AND('reálná rychlost'!G108&gt;50,'reálná rychlost'!G108&lt;=90),odchylky!G108,""))</f>
        <v>0.17647058823529413</v>
      </c>
      <c r="H108" s="34">
        <f>IF('reálná rychlost'!K108="","",IF(AND('reálná rychlost'!K108&gt;50,'reálná rychlost'!K108&lt;=90),odchylky!K108,""))</f>
        <v>-0.12790697674418605</v>
      </c>
      <c r="I108" s="34">
        <f>IF('reálná rychlost'!L108="","",IF(AND('reálná rychlost'!L108&gt;50,'reálná rychlost'!L108&lt;=90),odchylky!L108,""))</f>
        <v>-1.1627906976744186E-2</v>
      </c>
      <c r="J108" s="34">
        <f>IF('reálná rychlost'!S108="","",IF(AND('reálná rychlost'!S108&gt;50,'reálná rychlost'!S108&lt;=90),odchylky!S108,""))</f>
        <v>4.5977011494252873E-2</v>
      </c>
      <c r="K108" s="34">
        <f>IF('reálná rychlost'!T108="","",IF(AND('reálná rychlost'!T108&gt;50,'reálná rychlost'!T108&lt;=90),odchylky!T108,""))</f>
        <v>0</v>
      </c>
      <c r="L108" s="34">
        <f>IF('reálná rychlost'!U108="","",IF(AND('reálná rychlost'!U108&gt;50,'reálná rychlost'!U108&lt;=90),odchylky!U108,""))</f>
        <v>-0.25287356321839083</v>
      </c>
    </row>
    <row r="109" spans="1:12" x14ac:dyDescent="0.25">
      <c r="A109" s="5" t="s">
        <v>6</v>
      </c>
      <c r="B109" s="6" t="s">
        <v>2</v>
      </c>
      <c r="C109" s="34">
        <f>IF('reálná rychlost'!C109="","",IF(AND('reálná rychlost'!C109&gt;50,'reálná rychlost'!C109&lt;=90),odchylky!C109,""))</f>
        <v>-0.27272727272727271</v>
      </c>
      <c r="D109" s="34">
        <f>IF('reálná rychlost'!D109="","",IF(AND('reálná rychlost'!D109&gt;50,'reálná rychlost'!D109&lt;=90),odchylky!D109,""))</f>
        <v>9.0909090909090912E-2</v>
      </c>
      <c r="E109" s="34">
        <f>IF('reálná rychlost'!E109="","",IF(AND('reálná rychlost'!E109&gt;50,'reálná rychlost'!E109&lt;=90),odchylky!E109,""))</f>
        <v>-9.8360655737704916E-2</v>
      </c>
      <c r="F109" s="34">
        <f>IF('reálná rychlost'!F109="","",IF(AND('reálná rychlost'!F109&gt;50,'reálná rychlost'!F109&lt;=90),odchylky!F109,""))</f>
        <v>0.14754098360655737</v>
      </c>
      <c r="G109" s="34">
        <f>IF('reálná rychlost'!G109="","",IF(AND('reálná rychlost'!G109&gt;50,'reálná rychlost'!G109&lt;=90),odchylky!G109,""))</f>
        <v>0.16393442622950818</v>
      </c>
      <c r="H109" s="34">
        <f>IF('reálná rychlost'!K109="","",IF(AND('reálná rychlost'!K109&gt;50,'reálná rychlost'!K109&lt;=90),odchylky!K109,""))</f>
        <v>0.1111111111111111</v>
      </c>
      <c r="I109" s="34">
        <f>IF('reálná rychlost'!L109="","",IF(AND('reálná rychlost'!L109&gt;50,'reálná rychlost'!L109&lt;=90),odchylky!L109,""))</f>
        <v>0.29629629629629628</v>
      </c>
      <c r="J109" s="34">
        <f>IF('reálná rychlost'!S109="","",IF(AND('reálná rychlost'!S109&gt;50,'reálná rychlost'!S109&lt;=90),odchylky!S109,""))</f>
        <v>0.14754098360655737</v>
      </c>
      <c r="K109" s="34">
        <f>IF('reálná rychlost'!T109="","",IF(AND('reálná rychlost'!T109&gt;50,'reálná rychlost'!T109&lt;=90),odchylky!T109,""))</f>
        <v>-0.50819672131147542</v>
      </c>
      <c r="L109" s="34">
        <f>IF('reálná rychlost'!U109="","",IF(AND('reálná rychlost'!U109&gt;50,'reálná rychlost'!U109&lt;=90),odchylky!U109,""))</f>
        <v>-0.26229508196721313</v>
      </c>
    </row>
    <row r="110" spans="1:12" x14ac:dyDescent="0.25">
      <c r="A110" s="3" t="s">
        <v>6</v>
      </c>
      <c r="B110" s="9" t="s">
        <v>2</v>
      </c>
      <c r="C110" s="34" t="str">
        <f>IF('reálná rychlost'!C110="","",IF(AND('reálná rychlost'!C110&gt;50,'reálná rychlost'!C110&lt;=90),odchylky!C110,""))</f>
        <v/>
      </c>
      <c r="D110" s="34" t="str">
        <f>IF('reálná rychlost'!D110="","",IF(AND('reálná rychlost'!D110&gt;50,'reálná rychlost'!D110&lt;=90),odchylky!D110,""))</f>
        <v/>
      </c>
      <c r="E110" s="34" t="str">
        <f>IF('reálná rychlost'!E110="","",IF(AND('reálná rychlost'!E110&gt;50,'reálná rychlost'!E110&lt;=90),odchylky!E110,""))</f>
        <v/>
      </c>
      <c r="F110" s="34" t="str">
        <f>IF('reálná rychlost'!F110="","",IF(AND('reálná rychlost'!F110&gt;50,'reálná rychlost'!F110&lt;=90),odchylky!F110,""))</f>
        <v/>
      </c>
      <c r="G110" s="34" t="str">
        <f>IF('reálná rychlost'!G110="","",IF(AND('reálná rychlost'!G110&gt;50,'reálná rychlost'!G110&lt;=90),odchylky!G110,""))</f>
        <v/>
      </c>
      <c r="H110" s="34" t="str">
        <f>IF('reálná rychlost'!K110="","",IF(AND('reálná rychlost'!K110&gt;50,'reálná rychlost'!K110&lt;=90),odchylky!K110,""))</f>
        <v/>
      </c>
      <c r="I110" s="34" t="str">
        <f>IF('reálná rychlost'!L110="","",IF(AND('reálná rychlost'!L110&gt;50,'reálná rychlost'!L110&lt;=90),odchylky!L110,""))</f>
        <v/>
      </c>
      <c r="J110" s="34" t="str">
        <f>IF('reálná rychlost'!S110="","",IF(AND('reálná rychlost'!S110&gt;50,'reálná rychlost'!S110&lt;=90),odchylky!S110,""))</f>
        <v/>
      </c>
      <c r="K110" s="34" t="str">
        <f>IF('reálná rychlost'!T110="","",IF(AND('reálná rychlost'!T110&gt;50,'reálná rychlost'!T110&lt;=90),odchylky!T110,""))</f>
        <v/>
      </c>
      <c r="L110" s="34" t="str">
        <f>IF('reálná rychlost'!U110="","",IF(AND('reálná rychlost'!U110&gt;50,'reálná rychlost'!U110&lt;=90),odchylky!U110,""))</f>
        <v/>
      </c>
    </row>
    <row r="111" spans="1:12" x14ac:dyDescent="0.25">
      <c r="A111" s="5" t="s">
        <v>6</v>
      </c>
      <c r="B111" s="6" t="s">
        <v>2</v>
      </c>
      <c r="C111" s="34" t="str">
        <f>IF('reálná rychlost'!C111="","",IF(AND('reálná rychlost'!C111&gt;50,'reálná rychlost'!C111&lt;=90),odchylky!C111,""))</f>
        <v/>
      </c>
      <c r="D111" s="34" t="str">
        <f>IF('reálná rychlost'!D111="","",IF(AND('reálná rychlost'!D111&gt;50,'reálná rychlost'!D111&lt;=90),odchylky!D111,""))</f>
        <v/>
      </c>
      <c r="E111" s="34" t="str">
        <f>IF('reálná rychlost'!E111="","",IF(AND('reálná rychlost'!E111&gt;50,'reálná rychlost'!E111&lt;=90),odchylky!E111,""))</f>
        <v/>
      </c>
      <c r="F111" s="34" t="str">
        <f>IF('reálná rychlost'!F111="","",IF(AND('reálná rychlost'!F111&gt;50,'reálná rychlost'!F111&lt;=90),odchylky!F111,""))</f>
        <v/>
      </c>
      <c r="G111" s="34" t="str">
        <f>IF('reálná rychlost'!G111="","",IF(AND('reálná rychlost'!G111&gt;50,'reálná rychlost'!G111&lt;=90),odchylky!G111,""))</f>
        <v/>
      </c>
      <c r="H111" s="34" t="str">
        <f>IF('reálná rychlost'!K111="","",IF(AND('reálná rychlost'!K111&gt;50,'reálná rychlost'!K111&lt;=90),odchylky!K111,""))</f>
        <v/>
      </c>
      <c r="I111" s="34" t="str">
        <f>IF('reálná rychlost'!L111="","",IF(AND('reálná rychlost'!L111&gt;50,'reálná rychlost'!L111&lt;=90),odchylky!L111,""))</f>
        <v/>
      </c>
      <c r="J111" s="34" t="str">
        <f>IF('reálná rychlost'!S111="","",IF(AND('reálná rychlost'!S111&gt;50,'reálná rychlost'!S111&lt;=90),odchylky!S111,""))</f>
        <v/>
      </c>
      <c r="K111" s="34" t="str">
        <f>IF('reálná rychlost'!T111="","",IF(AND('reálná rychlost'!T111&gt;50,'reálná rychlost'!T111&lt;=90),odchylky!T111,""))</f>
        <v/>
      </c>
      <c r="L111" s="34" t="str">
        <f>IF('reálná rychlost'!U111="","",IF(AND('reálná rychlost'!U111&gt;50,'reálná rychlost'!U111&lt;=90),odchylky!U111,""))</f>
        <v/>
      </c>
    </row>
    <row r="112" spans="1:12" x14ac:dyDescent="0.25">
      <c r="A112" s="3" t="s">
        <v>6</v>
      </c>
      <c r="B112" s="9" t="s">
        <v>2</v>
      </c>
      <c r="C112" s="34" t="str">
        <f>IF('reálná rychlost'!C112="","",IF(AND('reálná rychlost'!C112&gt;50,'reálná rychlost'!C112&lt;=90),odchylky!C112,""))</f>
        <v/>
      </c>
      <c r="D112" s="34" t="str">
        <f>IF('reálná rychlost'!D112="","",IF(AND('reálná rychlost'!D112&gt;50,'reálná rychlost'!D112&lt;=90),odchylky!D112,""))</f>
        <v/>
      </c>
      <c r="E112" s="34" t="str">
        <f>IF('reálná rychlost'!E112="","",IF(AND('reálná rychlost'!E112&gt;50,'reálná rychlost'!E112&lt;=90),odchylky!E112,""))</f>
        <v/>
      </c>
      <c r="F112" s="34" t="str">
        <f>IF('reálná rychlost'!F112="","",IF(AND('reálná rychlost'!F112&gt;50,'reálná rychlost'!F112&lt;=90),odchylky!F112,""))</f>
        <v/>
      </c>
      <c r="G112" s="34" t="str">
        <f>IF('reálná rychlost'!G112="","",IF(AND('reálná rychlost'!G112&gt;50,'reálná rychlost'!G112&lt;=90),odchylky!G112,""))</f>
        <v/>
      </c>
      <c r="H112" s="34" t="str">
        <f>IF('reálná rychlost'!K112="","",IF(AND('reálná rychlost'!K112&gt;50,'reálná rychlost'!K112&lt;=90),odchylky!K112,""))</f>
        <v/>
      </c>
      <c r="I112" s="34" t="str">
        <f>IF('reálná rychlost'!L112="","",IF(AND('reálná rychlost'!L112&gt;50,'reálná rychlost'!L112&lt;=90),odchylky!L112,""))</f>
        <v/>
      </c>
      <c r="J112" s="34" t="str">
        <f>IF('reálná rychlost'!S112="","",IF(AND('reálná rychlost'!S112&gt;50,'reálná rychlost'!S112&lt;=90),odchylky!S112,""))</f>
        <v/>
      </c>
      <c r="K112" s="34" t="str">
        <f>IF('reálná rychlost'!T112="","",IF(AND('reálná rychlost'!T112&gt;50,'reálná rychlost'!T112&lt;=90),odchylky!T112,""))</f>
        <v/>
      </c>
      <c r="L112" s="34" t="str">
        <f>IF('reálná rychlost'!U112="","",IF(AND('reálná rychlost'!U112&gt;50,'reálná rychlost'!U112&lt;=90),odchylky!U112,""))</f>
        <v/>
      </c>
    </row>
    <row r="113" spans="1:12" x14ac:dyDescent="0.25">
      <c r="A113" s="5" t="s">
        <v>6</v>
      </c>
      <c r="B113" s="6" t="s">
        <v>2</v>
      </c>
      <c r="C113" s="34">
        <f>IF('reálná rychlost'!C113="","",IF(AND('reálná rychlost'!C113&gt;50,'reálná rychlost'!C113&lt;=90),odchylky!C113,""))</f>
        <v>-0.21348314606741572</v>
      </c>
      <c r="D113" s="34">
        <f>IF('reálná rychlost'!D113="","",IF(AND('reálná rychlost'!D113&gt;50,'reálná rychlost'!D113&lt;=90),odchylky!D113,""))</f>
        <v>1.1235955056179775E-2</v>
      </c>
      <c r="E113" s="34">
        <f>IF('reálná rychlost'!E113="","",IF(AND('reálná rychlost'!E113&gt;50,'reálná rychlost'!E113&lt;=90),odchylky!E113,""))</f>
        <v>8.4337349397590355E-2</v>
      </c>
      <c r="F113" s="34">
        <f>IF('reálná rychlost'!F113="","",IF(AND('reálná rychlost'!F113&gt;50,'reálná rychlost'!F113&lt;=90),odchylky!F113,""))</f>
        <v>0.3253012048192771</v>
      </c>
      <c r="G113" s="34">
        <f>IF('reálná rychlost'!G113="","",IF(AND('reálná rychlost'!G113&gt;50,'reálná rychlost'!G113&lt;=90),odchylky!G113,""))</f>
        <v>0.38554216867469882</v>
      </c>
      <c r="H113" s="34" t="str">
        <f>IF('reálná rychlost'!K113="","",IF(AND('reálná rychlost'!K113&gt;50,'reálná rychlost'!K113&lt;=90),odchylky!K113,""))</f>
        <v/>
      </c>
      <c r="I113" s="34" t="str">
        <f>IF('reálná rychlost'!L113="","",IF(AND('reálná rychlost'!L113&gt;50,'reálná rychlost'!L113&lt;=90),odchylky!L113,""))</f>
        <v/>
      </c>
      <c r="J113" s="34" t="str">
        <f>IF('reálná rychlost'!S113="","",IF(AND('reálná rychlost'!S113&gt;50,'reálná rychlost'!S113&lt;=90),odchylky!S113,""))</f>
        <v/>
      </c>
      <c r="K113" s="34" t="str">
        <f>IF('reálná rychlost'!T113="","",IF(AND('reálná rychlost'!T113&gt;50,'reálná rychlost'!T113&lt;=90),odchylky!T113,""))</f>
        <v/>
      </c>
      <c r="L113" s="34" t="str">
        <f>IF('reálná rychlost'!U113="","",IF(AND('reálná rychlost'!U113&gt;50,'reálná rychlost'!U113&lt;=90),odchylky!U113,""))</f>
        <v/>
      </c>
    </row>
    <row r="114" spans="1:12" x14ac:dyDescent="0.25">
      <c r="A114" s="3" t="s">
        <v>6</v>
      </c>
      <c r="B114" s="9" t="s">
        <v>2</v>
      </c>
      <c r="C114" s="34" t="str">
        <f>IF('reálná rychlost'!C114="","",IF(AND('reálná rychlost'!C114&gt;50,'reálná rychlost'!C114&lt;=90),odchylky!C114,""))</f>
        <v/>
      </c>
      <c r="D114" s="34" t="str">
        <f>IF('reálná rychlost'!D114="","",IF(AND('reálná rychlost'!D114&gt;50,'reálná rychlost'!D114&lt;=90),odchylky!D114,""))</f>
        <v/>
      </c>
      <c r="E114" s="34" t="str">
        <f>IF('reálná rychlost'!E114="","",IF(AND('reálná rychlost'!E114&gt;50,'reálná rychlost'!E114&lt;=90),odchylky!E114,""))</f>
        <v/>
      </c>
      <c r="F114" s="34" t="str">
        <f>IF('reálná rychlost'!F114="","",IF(AND('reálná rychlost'!F114&gt;50,'reálná rychlost'!F114&lt;=90),odchylky!F114,""))</f>
        <v/>
      </c>
      <c r="G114" s="34" t="str">
        <f>IF('reálná rychlost'!G114="","",IF(AND('reálná rychlost'!G114&gt;50,'reálná rychlost'!G114&lt;=90),odchylky!G114,""))</f>
        <v/>
      </c>
      <c r="H114" s="34" t="str">
        <f>IF('reálná rychlost'!K114="","",IF(AND('reálná rychlost'!K114&gt;50,'reálná rychlost'!K114&lt;=90),odchylky!K114,""))</f>
        <v/>
      </c>
      <c r="I114" s="34" t="str">
        <f>IF('reálná rychlost'!L114="","",IF(AND('reálná rychlost'!L114&gt;50,'reálná rychlost'!L114&lt;=90),odchylky!L114,""))</f>
        <v/>
      </c>
      <c r="J114" s="34" t="str">
        <f>IF('reálná rychlost'!S114="","",IF(AND('reálná rychlost'!S114&gt;50,'reálná rychlost'!S114&lt;=90),odchylky!S114,""))</f>
        <v/>
      </c>
      <c r="K114" s="34" t="str">
        <f>IF('reálná rychlost'!T114="","",IF(AND('reálná rychlost'!T114&gt;50,'reálná rychlost'!T114&lt;=90),odchylky!T114,""))</f>
        <v/>
      </c>
      <c r="L114" s="34" t="str">
        <f>IF('reálná rychlost'!U114="","",IF(AND('reálná rychlost'!U114&gt;50,'reálná rychlost'!U114&lt;=90),odchylky!U114,""))</f>
        <v/>
      </c>
    </row>
  </sheetData>
  <pageMargins left="0.7" right="0.7" top="0.78740157499999996" bottom="0.78740157499999996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F761-E275-40AD-9DBF-8C3B39094E2B}">
  <dimension ref="A1:M114"/>
  <sheetViews>
    <sheetView workbookViewId="0">
      <selection activeCell="E2" sqref="E2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8" width="9.28515625" bestFit="1" customWidth="1"/>
    <col min="9" max="10" width="11.85546875" bestFit="1" customWidth="1"/>
    <col min="11" max="12" width="9.28515625" bestFit="1" customWidth="1"/>
    <col min="13" max="13" width="11.85546875" bestFit="1" customWidth="1"/>
  </cols>
  <sheetData>
    <row r="1" spans="1:13" x14ac:dyDescent="0.25">
      <c r="A1" s="2" t="s">
        <v>0</v>
      </c>
      <c r="B1" s="2" t="s">
        <v>1</v>
      </c>
      <c r="C1" s="32">
        <f>IF(odchylky!A1="","",odchylky!A1)</f>
        <v>1</v>
      </c>
      <c r="D1" s="32">
        <f>IF(odchylky!B1="","",odchylky!B1)</f>
        <v>2</v>
      </c>
      <c r="E1" s="32">
        <f>IF(odchylky!H1="","",odchylky!H1)</f>
        <v>8</v>
      </c>
      <c r="F1" s="32">
        <f>IF(odchylky!I1="","",odchylky!I1)</f>
        <v>9</v>
      </c>
      <c r="G1" s="32">
        <f>IF(odchylky!J1="","",odchylky!J1)</f>
        <v>10</v>
      </c>
      <c r="H1" s="32">
        <f>IF(odchylky!M1="","",odchylky!M1)</f>
        <v>13</v>
      </c>
      <c r="I1" s="32">
        <f>IF(odchylky!N1="","",odchylky!N1)</f>
        <v>14</v>
      </c>
      <c r="J1" s="32">
        <f>IF(odchylky!O1="","",odchylky!O1)</f>
        <v>15</v>
      </c>
      <c r="K1" s="32">
        <f>IF(odchylky!P1="","",odchylky!P1)</f>
        <v>16</v>
      </c>
      <c r="L1" s="32">
        <f>IF(odchylky!Q1="","",odchylky!Q1)</f>
        <v>17</v>
      </c>
      <c r="M1" s="32">
        <f>IF(odchylky!R1="","",odchylky!R1)</f>
        <v>18</v>
      </c>
    </row>
    <row r="2" spans="1:13" x14ac:dyDescent="0.25">
      <c r="A2" s="4" t="s">
        <v>3</v>
      </c>
      <c r="B2" s="4" t="s">
        <v>4</v>
      </c>
      <c r="C2" s="31" t="str">
        <f>IF('reálná rychlost'!A2="","",IF(AND('reálná rychlost'!A2&gt;50,'reálná rychlost'!A2&lt;=90),odchylky!A2,""))</f>
        <v/>
      </c>
      <c r="D2" s="31" t="str">
        <f>IF('reálná rychlost'!B2="","",IF(AND('reálná rychlost'!B2&gt;50,'reálná rychlost'!B2&lt;=90),odchylky!B2,""))</f>
        <v/>
      </c>
      <c r="E2" s="31" t="str">
        <f>IF('reálná rychlost'!H2="","",IF(AND('reálná rychlost'!H2&gt;50,'reálná rychlost'!H2&lt;=90),odchylky!H2,""))</f>
        <v/>
      </c>
      <c r="F2" s="31" t="str">
        <f>IF('reálná rychlost'!I2="","",IF(AND('reálná rychlost'!I2&gt;50,'reálná rychlost'!I2&lt;=90),odchylky!I2,""))</f>
        <v/>
      </c>
      <c r="G2" s="31" t="str">
        <f>IF('reálná rychlost'!J2="","",IF(AND('reálná rychlost'!J2&gt;50,'reálná rychlost'!J2&lt;=90),odchylky!J2,""))</f>
        <v/>
      </c>
      <c r="H2" s="31" t="str">
        <f>IF('reálná rychlost'!M2="","",IF(AND('reálná rychlost'!M2&gt;50,'reálná rychlost'!M2&lt;=90),odchylky!M2,""))</f>
        <v/>
      </c>
      <c r="I2" s="31" t="str">
        <f>IF('reálná rychlost'!N2="","",IF(AND('reálná rychlost'!N2&gt;50,'reálná rychlost'!N2&lt;=90),odchylky!N2,""))</f>
        <v/>
      </c>
      <c r="J2" s="31" t="str">
        <f>IF('reálná rychlost'!O2="","",IF(AND('reálná rychlost'!O2&gt;50,'reálná rychlost'!O2&lt;=90),odchylky!O2,""))</f>
        <v/>
      </c>
      <c r="K2" s="31" t="str">
        <f>IF('reálná rychlost'!P2="","",IF(AND('reálná rychlost'!P2&gt;50,'reálná rychlost'!P2&lt;=90),odchylky!P2,""))</f>
        <v/>
      </c>
      <c r="L2" s="31" t="str">
        <f>IF('reálná rychlost'!Q2="","",IF(AND('reálná rychlost'!Q2&gt;50,'reálná rychlost'!Q2&lt;=90),odchylky!Q2,""))</f>
        <v/>
      </c>
      <c r="M2" s="31" t="str">
        <f>IF('reálná rychlost'!R2="","",IF(AND('reálná rychlost'!R2&gt;50,'reálná rychlost'!R2&lt;=90),odchylky!R2,""))</f>
        <v/>
      </c>
    </row>
    <row r="3" spans="1:13" x14ac:dyDescent="0.25">
      <c r="A3" s="6" t="s">
        <v>3</v>
      </c>
      <c r="B3" s="6" t="s">
        <v>4</v>
      </c>
      <c r="C3" s="31" t="str">
        <f>IF('reálná rychlost'!A3="","",IF(AND('reálná rychlost'!A3&gt;50,'reálná rychlost'!A3&lt;=90),odchylky!A3,""))</f>
        <v/>
      </c>
      <c r="D3" s="31" t="str">
        <f>IF('reálná rychlost'!B3="","",IF(AND('reálná rychlost'!B3&gt;50,'reálná rychlost'!B3&lt;=90),odchylky!B3,""))</f>
        <v/>
      </c>
      <c r="E3" s="31" t="str">
        <f>IF('reálná rychlost'!H3="","",IF(AND('reálná rychlost'!H3&gt;50,'reálná rychlost'!H3&lt;=90),odchylky!H3,""))</f>
        <v/>
      </c>
      <c r="F3" s="31">
        <f>IF('reálná rychlost'!I3="","",IF(AND('reálná rychlost'!I3&gt;50,'reálná rychlost'!I3&lt;=90),odchylky!I3,""))</f>
        <v>0.17647058823529413</v>
      </c>
      <c r="G3" s="31">
        <f>IF('reálná rychlost'!J3="","",IF(AND('reálná rychlost'!J3&gt;50,'reálná rychlost'!J3&lt;=90),odchylky!J3,""))</f>
        <v>-1.9607843137254902E-2</v>
      </c>
      <c r="H3" s="31" t="str">
        <f>IF('reálná rychlost'!M3="","",IF(AND('reálná rychlost'!M3&gt;50,'reálná rychlost'!M3&lt;=90),odchylky!M3,""))</f>
        <v/>
      </c>
      <c r="I3" s="31" t="str">
        <f>IF('reálná rychlost'!N3="","",IF(AND('reálná rychlost'!N3&gt;50,'reálná rychlost'!N3&lt;=90),odchylky!N3,""))</f>
        <v/>
      </c>
      <c r="J3" s="31" t="str">
        <f>IF('reálná rychlost'!O3="","",IF(AND('reálná rychlost'!O3&gt;50,'reálná rychlost'!O3&lt;=90),odchylky!O3,""))</f>
        <v/>
      </c>
      <c r="K3" s="31">
        <f>IF('reálná rychlost'!P3="","",IF(AND('reálná rychlost'!P3&gt;50,'reálná rychlost'!P3&lt;=90),odchylky!P3,""))</f>
        <v>-1.7857142857142856E-2</v>
      </c>
      <c r="L3" s="31">
        <f>IF('reálná rychlost'!Q3="","",IF(AND('reálná rychlost'!Q3&gt;50,'reálná rychlost'!Q3&lt;=90),odchylky!Q3,""))</f>
        <v>-1.7857142857142856E-2</v>
      </c>
      <c r="M3" s="31" t="str">
        <f>IF('reálná rychlost'!R3="","",IF(AND('reálná rychlost'!R3&gt;50,'reálná rychlost'!R3&lt;=90),odchylky!R3,""))</f>
        <v/>
      </c>
    </row>
    <row r="4" spans="1:13" x14ac:dyDescent="0.25">
      <c r="A4" s="4" t="s">
        <v>3</v>
      </c>
      <c r="B4" s="4" t="s">
        <v>4</v>
      </c>
      <c r="C4" s="31" t="str">
        <f>IF('reálná rychlost'!A4="","",IF(AND('reálná rychlost'!A4&gt;50,'reálná rychlost'!A4&lt;=90),odchylky!A4,""))</f>
        <v/>
      </c>
      <c r="D4" s="31" t="str">
        <f>IF('reálná rychlost'!B4="","",IF(AND('reálná rychlost'!B4&gt;50,'reálná rychlost'!B4&lt;=90),odchylky!B4,""))</f>
        <v/>
      </c>
      <c r="E4" s="31" t="str">
        <f>IF('reálná rychlost'!H4="","",IF(AND('reálná rychlost'!H4&gt;50,'reálná rychlost'!H4&lt;=90),odchylky!H4,""))</f>
        <v/>
      </c>
      <c r="F4" s="31" t="str">
        <f>IF('reálná rychlost'!I4="","",IF(AND('reálná rychlost'!I4&gt;50,'reálná rychlost'!I4&lt;=90),odchylky!I4,""))</f>
        <v/>
      </c>
      <c r="G4" s="31" t="str">
        <f>IF('reálná rychlost'!J4="","",IF(AND('reálná rychlost'!J4&gt;50,'reálná rychlost'!J4&lt;=90),odchylky!J4,""))</f>
        <v/>
      </c>
      <c r="H4" s="31" t="str">
        <f>IF('reálná rychlost'!M4="","",IF(AND('reálná rychlost'!M4&gt;50,'reálná rychlost'!M4&lt;=90),odchylky!M4,""))</f>
        <v/>
      </c>
      <c r="I4" s="31" t="str">
        <f>IF('reálná rychlost'!N4="","",IF(AND('reálná rychlost'!N4&gt;50,'reálná rychlost'!N4&lt;=90),odchylky!N4,""))</f>
        <v/>
      </c>
      <c r="J4" s="31" t="str">
        <f>IF('reálná rychlost'!O4="","",IF(AND('reálná rychlost'!O4&gt;50,'reálná rychlost'!O4&lt;=90),odchylky!O4,""))</f>
        <v/>
      </c>
      <c r="K4" s="31" t="str">
        <f>IF('reálná rychlost'!P4="","",IF(AND('reálná rychlost'!P4&gt;50,'reálná rychlost'!P4&lt;=90),odchylky!P4,""))</f>
        <v/>
      </c>
      <c r="L4" s="31" t="str">
        <f>IF('reálná rychlost'!Q4="","",IF(AND('reálná rychlost'!Q4&gt;50,'reálná rychlost'!Q4&lt;=90),odchylky!Q4,""))</f>
        <v/>
      </c>
      <c r="M4" s="31" t="str">
        <f>IF('reálná rychlost'!R4="","",IF(AND('reálná rychlost'!R4&gt;50,'reálná rychlost'!R4&lt;=90),odchylky!R4,""))</f>
        <v/>
      </c>
    </row>
    <row r="5" spans="1:13" x14ac:dyDescent="0.25">
      <c r="A5" s="6" t="s">
        <v>3</v>
      </c>
      <c r="B5" s="6" t="s">
        <v>4</v>
      </c>
      <c r="C5" s="31">
        <f>IF('reálná rychlost'!A5="","",IF(AND('reálná rychlost'!A5&gt;50,'reálná rychlost'!A5&lt;=90),odchylky!A5,""))</f>
        <v>-0.15492957746478872</v>
      </c>
      <c r="D5" s="31">
        <f>IF('reálná rychlost'!B5="","",IF(AND('reálná rychlost'!B5&gt;50,'reálná rychlost'!B5&lt;=90),odchylky!B5,""))</f>
        <v>-0.29577464788732394</v>
      </c>
      <c r="E5" s="31">
        <f>IF('reálná rychlost'!H5="","",IF(AND('reálná rychlost'!H5&gt;50,'reálná rychlost'!H5&lt;=90),odchylky!H5,""))</f>
        <v>-5.4054054054054057E-2</v>
      </c>
      <c r="F5" s="31">
        <f>IF('reálná rychlost'!I5="","",IF(AND('reálná rychlost'!I5&gt;50,'reálná rychlost'!I5&lt;=90),odchylky!I5,""))</f>
        <v>7.6923076923076927E-2</v>
      </c>
      <c r="G5" s="31">
        <f>IF('reálná rychlost'!J5="","",IF(AND('reálná rychlost'!J5&gt;50,'reálná rychlost'!J5&lt;=90),odchylky!J5,""))</f>
        <v>7.6923076923076927E-2</v>
      </c>
      <c r="H5" s="31">
        <f>IF('reálná rychlost'!M5="","",IF(AND('reálná rychlost'!M5&gt;50,'reálná rychlost'!M5&lt;=90),odchylky!M5,""))</f>
        <v>-9.7222222222222224E-2</v>
      </c>
      <c r="I5" s="31" t="str">
        <f>IF('reálná rychlost'!N5="","",IF(AND('reálná rychlost'!N5&gt;50,'reálná rychlost'!N5&lt;=90),odchylky!N5,""))</f>
        <v/>
      </c>
      <c r="J5" s="31" t="str">
        <f>IF('reálná rychlost'!O5="","",IF(AND('reálná rychlost'!O5&gt;50,'reálná rychlost'!O5&lt;=90),odchylky!O5,""))</f>
        <v/>
      </c>
      <c r="K5" s="31">
        <f>IF('reálná rychlost'!P5="","",IF(AND('reálná rychlost'!P5&gt;50,'reálná rychlost'!P5&lt;=90),odchylky!P5,""))</f>
        <v>4.1666666666666664E-2</v>
      </c>
      <c r="L5" s="31">
        <f>IF('reálná rychlost'!Q5="","",IF(AND('reálná rychlost'!Q5&gt;50,'reálná rychlost'!Q5&lt;=90),odchylky!Q5,""))</f>
        <v>0.1111111111111111</v>
      </c>
      <c r="M5" s="31" t="str">
        <f>IF('reálná rychlost'!R5="","",IF(AND('reálná rychlost'!R5&gt;50,'reálná rychlost'!R5&lt;=90),odchylky!R5,""))</f>
        <v/>
      </c>
    </row>
    <row r="6" spans="1:13" x14ac:dyDescent="0.25">
      <c r="A6" s="4" t="s">
        <v>3</v>
      </c>
      <c r="B6" s="4" t="s">
        <v>4</v>
      </c>
      <c r="C6" s="31">
        <f>IF('reálná rychlost'!A6="","",IF(AND('reálná rychlost'!A6&gt;50,'reálná rychlost'!A6&lt;=90),odchylky!A6,""))</f>
        <v>0</v>
      </c>
      <c r="D6" s="31">
        <f>IF('reálná rychlost'!B6="","",IF(AND('reálná rychlost'!B6&gt;50,'reálná rychlost'!B6&lt;=90),odchylky!B6,""))</f>
        <v>-0.16666666666666666</v>
      </c>
      <c r="E6" s="31">
        <f>IF('reálná rychlost'!H6="","",IF(AND('reálná rychlost'!H6&gt;50,'reálná rychlost'!H6&lt;=90),odchylky!H6,""))</f>
        <v>-9.0909090909090912E-2</v>
      </c>
      <c r="F6" s="31">
        <f>IF('reálná rychlost'!I6="","",IF(AND('reálná rychlost'!I6&gt;50,'reálná rychlost'!I6&lt;=90),odchylky!I6,""))</f>
        <v>0.1111111111111111</v>
      </c>
      <c r="G6" s="31">
        <f>IF('reálná rychlost'!J6="","",IF(AND('reálná rychlost'!J6&gt;50,'reálná rychlost'!J6&lt;=90),odchylky!J6,""))</f>
        <v>2.2222222222222223E-2</v>
      </c>
      <c r="H6" s="31">
        <f>IF('reálná rychlost'!M6="","",IF(AND('reálná rychlost'!M6&gt;50,'reálná rychlost'!M6&lt;=90),odchylky!M6,""))</f>
        <v>-0.16666666666666666</v>
      </c>
      <c r="I6" s="31" t="str">
        <f>IF('reálná rychlost'!N6="","",IF(AND('reálná rychlost'!N6&gt;50,'reálná rychlost'!N6&lt;=90),odchylky!N6,""))</f>
        <v/>
      </c>
      <c r="J6" s="31" t="str">
        <f>IF('reálná rychlost'!O6="","",IF(AND('reálná rychlost'!O6&gt;50,'reálná rychlost'!O6&lt;=90),odchylky!O6,""))</f>
        <v/>
      </c>
      <c r="K6" s="31" t="str">
        <f>IF('reálná rychlost'!P6="","",IF(AND('reálná rychlost'!P6&gt;50,'reálná rychlost'!P6&lt;=90),odchylky!P6,""))</f>
        <v/>
      </c>
      <c r="L6" s="31" t="str">
        <f>IF('reálná rychlost'!Q6="","",IF(AND('reálná rychlost'!Q6&gt;50,'reálná rychlost'!Q6&lt;=90),odchylky!Q6,""))</f>
        <v/>
      </c>
      <c r="M6" s="31" t="str">
        <f>IF('reálná rychlost'!R6="","",IF(AND('reálná rychlost'!R6&gt;50,'reálná rychlost'!R6&lt;=90),odchylky!R6,""))</f>
        <v/>
      </c>
    </row>
    <row r="7" spans="1:13" x14ac:dyDescent="0.25">
      <c r="A7" s="6" t="s">
        <v>3</v>
      </c>
      <c r="B7" s="6" t="s">
        <v>4</v>
      </c>
      <c r="C7" s="31" t="str">
        <f>IF('reálná rychlost'!A7="","",IF(AND('reálná rychlost'!A7&gt;50,'reálná rychlost'!A7&lt;=90),odchylky!A7,""))</f>
        <v/>
      </c>
      <c r="D7" s="31" t="str">
        <f>IF('reálná rychlost'!B7="","",IF(AND('reálná rychlost'!B7&gt;50,'reálná rychlost'!B7&lt;=90),odchylky!B7,""))</f>
        <v/>
      </c>
      <c r="E7" s="31" t="str">
        <f>IF('reálná rychlost'!H7="","",IF(AND('reálná rychlost'!H7&gt;50,'reálná rychlost'!H7&lt;=90),odchylky!H7,""))</f>
        <v/>
      </c>
      <c r="F7" s="31" t="str">
        <f>IF('reálná rychlost'!I7="","",IF(AND('reálná rychlost'!I7&gt;50,'reálná rychlost'!I7&lt;=90),odchylky!I7,""))</f>
        <v/>
      </c>
      <c r="G7" s="31" t="str">
        <f>IF('reálná rychlost'!J7="","",IF(AND('reálná rychlost'!J7&gt;50,'reálná rychlost'!J7&lt;=90),odchylky!J7,""))</f>
        <v/>
      </c>
      <c r="H7" s="31" t="str">
        <f>IF('reálná rychlost'!M7="","",IF(AND('reálná rychlost'!M7&gt;50,'reálná rychlost'!M7&lt;=90),odchylky!M7,""))</f>
        <v/>
      </c>
      <c r="I7" s="31" t="str">
        <f>IF('reálná rychlost'!N7="","",IF(AND('reálná rychlost'!N7&gt;50,'reálná rychlost'!N7&lt;=90),odchylky!N7,""))</f>
        <v/>
      </c>
      <c r="J7" s="31" t="str">
        <f>IF('reálná rychlost'!O7="","",IF(AND('reálná rychlost'!O7&gt;50,'reálná rychlost'!O7&lt;=90),odchylky!O7,""))</f>
        <v/>
      </c>
      <c r="K7" s="31" t="str">
        <f>IF('reálná rychlost'!P7="","",IF(AND('reálná rychlost'!P7&gt;50,'reálná rychlost'!P7&lt;=90),odchylky!P7,""))</f>
        <v/>
      </c>
      <c r="L7" s="31" t="str">
        <f>IF('reálná rychlost'!Q7="","",IF(AND('reálná rychlost'!Q7&gt;50,'reálná rychlost'!Q7&lt;=90),odchylky!Q7,""))</f>
        <v/>
      </c>
      <c r="M7" s="31" t="str">
        <f>IF('reálná rychlost'!R7="","",IF(AND('reálná rychlost'!R7&gt;50,'reálná rychlost'!R7&lt;=90),odchylky!R7,""))</f>
        <v/>
      </c>
    </row>
    <row r="8" spans="1:13" x14ac:dyDescent="0.25">
      <c r="A8" s="4" t="s">
        <v>3</v>
      </c>
      <c r="B8" s="4" t="s">
        <v>4</v>
      </c>
      <c r="C8" s="31" t="str">
        <f>IF('reálná rychlost'!A8="","",IF(AND('reálná rychlost'!A8&gt;50,'reálná rychlost'!A8&lt;=90),odchylky!A8,""))</f>
        <v/>
      </c>
      <c r="D8" s="31" t="str">
        <f>IF('reálná rychlost'!B8="","",IF(AND('reálná rychlost'!B8&gt;50,'reálná rychlost'!B8&lt;=90),odchylky!B8,""))</f>
        <v/>
      </c>
      <c r="E8" s="31">
        <f>IF('reálná rychlost'!H8="","",IF(AND('reálná rychlost'!H8&gt;50,'reálná rychlost'!H8&lt;=90),odchylky!H8,""))</f>
        <v>-3.8461538461538464E-2</v>
      </c>
      <c r="F8" s="31">
        <f>IF('reálná rychlost'!I8="","",IF(AND('reálná rychlost'!I8&gt;50,'reálná rychlost'!I8&lt;=90),odchylky!I8,""))</f>
        <v>-0.11764705882352941</v>
      </c>
      <c r="G8" s="31">
        <f>IF('reálná rychlost'!J8="","",IF(AND('reálná rychlost'!J8&gt;50,'reálná rychlost'!J8&lt;=90),odchylky!J8,""))</f>
        <v>7.8431372549019607E-2</v>
      </c>
      <c r="H8" s="31" t="str">
        <f>IF('reálná rychlost'!M8="","",IF(AND('reálná rychlost'!M8&gt;50,'reálná rychlost'!M8&lt;=90),odchylky!M8,""))</f>
        <v/>
      </c>
      <c r="I8" s="31" t="str">
        <f>IF('reálná rychlost'!N8="","",IF(AND('reálná rychlost'!N8&gt;50,'reálná rychlost'!N8&lt;=90),odchylky!N8,""))</f>
        <v/>
      </c>
      <c r="J8" s="31" t="str">
        <f>IF('reálná rychlost'!O8="","",IF(AND('reálná rychlost'!O8&gt;50,'reálná rychlost'!O8&lt;=90),odchylky!O8,""))</f>
        <v/>
      </c>
      <c r="K8" s="31">
        <f>IF('reálná rychlost'!P8="","",IF(AND('reálná rychlost'!P8&gt;50,'reálná rychlost'!P8&lt;=90),odchylky!P8,""))</f>
        <v>0.41509433962264153</v>
      </c>
      <c r="L8" s="31">
        <f>IF('reálná rychlost'!Q8="","",IF(AND('reálná rychlost'!Q8&gt;50,'reálná rychlost'!Q8&lt;=90),odchylky!Q8,""))</f>
        <v>0.13207547169811321</v>
      </c>
      <c r="M8" s="31" t="str">
        <f>IF('reálná rychlost'!R8="","",IF(AND('reálná rychlost'!R8&gt;50,'reálná rychlost'!R8&lt;=90),odchylky!R8,""))</f>
        <v/>
      </c>
    </row>
    <row r="9" spans="1:13" x14ac:dyDescent="0.25">
      <c r="A9" s="6" t="s">
        <v>3</v>
      </c>
      <c r="B9" s="6" t="s">
        <v>4</v>
      </c>
      <c r="C9" s="31" t="str">
        <f>IF('reálná rychlost'!A9="","",IF(AND('reálná rychlost'!A9&gt;50,'reálná rychlost'!A9&lt;=90),odchylky!A9,""))</f>
        <v/>
      </c>
      <c r="D9" s="31" t="str">
        <f>IF('reálná rychlost'!B9="","",IF(AND('reálná rychlost'!B9&gt;50,'reálná rychlost'!B9&lt;=90),odchylky!B9,""))</f>
        <v/>
      </c>
      <c r="E9" s="31" t="str">
        <f>IF('reálná rychlost'!H9="","",IF(AND('reálná rychlost'!H9&gt;50,'reálná rychlost'!H9&lt;=90),odchylky!H9,""))</f>
        <v/>
      </c>
      <c r="F9" s="31">
        <f>IF('reálná rychlost'!I9="","",IF(AND('reálná rychlost'!I9&gt;50,'reálná rychlost'!I9&lt;=90),odchylky!I9,""))</f>
        <v>-3.8461538461538464E-2</v>
      </c>
      <c r="G9" s="31">
        <f>IF('reálná rychlost'!J9="","",IF(AND('reálná rychlost'!J9&gt;50,'reálná rychlost'!J9&lt;=90),odchylky!J9,""))</f>
        <v>0.15384615384615385</v>
      </c>
      <c r="H9" s="31" t="str">
        <f>IF('reálná rychlost'!M9="","",IF(AND('reálná rychlost'!M9&gt;50,'reálná rychlost'!M9&lt;=90),odchylky!M9,""))</f>
        <v/>
      </c>
      <c r="I9" s="31" t="str">
        <f>IF('reálná rychlost'!N9="","",IF(AND('reálná rychlost'!N9&gt;50,'reálná rychlost'!N9&lt;=90),odchylky!N9,""))</f>
        <v/>
      </c>
      <c r="J9" s="31" t="str">
        <f>IF('reálná rychlost'!O9="","",IF(AND('reálná rychlost'!O9&gt;50,'reálná rychlost'!O9&lt;=90),odchylky!O9,""))</f>
        <v/>
      </c>
      <c r="K9" s="31" t="str">
        <f>IF('reálná rychlost'!P9="","",IF(AND('reálná rychlost'!P9&gt;50,'reálná rychlost'!P9&lt;=90),odchylky!P9,""))</f>
        <v/>
      </c>
      <c r="L9" s="31" t="str">
        <f>IF('reálná rychlost'!Q9="","",IF(AND('reálná rychlost'!Q9&gt;50,'reálná rychlost'!Q9&lt;=90),odchylky!Q9,""))</f>
        <v/>
      </c>
      <c r="M9" s="31" t="str">
        <f>IF('reálná rychlost'!R9="","",IF(AND('reálná rychlost'!R9&gt;50,'reálná rychlost'!R9&lt;=90),odchylky!R9,""))</f>
        <v/>
      </c>
    </row>
    <row r="10" spans="1:13" x14ac:dyDescent="0.25">
      <c r="A10" s="4" t="s">
        <v>3</v>
      </c>
      <c r="B10" s="4" t="s">
        <v>4</v>
      </c>
      <c r="C10" s="31">
        <f>IF('reálná rychlost'!A10="","",IF(AND('reálná rychlost'!A10&gt;50,'reálná rychlost'!A10&lt;=90),odchylky!A10,""))</f>
        <v>0.11764705882352941</v>
      </c>
      <c r="D10" s="31">
        <f>IF('reálná rychlost'!B10="","",IF(AND('reálná rychlost'!B10&gt;50,'reálná rychlost'!B10&lt;=90),odchylky!B10,""))</f>
        <v>0</v>
      </c>
      <c r="E10" s="31">
        <f>IF('reálná rychlost'!H10="","",IF(AND('reálná rychlost'!H10&gt;50,'reálná rychlost'!H10&lt;=90),odchylky!H10,""))</f>
        <v>-0.14634146341463414</v>
      </c>
      <c r="F10" s="31">
        <f>IF('reálná rychlost'!I10="","",IF(AND('reálná rychlost'!I10&gt;50,'reálná rychlost'!I10&lt;=90),odchylky!I10,""))</f>
        <v>-4.7619047619047616E-2</v>
      </c>
      <c r="G10" s="31">
        <f>IF('reálná rychlost'!J10="","",IF(AND('reálná rychlost'!J10&gt;50,'reálná rychlost'!J10&lt;=90),odchylky!J10,""))</f>
        <v>-4.7619047619047616E-2</v>
      </c>
      <c r="H10" s="31">
        <f>IF('reálná rychlost'!M10="","",IF(AND('reálná rychlost'!M10&gt;50,'reálná rychlost'!M10&lt;=90),odchylky!M10,""))</f>
        <v>-9.0909090909090912E-2</v>
      </c>
      <c r="I10" s="31" t="str">
        <f>IF('reálná rychlost'!N10="","",IF(AND('reálná rychlost'!N10&gt;50,'reálná rychlost'!N10&lt;=90),odchylky!N10,""))</f>
        <v/>
      </c>
      <c r="J10" s="31" t="str">
        <f>IF('reálná rychlost'!O10="","",IF(AND('reálná rychlost'!O10&gt;50,'reálná rychlost'!O10&lt;=90),odchylky!O10,""))</f>
        <v/>
      </c>
      <c r="K10" s="31">
        <f>IF('reálná rychlost'!P10="","",IF(AND('reálná rychlost'!P10&gt;50,'reálná rychlost'!P10&lt;=90),odchylky!P10,""))</f>
        <v>2.4096385542168676E-2</v>
      </c>
      <c r="L10" s="31">
        <f>IF('reálná rychlost'!Q10="","",IF(AND('reálná rychlost'!Q10&gt;50,'reálná rychlost'!Q10&lt;=90),odchylky!Q10,""))</f>
        <v>8.4337349397590355E-2</v>
      </c>
      <c r="M10" s="31" t="str">
        <f>IF('reálná rychlost'!R10="","",IF(AND('reálná rychlost'!R10&gt;50,'reálná rychlost'!R10&lt;=90),odchylky!R10,""))</f>
        <v/>
      </c>
    </row>
    <row r="11" spans="1:13" x14ac:dyDescent="0.25">
      <c r="A11" s="6" t="s">
        <v>3</v>
      </c>
      <c r="B11" s="6" t="s">
        <v>4</v>
      </c>
      <c r="C11" s="31" t="str">
        <f>IF('reálná rychlost'!A11="","",IF(AND('reálná rychlost'!A11&gt;50,'reálná rychlost'!A11&lt;=90),odchylky!A11,""))</f>
        <v/>
      </c>
      <c r="D11" s="31" t="str">
        <f>IF('reálná rychlost'!B11="","",IF(AND('reálná rychlost'!B11&gt;50,'reálná rychlost'!B11&lt;=90),odchylky!B11,""))</f>
        <v/>
      </c>
      <c r="E11" s="31" t="str">
        <f>IF('reálná rychlost'!H11="","",IF(AND('reálná rychlost'!H11&gt;50,'reálná rychlost'!H11&lt;=90),odchylky!H11,""))</f>
        <v/>
      </c>
      <c r="F11" s="31" t="str">
        <f>IF('reálná rychlost'!I11="","",IF(AND('reálná rychlost'!I11&gt;50,'reálná rychlost'!I11&lt;=90),odchylky!I11,""))</f>
        <v/>
      </c>
      <c r="G11" s="31" t="str">
        <f>IF('reálná rychlost'!J11="","",IF(AND('reálná rychlost'!J11&gt;50,'reálná rychlost'!J11&lt;=90),odchylky!J11,""))</f>
        <v/>
      </c>
      <c r="H11" s="31" t="str">
        <f>IF('reálná rychlost'!M11="","",IF(AND('reálná rychlost'!M11&gt;50,'reálná rychlost'!M11&lt;=90),odchylky!M11,""))</f>
        <v/>
      </c>
      <c r="I11" s="31" t="str">
        <f>IF('reálná rychlost'!N11="","",IF(AND('reálná rychlost'!N11&gt;50,'reálná rychlost'!N11&lt;=90),odchylky!N11,""))</f>
        <v/>
      </c>
      <c r="J11" s="31" t="str">
        <f>IF('reálná rychlost'!O11="","",IF(AND('reálná rychlost'!O11&gt;50,'reálná rychlost'!O11&lt;=90),odchylky!O11,""))</f>
        <v/>
      </c>
      <c r="K11" s="31" t="str">
        <f>IF('reálná rychlost'!P11="","",IF(AND('reálná rychlost'!P11&gt;50,'reálná rychlost'!P11&lt;=90),odchylky!P11,""))</f>
        <v/>
      </c>
      <c r="L11" s="31" t="str">
        <f>IF('reálná rychlost'!Q11="","",IF(AND('reálná rychlost'!Q11&gt;50,'reálná rychlost'!Q11&lt;=90),odchylky!Q11,""))</f>
        <v/>
      </c>
      <c r="M11" s="31" t="str">
        <f>IF('reálná rychlost'!R11="","",IF(AND('reálná rychlost'!R11&gt;50,'reálná rychlost'!R11&lt;=90),odchylky!R11,""))</f>
        <v/>
      </c>
    </row>
    <row r="12" spans="1:13" x14ac:dyDescent="0.25">
      <c r="A12" s="4" t="s">
        <v>3</v>
      </c>
      <c r="B12" s="4" t="s">
        <v>4</v>
      </c>
      <c r="C12" s="31">
        <f>IF('reálná rychlost'!A12="","",IF(AND('reálná rychlost'!A12&gt;50,'reálná rychlost'!A12&lt;=90),odchylky!A12,""))</f>
        <v>0.14285714285714285</v>
      </c>
      <c r="D12" s="31">
        <f>IF('reálná rychlost'!B12="","",IF(AND('reálná rychlost'!B12&gt;50,'reálná rychlost'!B12&lt;=90),odchylky!B12,""))</f>
        <v>0.14285714285714285</v>
      </c>
      <c r="E12" s="31">
        <f>IF('reálná rychlost'!H12="","",IF(AND('reálná rychlost'!H12&gt;50,'reálná rychlost'!H12&lt;=90),odchylky!H12,""))</f>
        <v>3.7735849056603772E-2</v>
      </c>
      <c r="F12" s="31">
        <f>IF('reálná rychlost'!I12="","",IF(AND('reálná rychlost'!I12&gt;50,'reálná rychlost'!I12&lt;=90),odchylky!I12,""))</f>
        <v>0.2711864406779661</v>
      </c>
      <c r="G12" s="31">
        <f>IF('reálná rychlost'!J12="","",IF(AND('reálná rychlost'!J12&gt;50,'reálná rychlost'!J12&lt;=90),odchylky!J12,""))</f>
        <v>0.1864406779661017</v>
      </c>
      <c r="H12" s="31">
        <f>IF('reálná rychlost'!M12="","",IF(AND('reálná rychlost'!M12&gt;50,'reálná rychlost'!M12&lt;=90),odchylky!M12,""))</f>
        <v>7.6923076923076927E-2</v>
      </c>
      <c r="I12" s="31" t="str">
        <f>IF('reálná rychlost'!N12="","",IF(AND('reálná rychlost'!N12&gt;50,'reálná rychlost'!N12&lt;=90),odchylky!N12,""))</f>
        <v/>
      </c>
      <c r="J12" s="31" t="str">
        <f>IF('reálná rychlost'!O12="","",IF(AND('reálná rychlost'!O12&gt;50,'reálná rychlost'!O12&lt;=90),odchylky!O12,""))</f>
        <v/>
      </c>
      <c r="K12" s="31">
        <f>IF('reálná rychlost'!P12="","",IF(AND('reálná rychlost'!P12&gt;50,'reálná rychlost'!P12&lt;=90),odchylky!P12,""))</f>
        <v>0.21212121212121213</v>
      </c>
      <c r="L12" s="31">
        <f>IF('reálná rychlost'!Q12="","",IF(AND('reálná rychlost'!Q12&gt;50,'reálná rychlost'!Q12&lt;=90),odchylky!Q12,""))</f>
        <v>6.0606060606060608E-2</v>
      </c>
      <c r="M12" s="31" t="str">
        <f>IF('reálná rychlost'!R12="","",IF(AND('reálná rychlost'!R12&gt;50,'reálná rychlost'!R12&lt;=90),odchylky!R12,""))</f>
        <v/>
      </c>
    </row>
    <row r="13" spans="1:13" x14ac:dyDescent="0.25">
      <c r="A13" s="6" t="s">
        <v>3</v>
      </c>
      <c r="B13" s="6" t="s">
        <v>4</v>
      </c>
      <c r="C13" s="31">
        <f>IF('reálná rychlost'!A13="","",IF(AND('reálná rychlost'!A13&gt;50,'reálná rychlost'!A13&lt;=90),odchylky!A13,""))</f>
        <v>0.11764705882352941</v>
      </c>
      <c r="D13" s="31">
        <f>IF('reálná rychlost'!B13="","",IF(AND('reálná rychlost'!B13&gt;50,'reálná rychlost'!B13&lt;=90),odchylky!B13,""))</f>
        <v>0</v>
      </c>
      <c r="E13" s="31">
        <f>IF('reálná rychlost'!H13="","",IF(AND('reálná rychlost'!H13&gt;50,'reálná rychlost'!H13&lt;=90),odchylky!H13,""))</f>
        <v>0.15384615384615385</v>
      </c>
      <c r="F13" s="31">
        <f>IF('reálná rychlost'!I13="","",IF(AND('reálná rychlost'!I13&gt;50,'reálná rychlost'!I13&lt;=90),odchylky!I13,""))</f>
        <v>-1.1627906976744186E-2</v>
      </c>
      <c r="G13" s="31">
        <f>IF('reálná rychlost'!J13="","",IF(AND('reálná rychlost'!J13&gt;50,'reálná rychlost'!J13&lt;=90),odchylky!J13,""))</f>
        <v>-6.9767441860465115E-2</v>
      </c>
      <c r="H13" s="31">
        <f>IF('reálná rychlost'!M13="","",IF(AND('reálná rychlost'!M13&gt;50,'reálná rychlost'!M13&lt;=90),odchylky!M13,""))</f>
        <v>1.1904761904761904E-2</v>
      </c>
      <c r="I13" s="31" t="str">
        <f>IF('reálná rychlost'!N13="","",IF(AND('reálná rychlost'!N13&gt;50,'reálná rychlost'!N13&lt;=90),odchylky!N13,""))</f>
        <v/>
      </c>
      <c r="J13" s="31" t="str">
        <f>IF('reálná rychlost'!O13="","",IF(AND('reálná rychlost'!O13&gt;50,'reálná rychlost'!O13&lt;=90),odchylky!O13,""))</f>
        <v/>
      </c>
      <c r="K13" s="31">
        <f>IF('reálná rychlost'!P13="","",IF(AND('reálná rychlost'!P13&gt;50,'reálná rychlost'!P13&lt;=90),odchylky!P13,""))</f>
        <v>0.13924050632911392</v>
      </c>
      <c r="L13" s="31">
        <f>IF('reálná rychlost'!Q13="","",IF(AND('reálná rychlost'!Q13&gt;50,'reálná rychlost'!Q13&lt;=90),odchylky!Q13,""))</f>
        <v>7.5949367088607597E-2</v>
      </c>
      <c r="M13" s="31" t="str">
        <f>IF('reálná rychlost'!R13="","",IF(AND('reálná rychlost'!R13&gt;50,'reálná rychlost'!R13&lt;=90),odchylky!R13,""))</f>
        <v/>
      </c>
    </row>
    <row r="14" spans="1:13" x14ac:dyDescent="0.25">
      <c r="A14" s="4" t="s">
        <v>3</v>
      </c>
      <c r="B14" s="4" t="s">
        <v>4</v>
      </c>
      <c r="C14" s="31">
        <f>IF('reálná rychlost'!A14="","",IF(AND('reálná rychlost'!A14&gt;50,'reálná rychlost'!A14&lt;=90),odchylky!A14,""))</f>
        <v>5.2631578947368418E-2</v>
      </c>
      <c r="D14" s="31">
        <f>IF('reálná rychlost'!B14="","",IF(AND('reálná rychlost'!B14&gt;50,'reálná rychlost'!B14&lt;=90),odchylky!B14,""))</f>
        <v>0.14035087719298245</v>
      </c>
      <c r="E14" s="31">
        <f>IF('reálná rychlost'!H14="","",IF(AND('reálná rychlost'!H14&gt;50,'reálná rychlost'!H14&lt;=90),odchylky!H14,""))</f>
        <v>5.7692307692307696E-2</v>
      </c>
      <c r="F14" s="31" t="str">
        <f>IF('reálná rychlost'!I14="","",IF(AND('reálná rychlost'!I14&gt;50,'reálná rychlost'!I14&lt;=90),odchylky!I14,""))</f>
        <v/>
      </c>
      <c r="G14" s="31" t="str">
        <f>IF('reálná rychlost'!J14="","",IF(AND('reálná rychlost'!J14&gt;50,'reálná rychlost'!J14&lt;=90),odchylky!J14,""))</f>
        <v/>
      </c>
      <c r="H14" s="31" t="str">
        <f>IF('reálná rychlost'!M14="","",IF(AND('reálná rychlost'!M14&gt;50,'reálná rychlost'!M14&lt;=90),odchylky!M14,""))</f>
        <v/>
      </c>
      <c r="I14" s="31" t="str">
        <f>IF('reálná rychlost'!N14="","",IF(AND('reálná rychlost'!N14&gt;50,'reálná rychlost'!N14&lt;=90),odchylky!N14,""))</f>
        <v/>
      </c>
      <c r="J14" s="31" t="str">
        <f>IF('reálná rychlost'!O14="","",IF(AND('reálná rychlost'!O14&gt;50,'reálná rychlost'!O14&lt;=90),odchylky!O14,""))</f>
        <v/>
      </c>
      <c r="K14" s="31">
        <f>IF('reálná rychlost'!P14="","",IF(AND('reálná rychlost'!P14&gt;50,'reálná rychlost'!P14&lt;=90),odchylky!P14,""))</f>
        <v>3.4482758620689655E-2</v>
      </c>
      <c r="L14" s="31">
        <f>IF('reálná rychlost'!Q14="","",IF(AND('reálná rychlost'!Q14&gt;50,'reálná rychlost'!Q14&lt;=90),odchylky!Q14,""))</f>
        <v>3.4482758620689655E-2</v>
      </c>
      <c r="M14" s="31" t="str">
        <f>IF('reálná rychlost'!R14="","",IF(AND('reálná rychlost'!R14&gt;50,'reálná rychlost'!R14&lt;=90),odchylky!R14,""))</f>
        <v/>
      </c>
    </row>
    <row r="15" spans="1:13" x14ac:dyDescent="0.25">
      <c r="A15" s="6" t="s">
        <v>3</v>
      </c>
      <c r="B15" s="6" t="s">
        <v>4</v>
      </c>
      <c r="C15" s="31">
        <f>IF('reálná rychlost'!A15="","",IF(AND('reálná rychlost'!A15&gt;50,'reálná rychlost'!A15&lt;=90),odchylky!A15,""))</f>
        <v>0.20481927710843373</v>
      </c>
      <c r="D15" s="31">
        <f>IF('reálná rychlost'!B15="","",IF(AND('reálná rychlost'!B15&gt;50,'reálná rychlost'!B15&lt;=90),odchylky!B15,""))</f>
        <v>0.3253012048192771</v>
      </c>
      <c r="E15" s="31" t="str">
        <f>IF('reálná rychlost'!H15="","",IF(AND('reálná rychlost'!H15&gt;50,'reálná rychlost'!H15&lt;=90),odchylky!H15,""))</f>
        <v/>
      </c>
      <c r="F15" s="31" t="str">
        <f>IF('reálná rychlost'!I15="","",IF(AND('reálná rychlost'!I15&gt;50,'reálná rychlost'!I15&lt;=90),odchylky!I15,""))</f>
        <v/>
      </c>
      <c r="G15" s="31" t="str">
        <f>IF('reálná rychlost'!J15="","",IF(AND('reálná rychlost'!J15&gt;50,'reálná rychlost'!J15&lt;=90),odchylky!J15,""))</f>
        <v/>
      </c>
      <c r="H15" s="31" t="str">
        <f>IF('reálná rychlost'!M15="","",IF(AND('reálná rychlost'!M15&gt;50,'reálná rychlost'!M15&lt;=90),odchylky!M15,""))</f>
        <v/>
      </c>
      <c r="I15" s="31" t="str">
        <f>IF('reálná rychlost'!N15="","",IF(AND('reálná rychlost'!N15&gt;50,'reálná rychlost'!N15&lt;=90),odchylky!N15,""))</f>
        <v/>
      </c>
      <c r="J15" s="31" t="str">
        <f>IF('reálná rychlost'!O15="","",IF(AND('reálná rychlost'!O15&gt;50,'reálná rychlost'!O15&lt;=90),odchylky!O15,""))</f>
        <v/>
      </c>
      <c r="K15" s="31" t="str">
        <f>IF('reálná rychlost'!P15="","",IF(AND('reálná rychlost'!P15&gt;50,'reálná rychlost'!P15&lt;=90),odchylky!P15,""))</f>
        <v/>
      </c>
      <c r="L15" s="31" t="str">
        <f>IF('reálná rychlost'!Q15="","",IF(AND('reálná rychlost'!Q15&gt;50,'reálná rychlost'!Q15&lt;=90),odchylky!Q15,""))</f>
        <v/>
      </c>
      <c r="M15" s="31" t="str">
        <f>IF('reálná rychlost'!R15="","",IF(AND('reálná rychlost'!R15&gt;50,'reálná rychlost'!R15&lt;=90),odchylky!R15,""))</f>
        <v/>
      </c>
    </row>
    <row r="16" spans="1:13" x14ac:dyDescent="0.25">
      <c r="A16" s="4" t="s">
        <v>3</v>
      </c>
      <c r="B16" s="4" t="s">
        <v>4</v>
      </c>
      <c r="C16" s="31" t="str">
        <f>IF('reálná rychlost'!A16="","",IF(AND('reálná rychlost'!A16&gt;50,'reálná rychlost'!A16&lt;=90),odchylky!A16,""))</f>
        <v/>
      </c>
      <c r="D16" s="31" t="str">
        <f>IF('reálná rychlost'!B16="","",IF(AND('reálná rychlost'!B16&gt;50,'reálná rychlost'!B16&lt;=90),odchylky!B16,""))</f>
        <v/>
      </c>
      <c r="E16" s="31" t="str">
        <f>IF('reálná rychlost'!H16="","",IF(AND('reálná rychlost'!H16&gt;50,'reálná rychlost'!H16&lt;=90),odchylky!H16,""))</f>
        <v/>
      </c>
      <c r="F16" s="31" t="str">
        <f>IF('reálná rychlost'!I16="","",IF(AND('reálná rychlost'!I16&gt;50,'reálná rychlost'!I16&lt;=90),odchylky!I16,""))</f>
        <v/>
      </c>
      <c r="G16" s="31" t="str">
        <f>IF('reálná rychlost'!J16="","",IF(AND('reálná rychlost'!J16&gt;50,'reálná rychlost'!J16&lt;=90),odchylky!J16,""))</f>
        <v/>
      </c>
      <c r="H16" s="31" t="str">
        <f>IF('reálná rychlost'!M16="","",IF(AND('reálná rychlost'!M16&gt;50,'reálná rychlost'!M16&lt;=90),odchylky!M16,""))</f>
        <v/>
      </c>
      <c r="I16" s="31" t="str">
        <f>IF('reálná rychlost'!N16="","",IF(AND('reálná rychlost'!N16&gt;50,'reálná rychlost'!N16&lt;=90),odchylky!N16,""))</f>
        <v/>
      </c>
      <c r="J16" s="31" t="str">
        <f>IF('reálná rychlost'!O16="","",IF(AND('reálná rychlost'!O16&gt;50,'reálná rychlost'!O16&lt;=90),odchylky!O16,""))</f>
        <v/>
      </c>
      <c r="K16" s="31" t="str">
        <f>IF('reálná rychlost'!P16="","",IF(AND('reálná rychlost'!P16&gt;50,'reálná rychlost'!P16&lt;=90),odchylky!P16,""))</f>
        <v/>
      </c>
      <c r="L16" s="31" t="str">
        <f>IF('reálná rychlost'!Q16="","",IF(AND('reálná rychlost'!Q16&gt;50,'reálná rychlost'!Q16&lt;=90),odchylky!Q16,""))</f>
        <v/>
      </c>
      <c r="M16" s="31" t="str">
        <f>IF('reálná rychlost'!R16="","",IF(AND('reálná rychlost'!R16&gt;50,'reálná rychlost'!R16&lt;=90),odchylky!R16,""))</f>
        <v/>
      </c>
    </row>
    <row r="17" spans="1:13" x14ac:dyDescent="0.25">
      <c r="A17" s="6" t="s">
        <v>3</v>
      </c>
      <c r="B17" s="6" t="s">
        <v>4</v>
      </c>
      <c r="C17" s="31" t="str">
        <f>IF('reálná rychlost'!A17="","",IF(AND('reálná rychlost'!A17&gt;50,'reálná rychlost'!A17&lt;=90),odchylky!A17,""))</f>
        <v/>
      </c>
      <c r="D17" s="31" t="str">
        <f>IF('reálná rychlost'!B17="","",IF(AND('reálná rychlost'!B17&gt;50,'reálná rychlost'!B17&lt;=90),odchylky!B17,""))</f>
        <v/>
      </c>
      <c r="E17" s="31" t="str">
        <f>IF('reálná rychlost'!H17="","",IF(AND('reálná rychlost'!H17&gt;50,'reálná rychlost'!H17&lt;=90),odchylky!H17,""))</f>
        <v/>
      </c>
      <c r="F17" s="31" t="str">
        <f>IF('reálná rychlost'!I17="","",IF(AND('reálná rychlost'!I17&gt;50,'reálná rychlost'!I17&lt;=90),odchylky!I17,""))</f>
        <v/>
      </c>
      <c r="G17" s="31" t="str">
        <f>IF('reálná rychlost'!J17="","",IF(AND('reálná rychlost'!J17&gt;50,'reálná rychlost'!J17&lt;=90),odchylky!J17,""))</f>
        <v/>
      </c>
      <c r="H17" s="31" t="str">
        <f>IF('reálná rychlost'!M17="","",IF(AND('reálná rychlost'!M17&gt;50,'reálná rychlost'!M17&lt;=90),odchylky!M17,""))</f>
        <v/>
      </c>
      <c r="I17" s="31" t="str">
        <f>IF('reálná rychlost'!N17="","",IF(AND('reálná rychlost'!N17&gt;50,'reálná rychlost'!N17&lt;=90),odchylky!N17,""))</f>
        <v/>
      </c>
      <c r="J17" s="31" t="str">
        <f>IF('reálná rychlost'!O17="","",IF(AND('reálná rychlost'!O17&gt;50,'reálná rychlost'!O17&lt;=90),odchylky!O17,""))</f>
        <v/>
      </c>
      <c r="K17" s="31" t="str">
        <f>IF('reálná rychlost'!P17="","",IF(AND('reálná rychlost'!P17&gt;50,'reálná rychlost'!P17&lt;=90),odchylky!P17,""))</f>
        <v/>
      </c>
      <c r="L17" s="31" t="str">
        <f>IF('reálná rychlost'!Q17="","",IF(AND('reálná rychlost'!Q17&gt;50,'reálná rychlost'!Q17&lt;=90),odchylky!Q17,""))</f>
        <v/>
      </c>
      <c r="M17" s="31" t="str">
        <f>IF('reálná rychlost'!R17="","",IF(AND('reálná rychlost'!R17&gt;50,'reálná rychlost'!R17&lt;=90),odchylky!R17,""))</f>
        <v/>
      </c>
    </row>
    <row r="18" spans="1:13" x14ac:dyDescent="0.25">
      <c r="A18" s="4" t="s">
        <v>3</v>
      </c>
      <c r="B18" s="4" t="s">
        <v>4</v>
      </c>
      <c r="C18" s="31">
        <f>IF('reálná rychlost'!A18="","",IF(AND('reálná rychlost'!A18&gt;50,'reálná rychlost'!A18&lt;=90),odchylky!A18,""))</f>
        <v>0.14942528735632185</v>
      </c>
      <c r="D18" s="31">
        <f>IF('reálná rychlost'!B18="","",IF(AND('reálná rychlost'!B18&gt;50,'reálná rychlost'!B18&lt;=90),odchylky!B18,""))</f>
        <v>3.4482758620689655E-2</v>
      </c>
      <c r="E18" s="31">
        <f>IF('reálná rychlost'!H18="","",IF(AND('reálná rychlost'!H18&gt;50,'reálná rychlost'!H18&lt;=90),odchylky!H18,""))</f>
        <v>-8.0459770114942528E-2</v>
      </c>
      <c r="F18" s="31" t="str">
        <f>IF('reálná rychlost'!I18="","",IF(AND('reálná rychlost'!I18&gt;50,'reálná rychlost'!I18&lt;=90),odchylky!I18,""))</f>
        <v/>
      </c>
      <c r="G18" s="31" t="str">
        <f>IF('reálná rychlost'!J18="","",IF(AND('reálná rychlost'!J18&gt;50,'reálná rychlost'!J18&lt;=90),odchylky!J18,""))</f>
        <v/>
      </c>
      <c r="H18" s="31">
        <f>IF('reálná rychlost'!M18="","",IF(AND('reálná rychlost'!M18&gt;50,'reálná rychlost'!M18&lt;=90),odchylky!M18,""))</f>
        <v>-0.11764705882352941</v>
      </c>
      <c r="I18" s="31">
        <f>IF('reálná rychlost'!N18="","",IF(AND('reálná rychlost'!N18&gt;50,'reálná rychlost'!N18&lt;=90),odchylky!N18,""))</f>
        <v>0.1111111111111111</v>
      </c>
      <c r="J18" s="31">
        <f>IF('reálná rychlost'!O18="","",IF(AND('reálná rychlost'!O18&gt;50,'reálná rychlost'!O18&lt;=90),odchylky!O18,""))</f>
        <v>5.5555555555555552E-2</v>
      </c>
      <c r="K18" s="31" t="str">
        <f>IF('reálná rychlost'!P18="","",IF(AND('reálná rychlost'!P18&gt;50,'reálná rychlost'!P18&lt;=90),odchylky!P18,""))</f>
        <v/>
      </c>
      <c r="L18" s="31" t="str">
        <f>IF('reálná rychlost'!Q18="","",IF(AND('reálná rychlost'!Q18&gt;50,'reálná rychlost'!Q18&lt;=90),odchylky!Q18,""))</f>
        <v/>
      </c>
      <c r="M18" s="31">
        <f>IF('reálná rychlost'!R18="","",IF(AND('reálná rychlost'!R18&gt;50,'reálná rychlost'!R18&lt;=90),odchylky!R18,""))</f>
        <v>0</v>
      </c>
    </row>
    <row r="19" spans="1:13" x14ac:dyDescent="0.25">
      <c r="A19" s="6" t="s">
        <v>3</v>
      </c>
      <c r="B19" s="6" t="s">
        <v>4</v>
      </c>
      <c r="C19" s="31">
        <f>IF('reálná rychlost'!A19="","",IF(AND('reálná rychlost'!A19&gt;50,'reálná rychlost'!A19&lt;=90),odchylky!A19,""))</f>
        <v>-1.9607843137254902E-2</v>
      </c>
      <c r="D19" s="31">
        <f>IF('reálná rychlost'!B19="","",IF(AND('reálná rychlost'!B19&gt;50,'reálná rychlost'!B19&lt;=90),odchylky!B19,""))</f>
        <v>0.27450980392156865</v>
      </c>
      <c r="E19" s="31" t="str">
        <f>IF('reálná rychlost'!H19="","",IF(AND('reálná rychlost'!H19&gt;50,'reálná rychlost'!H19&lt;=90),odchylky!H19,""))</f>
        <v/>
      </c>
      <c r="F19" s="31" t="str">
        <f>IF('reálná rychlost'!I19="","",IF(AND('reálná rychlost'!I19&gt;50,'reálná rychlost'!I19&lt;=90),odchylky!I19,""))</f>
        <v/>
      </c>
      <c r="G19" s="31" t="str">
        <f>IF('reálná rychlost'!J19="","",IF(AND('reálná rychlost'!J19&gt;50,'reálná rychlost'!J19&lt;=90),odchylky!J19,""))</f>
        <v/>
      </c>
      <c r="H19" s="31" t="str">
        <f>IF('reálná rychlost'!M19="","",IF(AND('reálná rychlost'!M19&gt;50,'reálná rychlost'!M19&lt;=90),odchylky!M19,""))</f>
        <v/>
      </c>
      <c r="I19" s="31" t="str">
        <f>IF('reálná rychlost'!N19="","",IF(AND('reálná rychlost'!N19&gt;50,'reálná rychlost'!N19&lt;=90),odchylky!N19,""))</f>
        <v/>
      </c>
      <c r="J19" s="31" t="str">
        <f>IF('reálná rychlost'!O19="","",IF(AND('reálná rychlost'!O19&gt;50,'reálná rychlost'!O19&lt;=90),odchylky!O19,""))</f>
        <v/>
      </c>
      <c r="K19" s="31" t="str">
        <f>IF('reálná rychlost'!P19="","",IF(AND('reálná rychlost'!P19&gt;50,'reálná rychlost'!P19&lt;=90),odchylky!P19,""))</f>
        <v/>
      </c>
      <c r="L19" s="31" t="str">
        <f>IF('reálná rychlost'!Q19="","",IF(AND('reálná rychlost'!Q19&gt;50,'reálná rychlost'!Q19&lt;=90),odchylky!Q19,""))</f>
        <v/>
      </c>
      <c r="M19" s="31" t="str">
        <f>IF('reálná rychlost'!R19="","",IF(AND('reálná rychlost'!R19&gt;50,'reálná rychlost'!R19&lt;=90),odchylky!R19,""))</f>
        <v/>
      </c>
    </row>
    <row r="20" spans="1:13" x14ac:dyDescent="0.25">
      <c r="C20" s="31" t="str">
        <f>IF('reálná rychlost'!A20="","",IF(AND('reálná rychlost'!A20&gt;50,'reálná rychlost'!A20&lt;=90),odchylky!A20,""))</f>
        <v/>
      </c>
      <c r="D20" s="31" t="str">
        <f>IF('reálná rychlost'!B20="","",IF(AND('reálná rychlost'!B20&gt;50,'reálná rychlost'!B20&lt;=90),odchylky!B20,""))</f>
        <v/>
      </c>
      <c r="E20" s="31" t="str">
        <f>IF('reálná rychlost'!H20="","",IF(AND('reálná rychlost'!H20&gt;50,'reálná rychlost'!H20&lt;=90),odchylky!H20,""))</f>
        <v/>
      </c>
      <c r="F20" s="31" t="str">
        <f>IF('reálná rychlost'!I20="","",IF(AND('reálná rychlost'!I20&gt;50,'reálná rychlost'!I20&lt;=90),odchylky!I20,""))</f>
        <v/>
      </c>
      <c r="G20" s="31" t="str">
        <f>IF('reálná rychlost'!J20="","",IF(AND('reálná rychlost'!J20&gt;50,'reálná rychlost'!J20&lt;=90),odchylky!J20,""))</f>
        <v/>
      </c>
      <c r="H20" s="31" t="str">
        <f>IF('reálná rychlost'!M20="","",IF(AND('reálná rychlost'!M20&gt;50,'reálná rychlost'!M20&lt;=90),odchylky!M20,""))</f>
        <v/>
      </c>
      <c r="I20" s="31" t="str">
        <f>IF('reálná rychlost'!N20="","",IF(AND('reálná rychlost'!N20&gt;50,'reálná rychlost'!N20&lt;=90),odchylky!N20,""))</f>
        <v/>
      </c>
      <c r="J20" s="31" t="str">
        <f>IF('reálná rychlost'!O20="","",IF(AND('reálná rychlost'!O20&gt;50,'reálná rychlost'!O20&lt;=90),odchylky!O20,""))</f>
        <v/>
      </c>
      <c r="K20" s="31" t="str">
        <f>IF('reálná rychlost'!P20="","",IF(AND('reálná rychlost'!P20&gt;50,'reálná rychlost'!P20&lt;=90),odchylky!P20,""))</f>
        <v/>
      </c>
      <c r="L20" s="31" t="str">
        <f>IF('reálná rychlost'!Q20="","",IF(AND('reálná rychlost'!Q20&gt;50,'reálná rychlost'!Q20&lt;=90),odchylky!Q20,""))</f>
        <v/>
      </c>
      <c r="M20" s="31" t="str">
        <f>IF('reálná rychlost'!R20="","",IF(AND('reálná rychlost'!R20&gt;50,'reálná rychlost'!R20&lt;=90),odchylky!R20,""))</f>
        <v/>
      </c>
    </row>
    <row r="21" spans="1:13" x14ac:dyDescent="0.25">
      <c r="A21" s="6" t="s">
        <v>3</v>
      </c>
      <c r="B21" s="6" t="s">
        <v>2</v>
      </c>
      <c r="C21" s="31" t="str">
        <f>IF('reálná rychlost'!A21="","",IF(AND('reálná rychlost'!A21&gt;50,'reálná rychlost'!A21&lt;=90),odchylky!A21,""))</f>
        <v/>
      </c>
      <c r="D21" s="31" t="str">
        <f>IF('reálná rychlost'!B21="","",IF(AND('reálná rychlost'!B21&gt;50,'reálná rychlost'!B21&lt;=90),odchylky!B21,""))</f>
        <v/>
      </c>
      <c r="E21" s="31" t="str">
        <f>IF('reálná rychlost'!H21="","",IF(AND('reálná rychlost'!H21&gt;50,'reálná rychlost'!H21&lt;=90),odchylky!H21,""))</f>
        <v/>
      </c>
      <c r="F21" s="31" t="str">
        <f>IF('reálná rychlost'!I21="","",IF(AND('reálná rychlost'!I21&gt;50,'reálná rychlost'!I21&lt;=90),odchylky!I21,""))</f>
        <v/>
      </c>
      <c r="G21" s="31" t="str">
        <f>IF('reálná rychlost'!J21="","",IF(AND('reálná rychlost'!J21&gt;50,'reálná rychlost'!J21&lt;=90),odchylky!J21,""))</f>
        <v/>
      </c>
      <c r="H21" s="31" t="str">
        <f>IF('reálná rychlost'!M21="","",IF(AND('reálná rychlost'!M21&gt;50,'reálná rychlost'!M21&lt;=90),odchylky!M21,""))</f>
        <v/>
      </c>
      <c r="I21" s="31" t="str">
        <f>IF('reálná rychlost'!N21="","",IF(AND('reálná rychlost'!N21&gt;50,'reálná rychlost'!N21&lt;=90),odchylky!N21,""))</f>
        <v/>
      </c>
      <c r="J21" s="31" t="str">
        <f>IF('reálná rychlost'!O21="","",IF(AND('reálná rychlost'!O21&gt;50,'reálná rychlost'!O21&lt;=90),odchylky!O21,""))</f>
        <v/>
      </c>
      <c r="K21" s="31" t="str">
        <f>IF('reálná rychlost'!P21="","",IF(AND('reálná rychlost'!P21&gt;50,'reálná rychlost'!P21&lt;=90),odchylky!P21,""))</f>
        <v/>
      </c>
      <c r="L21" s="31" t="str">
        <f>IF('reálná rychlost'!Q21="","",IF(AND('reálná rychlost'!Q21&gt;50,'reálná rychlost'!Q21&lt;=90),odchylky!Q21,""))</f>
        <v/>
      </c>
      <c r="M21" s="31" t="str">
        <f>IF('reálná rychlost'!R21="","",IF(AND('reálná rychlost'!R21&gt;50,'reálná rychlost'!R21&lt;=90),odchylky!R21,""))</f>
        <v/>
      </c>
    </row>
    <row r="22" spans="1:13" x14ac:dyDescent="0.25">
      <c r="A22" s="4" t="s">
        <v>3</v>
      </c>
      <c r="B22" s="9" t="s">
        <v>2</v>
      </c>
      <c r="C22" s="31">
        <f>IF('reálná rychlost'!A22="","",IF(AND('reálná rychlost'!A22&gt;50,'reálná rychlost'!A22&lt;=90),odchylky!A22,""))</f>
        <v>-0.41176470588235292</v>
      </c>
      <c r="D22" s="31">
        <f>IF('reálná rychlost'!B22="","",IF(AND('reálná rychlost'!B22&gt;50,'reálná rychlost'!B22&lt;=90),odchylky!B22,""))</f>
        <v>-0.60784313725490191</v>
      </c>
      <c r="E22" s="31" t="str">
        <f>IF('reálná rychlost'!H22="","",IF(AND('reálná rychlost'!H22&gt;50,'reálná rychlost'!H22&lt;=90),odchylky!H22,""))</f>
        <v/>
      </c>
      <c r="F22" s="31">
        <f>IF('reálná rychlost'!I22="","",IF(AND('reálná rychlost'!I22&gt;50,'reálná rychlost'!I22&lt;=90),odchylky!I22,""))</f>
        <v>7.1428571428571425E-2</v>
      </c>
      <c r="G22" s="31">
        <f>IF('reálná rychlost'!J22="","",IF(AND('reálná rychlost'!J22&gt;50,'reálná rychlost'!J22&lt;=90),odchylky!J22,""))</f>
        <v>-1.7857142857142856E-2</v>
      </c>
      <c r="H22" s="31" t="str">
        <f>IF('reálná rychlost'!M22="","",IF(AND('reálná rychlost'!M22&gt;50,'reálná rychlost'!M22&lt;=90),odchylky!M22,""))</f>
        <v/>
      </c>
      <c r="I22" s="31">
        <f>IF('reálná rychlost'!N22="","",IF(AND('reálná rychlost'!N22&gt;50,'reálná rychlost'!N22&lt;=90),odchylky!N22,""))</f>
        <v>-9.0909090909090912E-2</v>
      </c>
      <c r="J22" s="31">
        <f>IF('reálná rychlost'!O22="","",IF(AND('reálná rychlost'!O22&gt;50,'reálná rychlost'!O22&lt;=90),odchylky!O22,""))</f>
        <v>-9.0909090909090912E-2</v>
      </c>
      <c r="K22" s="31" t="str">
        <f>IF('reálná rychlost'!P22="","",IF(AND('reálná rychlost'!P22&gt;50,'reálná rychlost'!P22&lt;=90),odchylky!P22,""))</f>
        <v/>
      </c>
      <c r="L22" s="31" t="str">
        <f>IF('reálná rychlost'!Q22="","",IF(AND('reálná rychlost'!Q22&gt;50,'reálná rychlost'!Q22&lt;=90),odchylky!Q22,""))</f>
        <v/>
      </c>
      <c r="M22" s="31">
        <f>IF('reálná rychlost'!R22="","",IF(AND('reálná rychlost'!R22&gt;50,'reálná rychlost'!R22&lt;=90),odchylky!R22,""))</f>
        <v>-9.0909090909090912E-2</v>
      </c>
    </row>
    <row r="23" spans="1:13" x14ac:dyDescent="0.25">
      <c r="A23" s="6" t="s">
        <v>3</v>
      </c>
      <c r="B23" s="6" t="s">
        <v>2</v>
      </c>
      <c r="C23" s="31" t="str">
        <f>IF('reálná rychlost'!A23="","",IF(AND('reálná rychlost'!A23&gt;50,'reálná rychlost'!A23&lt;=90),odchylky!A23,""))</f>
        <v/>
      </c>
      <c r="D23" s="31" t="str">
        <f>IF('reálná rychlost'!B23="","",IF(AND('reálná rychlost'!B23&gt;50,'reálná rychlost'!B23&lt;=90),odchylky!B23,""))</f>
        <v/>
      </c>
      <c r="E23" s="31" t="str">
        <f>IF('reálná rychlost'!H23="","",IF(AND('reálná rychlost'!H23&gt;50,'reálná rychlost'!H23&lt;=90),odchylky!H23,""))</f>
        <v/>
      </c>
      <c r="F23" s="31" t="str">
        <f>IF('reálná rychlost'!I23="","",IF(AND('reálná rychlost'!I23&gt;50,'reálná rychlost'!I23&lt;=90),odchylky!I23,""))</f>
        <v/>
      </c>
      <c r="G23" s="31" t="str">
        <f>IF('reálná rychlost'!J23="","",IF(AND('reálná rychlost'!J23&gt;50,'reálná rychlost'!J23&lt;=90),odchylky!J23,""))</f>
        <v/>
      </c>
      <c r="H23" s="31" t="str">
        <f>IF('reálná rychlost'!M23="","",IF(AND('reálná rychlost'!M23&gt;50,'reálná rychlost'!M23&lt;=90),odchylky!M23,""))</f>
        <v/>
      </c>
      <c r="I23" s="31" t="str">
        <f>IF('reálná rychlost'!N23="","",IF(AND('reálná rychlost'!N23&gt;50,'reálná rychlost'!N23&lt;=90),odchylky!N23,""))</f>
        <v/>
      </c>
      <c r="J23" s="31" t="str">
        <f>IF('reálná rychlost'!O23="","",IF(AND('reálná rychlost'!O23&gt;50,'reálná rychlost'!O23&lt;=90),odchylky!O23,""))</f>
        <v/>
      </c>
      <c r="K23" s="31" t="str">
        <f>IF('reálná rychlost'!P23="","",IF(AND('reálná rychlost'!P23&gt;50,'reálná rychlost'!P23&lt;=90),odchylky!P23,""))</f>
        <v/>
      </c>
      <c r="L23" s="31" t="str">
        <f>IF('reálná rychlost'!Q23="","",IF(AND('reálná rychlost'!Q23&gt;50,'reálná rychlost'!Q23&lt;=90),odchylky!Q23,""))</f>
        <v/>
      </c>
      <c r="M23" s="31" t="str">
        <f>IF('reálná rychlost'!R23="","",IF(AND('reálná rychlost'!R23&gt;50,'reálná rychlost'!R23&lt;=90),odchylky!R23,""))</f>
        <v/>
      </c>
    </row>
    <row r="24" spans="1:13" x14ac:dyDescent="0.25">
      <c r="A24" s="4" t="s">
        <v>3</v>
      </c>
      <c r="B24" s="9" t="s">
        <v>2</v>
      </c>
      <c r="C24" s="31">
        <f>IF('reálná rychlost'!A24="","",IF(AND('reálná rychlost'!A24&gt;50,'reálná rychlost'!A24&lt;=90),odchylky!A24,""))</f>
        <v>-9.0909090909090912E-2</v>
      </c>
      <c r="D24" s="31">
        <f>IF('reálná rychlost'!B24="","",IF(AND('reálná rychlost'!B24&gt;50,'reálná rychlost'!B24&lt;=90),odchylky!B24,""))</f>
        <v>-9.0909090909090912E-2</v>
      </c>
      <c r="E24" s="31">
        <f>IF('reálná rychlost'!H24="","",IF(AND('reálná rychlost'!H24&gt;50,'reálná rychlost'!H24&lt;=90),odchylky!H24,""))</f>
        <v>0.11940298507462686</v>
      </c>
      <c r="F24" s="31">
        <f>IF('reálná rychlost'!I24="","",IF(AND('reálná rychlost'!I24&gt;50,'reálná rychlost'!I24&lt;=90),odchylky!I24,""))</f>
        <v>0.13636363636363635</v>
      </c>
      <c r="G24" s="31">
        <f>IF('reálná rychlost'!J24="","",IF(AND('reálná rychlost'!J24&gt;50,'reálná rychlost'!J24&lt;=90),odchylky!J24,""))</f>
        <v>0.2878787878787879</v>
      </c>
      <c r="H24" s="31">
        <f>IF('reálná rychlost'!M24="","",IF(AND('reálná rychlost'!M24&gt;50,'reálná rychlost'!M24&lt;=90),odchylky!M24,""))</f>
        <v>0.11940298507462686</v>
      </c>
      <c r="I24" s="31">
        <f>IF('reálná rychlost'!N24="","",IF(AND('reálná rychlost'!N24&gt;50,'reálná rychlost'!N24&lt;=90),odchylky!N24,""))</f>
        <v>-8.4507042253521125E-2</v>
      </c>
      <c r="J24" s="31">
        <f>IF('reálná rychlost'!O24="","",IF(AND('reálná rychlost'!O24&gt;50,'reálná rychlost'!O24&lt;=90),odchylky!O24,""))</f>
        <v>-1.4084507042253521E-2</v>
      </c>
      <c r="K24" s="31">
        <f>IF('reálná rychlost'!P24="","",IF(AND('reálná rychlost'!P24&gt;50,'reálná rychlost'!P24&lt;=90),odchylky!P24,""))</f>
        <v>0.15384615384615385</v>
      </c>
      <c r="L24" s="31">
        <f>IF('reálná rychlost'!Q24="","",IF(AND('reálná rychlost'!Q24&gt;50,'reálná rychlost'!Q24&lt;=90),odchylky!Q24,""))</f>
        <v>7.6923076923076927E-2</v>
      </c>
      <c r="M24" s="31">
        <f>IF('reálná rychlost'!R24="","",IF(AND('reálná rychlost'!R24&gt;50,'reálná rychlost'!R24&lt;=90),odchylky!R24,""))</f>
        <v>-1.4084507042253521E-2</v>
      </c>
    </row>
    <row r="25" spans="1:13" x14ac:dyDescent="0.25">
      <c r="A25" s="6" t="s">
        <v>3</v>
      </c>
      <c r="B25" s="6" t="s">
        <v>2</v>
      </c>
      <c r="C25" s="31">
        <f>IF('reálná rychlost'!A25="","",IF(AND('reálná rychlost'!A25&gt;50,'reálná rychlost'!A25&lt;=90),odchylky!A25,""))</f>
        <v>3.4482758620689655E-2</v>
      </c>
      <c r="D25" s="31">
        <f>IF('reálná rychlost'!B25="","",IF(AND('reálná rychlost'!B25&gt;50,'reálná rychlost'!B25&lt;=90),odchylky!B25,""))</f>
        <v>-8.0459770114942528E-2</v>
      </c>
      <c r="E25" s="31">
        <f>IF('reálná rychlost'!H25="","",IF(AND('reálná rychlost'!H25&gt;50,'reálná rychlost'!H25&lt;=90),odchylky!H25,""))</f>
        <v>1.1904761904761904E-2</v>
      </c>
      <c r="F25" s="31">
        <f>IF('reálná rychlost'!I25="","",IF(AND('reálná rychlost'!I25&gt;50,'reálná rychlost'!I25&lt;=90),odchylky!I25,""))</f>
        <v>4.6511627906976744E-2</v>
      </c>
      <c r="G25" s="31">
        <f>IF('reálná rychlost'!J25="","",IF(AND('reálná rychlost'!J25&gt;50,'reálná rychlost'!J25&lt;=90),odchylky!J25,""))</f>
        <v>6.9767441860465115E-2</v>
      </c>
      <c r="H25" s="31">
        <f>IF('reálná rychlost'!M25="","",IF(AND('reálná rychlost'!M25&gt;50,'reálná rychlost'!M25&lt;=90),odchylky!M25,""))</f>
        <v>1.1235955056179775E-2</v>
      </c>
      <c r="I25" s="31">
        <f>IF('reálná rychlost'!N25="","",IF(AND('reálná rychlost'!N25&gt;50,'reálná rychlost'!N25&lt;=90),odchylky!N25,""))</f>
        <v>4.6511627906976744E-2</v>
      </c>
      <c r="J25" s="31">
        <f>IF('reálná rychlost'!O25="","",IF(AND('reálná rychlost'!O25&gt;50,'reálná rychlost'!O25&lt;=90),odchylky!O25,""))</f>
        <v>4.6511627906976744E-2</v>
      </c>
      <c r="K25" s="31">
        <f>IF('reálná rychlost'!P25="","",IF(AND('reálná rychlost'!P25&gt;50,'reálná rychlost'!P25&lt;=90),odchylky!P25,""))</f>
        <v>-3.4090909090909088E-2</v>
      </c>
      <c r="L25" s="31">
        <f>IF('reálná rychlost'!Q25="","",IF(AND('reálná rychlost'!Q25&gt;50,'reálná rychlost'!Q25&lt;=90),odchylky!Q25,""))</f>
        <v>7.9545454545454544E-2</v>
      </c>
      <c r="M25" s="31">
        <f>IF('reálná rychlost'!R25="","",IF(AND('reálná rychlost'!R25&gt;50,'reálná rychlost'!R25&lt;=90),odchylky!R25,""))</f>
        <v>4.6511627906976744E-2</v>
      </c>
    </row>
    <row r="26" spans="1:13" x14ac:dyDescent="0.25">
      <c r="A26" s="4" t="s">
        <v>3</v>
      </c>
      <c r="B26" s="9" t="s">
        <v>2</v>
      </c>
      <c r="C26" s="31" t="str">
        <f>IF('reálná rychlost'!A26="","",IF(AND('reálná rychlost'!A26&gt;50,'reálná rychlost'!A26&lt;=90),odchylky!A26,""))</f>
        <v/>
      </c>
      <c r="D26" s="31" t="str">
        <f>IF('reálná rychlost'!B26="","",IF(AND('reálná rychlost'!B26&gt;50,'reálná rychlost'!B26&lt;=90),odchylky!B26,""))</f>
        <v/>
      </c>
      <c r="E26" s="31" t="str">
        <f>IF('reálná rychlost'!H26="","",IF(AND('reálná rychlost'!H26&gt;50,'reálná rychlost'!H26&lt;=90),odchylky!H26,""))</f>
        <v/>
      </c>
      <c r="F26" s="31" t="str">
        <f>IF('reálná rychlost'!I26="","",IF(AND('reálná rychlost'!I26&gt;50,'reálná rychlost'!I26&lt;=90),odchylky!I26,""))</f>
        <v/>
      </c>
      <c r="G26" s="31" t="str">
        <f>IF('reálná rychlost'!J26="","",IF(AND('reálná rychlost'!J26&gt;50,'reálná rychlost'!J26&lt;=90),odchylky!J26,""))</f>
        <v/>
      </c>
      <c r="H26" s="31" t="str">
        <f>IF('reálná rychlost'!M26="","",IF(AND('reálná rychlost'!M26&gt;50,'reálná rychlost'!M26&lt;=90),odchylky!M26,""))</f>
        <v/>
      </c>
      <c r="I26" s="31" t="str">
        <f>IF('reálná rychlost'!N26="","",IF(AND('reálná rychlost'!N26&gt;50,'reálná rychlost'!N26&lt;=90),odchylky!N26,""))</f>
        <v/>
      </c>
      <c r="J26" s="31" t="str">
        <f>IF('reálná rychlost'!O26="","",IF(AND('reálná rychlost'!O26&gt;50,'reálná rychlost'!O26&lt;=90),odchylky!O26,""))</f>
        <v/>
      </c>
      <c r="K26" s="31" t="str">
        <f>IF('reálná rychlost'!P26="","",IF(AND('reálná rychlost'!P26&gt;50,'reálná rychlost'!P26&lt;=90),odchylky!P26,""))</f>
        <v/>
      </c>
      <c r="L26" s="31" t="str">
        <f>IF('reálná rychlost'!Q26="","",IF(AND('reálná rychlost'!Q26&gt;50,'reálná rychlost'!Q26&lt;=90),odchylky!Q26,""))</f>
        <v/>
      </c>
      <c r="M26" s="31" t="str">
        <f>IF('reálná rychlost'!R26="","",IF(AND('reálná rychlost'!R26&gt;50,'reálná rychlost'!R26&lt;=90),odchylky!R26,""))</f>
        <v/>
      </c>
    </row>
    <row r="27" spans="1:13" x14ac:dyDescent="0.25">
      <c r="A27" s="6" t="s">
        <v>3</v>
      </c>
      <c r="B27" s="6" t="s">
        <v>2</v>
      </c>
      <c r="C27" s="31">
        <f>IF('reálná rychlost'!A27="","",IF(AND('reálná rychlost'!A27&gt;50,'reálná rychlost'!A27&lt;=90),odchylky!A27,""))</f>
        <v>7.8431372549019607E-2</v>
      </c>
      <c r="D27" s="31">
        <f>IF('reálná rychlost'!B27="","",IF(AND('reálná rychlost'!B27&gt;50,'reálná rychlost'!B27&lt;=90),odchylky!B27,""))</f>
        <v>-1.9607843137254902E-2</v>
      </c>
      <c r="E27" s="31" t="str">
        <f>IF('reálná rychlost'!H27="","",IF(AND('reálná rychlost'!H27&gt;50,'reálná rychlost'!H27&lt;=90),odchylky!H27,""))</f>
        <v/>
      </c>
      <c r="F27" s="31" t="str">
        <f>IF('reálná rychlost'!I27="","",IF(AND('reálná rychlost'!I27&gt;50,'reálná rychlost'!I27&lt;=90),odchylky!I27,""))</f>
        <v/>
      </c>
      <c r="G27" s="31" t="str">
        <f>IF('reálná rychlost'!J27="","",IF(AND('reálná rychlost'!J27&gt;50,'reálná rychlost'!J27&lt;=90),odchylky!J27,""))</f>
        <v/>
      </c>
      <c r="H27" s="31" t="str">
        <f>IF('reálná rychlost'!M27="","",IF(AND('reálná rychlost'!M27&gt;50,'reálná rychlost'!M27&lt;=90),odchylky!M27,""))</f>
        <v/>
      </c>
      <c r="I27" s="31" t="str">
        <f>IF('reálná rychlost'!N27="","",IF(AND('reálná rychlost'!N27&gt;50,'reálná rychlost'!N27&lt;=90),odchylky!N27,""))</f>
        <v/>
      </c>
      <c r="J27" s="31" t="str">
        <f>IF('reálná rychlost'!O27="","",IF(AND('reálná rychlost'!O27&gt;50,'reálná rychlost'!O27&lt;=90),odchylky!O27,""))</f>
        <v/>
      </c>
      <c r="K27" s="31" t="str">
        <f>IF('reálná rychlost'!P27="","",IF(AND('reálná rychlost'!P27&gt;50,'reálná rychlost'!P27&lt;=90),odchylky!P27,""))</f>
        <v/>
      </c>
      <c r="L27" s="31" t="str">
        <f>IF('reálná rychlost'!Q27="","",IF(AND('reálná rychlost'!Q27&gt;50,'reálná rychlost'!Q27&lt;=90),odchylky!Q27,""))</f>
        <v/>
      </c>
      <c r="M27" s="31" t="str">
        <f>IF('reálná rychlost'!R27="","",IF(AND('reálná rychlost'!R27&gt;50,'reálná rychlost'!R27&lt;=90),odchylky!R27,""))</f>
        <v/>
      </c>
    </row>
    <row r="28" spans="1:13" x14ac:dyDescent="0.25">
      <c r="A28" s="4" t="s">
        <v>3</v>
      </c>
      <c r="B28" s="9" t="s">
        <v>2</v>
      </c>
      <c r="C28" s="31" t="str">
        <f>IF('reálná rychlost'!A28="","",IF(AND('reálná rychlost'!A28&gt;50,'reálná rychlost'!A28&lt;=90),odchylky!A28,""))</f>
        <v/>
      </c>
      <c r="D28" s="31" t="str">
        <f>IF('reálná rychlost'!B28="","",IF(AND('reálná rychlost'!B28&gt;50,'reálná rychlost'!B28&lt;=90),odchylky!B28,""))</f>
        <v/>
      </c>
      <c r="E28" s="31" t="str">
        <f>IF('reálná rychlost'!H28="","",IF(AND('reálná rychlost'!H28&gt;50,'reálná rychlost'!H28&lt;=90),odchylky!H28,""))</f>
        <v/>
      </c>
      <c r="F28" s="31" t="str">
        <f>IF('reálná rychlost'!I28="","",IF(AND('reálná rychlost'!I28&gt;50,'reálná rychlost'!I28&lt;=90),odchylky!I28,""))</f>
        <v/>
      </c>
      <c r="G28" s="31" t="str">
        <f>IF('reálná rychlost'!J28="","",IF(AND('reálná rychlost'!J28&gt;50,'reálná rychlost'!J28&lt;=90),odchylky!J28,""))</f>
        <v/>
      </c>
      <c r="H28" s="31" t="str">
        <f>IF('reálná rychlost'!M28="","",IF(AND('reálná rychlost'!M28&gt;50,'reálná rychlost'!M28&lt;=90),odchylky!M28,""))</f>
        <v/>
      </c>
      <c r="I28" s="31" t="str">
        <f>IF('reálná rychlost'!N28="","",IF(AND('reálná rychlost'!N28&gt;50,'reálná rychlost'!N28&lt;=90),odchylky!N28,""))</f>
        <v/>
      </c>
      <c r="J28" s="31" t="str">
        <f>IF('reálná rychlost'!O28="","",IF(AND('reálná rychlost'!O28&gt;50,'reálná rychlost'!O28&lt;=90),odchylky!O28,""))</f>
        <v/>
      </c>
      <c r="K28" s="31" t="str">
        <f>IF('reálná rychlost'!P28="","",IF(AND('reálná rychlost'!P28&gt;50,'reálná rychlost'!P28&lt;=90),odchylky!P28,""))</f>
        <v/>
      </c>
      <c r="L28" s="31" t="str">
        <f>IF('reálná rychlost'!Q28="","",IF(AND('reálná rychlost'!Q28&gt;50,'reálná rychlost'!Q28&lt;=90),odchylky!Q28,""))</f>
        <v/>
      </c>
      <c r="M28" s="31" t="str">
        <f>IF('reálná rychlost'!R28="","",IF(AND('reálná rychlost'!R28&gt;50,'reálná rychlost'!R28&lt;=90),odchylky!R28,""))</f>
        <v/>
      </c>
    </row>
    <row r="29" spans="1:13" x14ac:dyDescent="0.25">
      <c r="A29" s="6" t="s">
        <v>3</v>
      </c>
      <c r="B29" s="6" t="s">
        <v>2</v>
      </c>
      <c r="C29" s="31">
        <f>IF('reálná rychlost'!A29="","",IF(AND('reálná rychlost'!A29&gt;50,'reálná rychlost'!A29&lt;=90),odchylky!A29,""))</f>
        <v>5.8823529411764705E-2</v>
      </c>
      <c r="D29" s="31">
        <f>IF('reálná rychlost'!B29="","",IF(AND('reálná rychlost'!B29&gt;50,'reálná rychlost'!B29&lt;=90),odchylky!B29,""))</f>
        <v>0</v>
      </c>
      <c r="E29" s="31">
        <f>IF('reálná rychlost'!H29="","",IF(AND('reálná rychlost'!H29&gt;50,'reálná rychlost'!H29&lt;=90),odchylky!H29,""))</f>
        <v>1.1235955056179775E-2</v>
      </c>
      <c r="F29" s="31">
        <f>IF('reálná rychlost'!I29="","",IF(AND('reálná rychlost'!I29&gt;50,'reálná rychlost'!I29&lt;=90),odchylky!I29,""))</f>
        <v>3.896103896103896E-2</v>
      </c>
      <c r="G29" s="31">
        <f>IF('reálná rychlost'!J29="","",IF(AND('reálná rychlost'!J29&gt;50,'reálná rychlost'!J29&lt;=90),odchylky!J29,""))</f>
        <v>0.1038961038961039</v>
      </c>
      <c r="H29" s="31">
        <f>IF('reálná rychlost'!M29="","",IF(AND('reálná rychlost'!M29&gt;50,'reálná rychlost'!M29&lt;=90),odchylky!M29,""))</f>
        <v>-4.7619047619047616E-2</v>
      </c>
      <c r="I29" s="31">
        <f>IF('reálná rychlost'!N29="","",IF(AND('reálná rychlost'!N29&gt;50,'reálná rychlost'!N29&lt;=90),odchylky!N29,""))</f>
        <v>9.7560975609756101E-2</v>
      </c>
      <c r="J29" s="31">
        <f>IF('reálná rychlost'!O29="","",IF(AND('reálná rychlost'!O29&gt;50,'reálná rychlost'!O29&lt;=90),odchylky!O29,""))</f>
        <v>9.7560975609756101E-2</v>
      </c>
      <c r="K29" s="31">
        <f>IF('reálná rychlost'!P29="","",IF(AND('reálná rychlost'!P29&gt;50,'reálná rychlost'!P29&lt;=90),odchylky!P29,""))</f>
        <v>2.4096385542168676E-2</v>
      </c>
      <c r="L29" s="31">
        <f>IF('reálná rychlost'!Q29="","",IF(AND('reálná rychlost'!Q29&gt;50,'reálná rychlost'!Q29&lt;=90),odchylky!Q29,""))</f>
        <v>2.4096385542168676E-2</v>
      </c>
      <c r="M29" s="31">
        <f>IF('reálná rychlost'!R29="","",IF(AND('reálná rychlost'!R29&gt;50,'reálná rychlost'!R29&lt;=90),odchylky!R29,""))</f>
        <v>9.7560975609756101E-2</v>
      </c>
    </row>
    <row r="30" spans="1:13" x14ac:dyDescent="0.25">
      <c r="A30" s="4" t="s">
        <v>3</v>
      </c>
      <c r="B30" s="9" t="s">
        <v>2</v>
      </c>
      <c r="C30" s="31" t="str">
        <f>IF('reálná rychlost'!A30="","",IF(AND('reálná rychlost'!A30&gt;50,'reálná rychlost'!A30&lt;=90),odchylky!A30,""))</f>
        <v/>
      </c>
      <c r="D30" s="31" t="str">
        <f>IF('reálná rychlost'!B30="","",IF(AND('reálná rychlost'!B30&gt;50,'reálná rychlost'!B30&lt;=90),odchylky!B30,""))</f>
        <v/>
      </c>
      <c r="E30" s="31" t="str">
        <f>IF('reálná rychlost'!H30="","",IF(AND('reálná rychlost'!H30&gt;50,'reálná rychlost'!H30&lt;=90),odchylky!H30,""))</f>
        <v/>
      </c>
      <c r="F30" s="31" t="str">
        <f>IF('reálná rychlost'!I30="","",IF(AND('reálná rychlost'!I30&gt;50,'reálná rychlost'!I30&lt;=90),odchylky!I30,""))</f>
        <v/>
      </c>
      <c r="G30" s="31" t="str">
        <f>IF('reálná rychlost'!J30="","",IF(AND('reálná rychlost'!J30&gt;50,'reálná rychlost'!J30&lt;=90),odchylky!J30,""))</f>
        <v/>
      </c>
      <c r="H30" s="31" t="str">
        <f>IF('reálná rychlost'!M30="","",IF(AND('reálná rychlost'!M30&gt;50,'reálná rychlost'!M30&lt;=90),odchylky!M30,""))</f>
        <v/>
      </c>
      <c r="I30" s="31" t="str">
        <f>IF('reálná rychlost'!N30="","",IF(AND('reálná rychlost'!N30&gt;50,'reálná rychlost'!N30&lt;=90),odchylky!N30,""))</f>
        <v/>
      </c>
      <c r="J30" s="31" t="str">
        <f>IF('reálná rychlost'!O30="","",IF(AND('reálná rychlost'!O30&gt;50,'reálná rychlost'!O30&lt;=90),odchylky!O30,""))</f>
        <v/>
      </c>
      <c r="K30" s="31" t="str">
        <f>IF('reálná rychlost'!P30="","",IF(AND('reálná rychlost'!P30&gt;50,'reálná rychlost'!P30&lt;=90),odchylky!P30,""))</f>
        <v/>
      </c>
      <c r="L30" s="31" t="str">
        <f>IF('reálná rychlost'!Q30="","",IF(AND('reálná rychlost'!Q30&gt;50,'reálná rychlost'!Q30&lt;=90),odchylky!Q30,""))</f>
        <v/>
      </c>
      <c r="M30" s="31" t="str">
        <f>IF('reálná rychlost'!R30="","",IF(AND('reálná rychlost'!R30&gt;50,'reálná rychlost'!R30&lt;=90),odchylky!R30,""))</f>
        <v/>
      </c>
    </row>
    <row r="31" spans="1:13" x14ac:dyDescent="0.25">
      <c r="A31" s="6" t="s">
        <v>3</v>
      </c>
      <c r="B31" s="6" t="s">
        <v>2</v>
      </c>
      <c r="C31" s="31">
        <f>IF('reálná rychlost'!A31="","",IF(AND('reálná rychlost'!A31&gt;50,'reálná rychlost'!A31&lt;=90),odchylky!A31,""))</f>
        <v>0.15942028985507245</v>
      </c>
      <c r="D31" s="31">
        <f>IF('reálná rychlost'!B31="","",IF(AND('reálná rychlost'!B31&gt;50,'reálná rychlost'!B31&lt;=90),odchylky!B31,""))</f>
        <v>1.4492753623188406E-2</v>
      </c>
      <c r="E31" s="31">
        <f>IF('reálná rychlost'!H31="","",IF(AND('reálná rychlost'!H31&gt;50,'reálná rychlost'!H31&lt;=90),odchylky!H31,""))</f>
        <v>0.1111111111111111</v>
      </c>
      <c r="F31" s="31">
        <f>IF('reálná rychlost'!I31="","",IF(AND('reálná rychlost'!I31&gt;50,'reálná rychlost'!I31&lt;=90),odchylky!I31,""))</f>
        <v>0.10294117647058823</v>
      </c>
      <c r="G31" s="31">
        <f>IF('reálná rychlost'!J31="","",IF(AND('reálná rychlost'!J31&gt;50,'reálná rychlost'!J31&lt;=90),odchylky!J31,""))</f>
        <v>2.9411764705882353E-2</v>
      </c>
      <c r="H31" s="31">
        <f>IF('reálná rychlost'!M31="","",IF(AND('reálná rychlost'!M31&gt;50,'reálná rychlost'!M31&lt;=90),odchylky!M31,""))</f>
        <v>0.12903225806451613</v>
      </c>
      <c r="I31" s="31">
        <f>IF('reálná rychlost'!N31="","",IF(AND('reálná rychlost'!N31&gt;50,'reálná rychlost'!N31&lt;=90),odchylky!N31,""))</f>
        <v>0.12903225806451613</v>
      </c>
      <c r="J31" s="31">
        <f>IF('reálná rychlost'!O31="","",IF(AND('reálná rychlost'!O31&gt;50,'reálná rychlost'!O31&lt;=90),odchylky!O31,""))</f>
        <v>4.8387096774193547E-2</v>
      </c>
      <c r="K31" s="31">
        <f>IF('reálná rychlost'!P31="","",IF(AND('reálná rychlost'!P31&gt;50,'reálná rychlost'!P31&lt;=90),odchylky!P31,""))</f>
        <v>0.39344262295081966</v>
      </c>
      <c r="L31" s="31">
        <f>IF('reálná rychlost'!Q31="","",IF(AND('reálná rychlost'!Q31&gt;50,'reálná rychlost'!Q31&lt;=90),odchylky!Q31,""))</f>
        <v>0.14754098360655737</v>
      </c>
      <c r="M31" s="31">
        <f>IF('reálná rychlost'!R31="","",IF(AND('reálná rychlost'!R31&gt;50,'reálná rychlost'!R31&lt;=90),odchylky!R31,""))</f>
        <v>0.29032258064516131</v>
      </c>
    </row>
    <row r="32" spans="1:13" x14ac:dyDescent="0.25">
      <c r="A32" s="4" t="s">
        <v>3</v>
      </c>
      <c r="B32" s="9" t="s">
        <v>2</v>
      </c>
      <c r="C32" s="31">
        <f>IF('reálná rychlost'!A32="","",IF(AND('reálná rychlost'!A32&gt;50,'reálná rychlost'!A32&lt;=90),odchylky!A32,""))</f>
        <v>0.1111111111111111</v>
      </c>
      <c r="D32" s="31">
        <f>IF('reálná rychlost'!B32="","",IF(AND('reálná rychlost'!B32&gt;50,'reálná rychlost'!B32&lt;=90),odchylky!B32,""))</f>
        <v>0.1111111111111111</v>
      </c>
      <c r="E32" s="31">
        <f>IF('reálná rychlost'!H32="","",IF(AND('reálná rychlost'!H32&gt;50,'reálná rychlost'!H32&lt;=90),odchylky!H32,""))</f>
        <v>4.6511627906976744E-2</v>
      </c>
      <c r="F32" s="31">
        <f>IF('reálná rychlost'!I32="","",IF(AND('reálná rychlost'!I32&gt;50,'reálná rychlost'!I32&lt;=90),odchylky!I32,""))</f>
        <v>9.7560975609756101E-2</v>
      </c>
      <c r="G32" s="31">
        <f>IF('reálná rychlost'!J32="","",IF(AND('reálná rychlost'!J32&gt;50,'reálná rychlost'!J32&lt;=90),odchylky!J32,""))</f>
        <v>-4.878048780487805E-2</v>
      </c>
      <c r="H32" s="31">
        <f>IF('reálná rychlost'!M32="","",IF(AND('reálná rychlost'!M32&gt;50,'reálná rychlost'!M32&lt;=90),odchylky!M32,""))</f>
        <v>3.6585365853658534E-2</v>
      </c>
      <c r="I32" s="31">
        <f>IF('reálná rychlost'!N32="","",IF(AND('reálná rychlost'!N32&gt;50,'reálná rychlost'!N32&lt;=90),odchylky!N32,""))</f>
        <v>-0.1111111111111111</v>
      </c>
      <c r="J32" s="31">
        <f>IF('reálná rychlost'!O32="","",IF(AND('reálná rychlost'!O32&gt;50,'reálná rychlost'!O32&lt;=90),odchylky!O32,""))</f>
        <v>0</v>
      </c>
      <c r="K32" s="31">
        <f>IF('reálná rychlost'!P32="","",IF(AND('reálná rychlost'!P32&gt;50,'reálná rychlost'!P32&lt;=90),odchylky!P32,""))</f>
        <v>7.9545454545454544E-2</v>
      </c>
      <c r="L32" s="31">
        <f>IF('reálná rychlost'!Q32="","",IF(AND('reálná rychlost'!Q32&gt;50,'reálná rychlost'!Q32&lt;=90),odchylky!Q32,""))</f>
        <v>7.9545454545454544E-2</v>
      </c>
      <c r="M32" s="31">
        <f>IF('reálná rychlost'!R32="","",IF(AND('reálná rychlost'!R32&gt;50,'reálná rychlost'!R32&lt;=90),odchylky!R32,""))</f>
        <v>0.1111111111111111</v>
      </c>
    </row>
    <row r="33" spans="1:13" x14ac:dyDescent="0.25">
      <c r="A33" s="6" t="s">
        <v>3</v>
      </c>
      <c r="B33" s="6" t="s">
        <v>2</v>
      </c>
      <c r="C33" s="31">
        <f>IF('reálná rychlost'!A33="","",IF(AND('reálná rychlost'!A33&gt;50,'reálná rychlost'!A33&lt;=90),odchylky!A33,""))</f>
        <v>5.2631578947368418E-2</v>
      </c>
      <c r="D33" s="31">
        <f>IF('reálná rychlost'!B33="","",IF(AND('reálná rychlost'!B33&gt;50,'reálná rychlost'!B33&lt;=90),odchylky!B33,""))</f>
        <v>0.14035087719298245</v>
      </c>
      <c r="E33" s="31">
        <f>IF('reálná rychlost'!H33="","",IF(AND('reálná rychlost'!H33&gt;50,'reálná rychlost'!H33&lt;=90),odchylky!H33,""))</f>
        <v>-0.16666666666666666</v>
      </c>
      <c r="F33" s="31">
        <f>IF('reálná rychlost'!I33="","",IF(AND('reálná rychlost'!I33&gt;50,'reálná rychlost'!I33&lt;=90),odchylky!I33,""))</f>
        <v>-9.0909090909090912E-2</v>
      </c>
      <c r="G33" s="31">
        <f>IF('reálná rychlost'!J33="","",IF(AND('reálná rychlost'!J33&gt;50,'reálná rychlost'!J33&lt;=90),odchylky!J33,""))</f>
        <v>5.4545454545454543E-2</v>
      </c>
      <c r="H33" s="31">
        <f>IF('reálná rychlost'!M33="","",IF(AND('reálná rychlost'!M33&gt;50,'reálná rychlost'!M33&lt;=90),odchylky!M33,""))</f>
        <v>-0.26229508196721313</v>
      </c>
      <c r="I33" s="31">
        <f>IF('reálná rychlost'!N33="","",IF(AND('reálná rychlost'!N33&gt;50,'reálná rychlost'!N33&lt;=90),odchylky!N33,""))</f>
        <v>9.0909090909090912E-2</v>
      </c>
      <c r="J33" s="31">
        <f>IF('reálná rychlost'!O33="","",IF(AND('reálná rychlost'!O33&gt;50,'reálná rychlost'!O33&lt;=90),odchylky!O33,""))</f>
        <v>9.0909090909090912E-2</v>
      </c>
      <c r="K33" s="31">
        <f>IF('reálná rychlost'!P33="","",IF(AND('reálná rychlost'!P33&gt;50,'reálná rychlost'!P33&lt;=90),odchylky!P33,""))</f>
        <v>0.22807017543859648</v>
      </c>
      <c r="L33" s="31">
        <f>IF('reálná rychlost'!Q33="","",IF(AND('reálná rychlost'!Q33&gt;50,'reálná rychlost'!Q33&lt;=90),odchylky!Q33,""))</f>
        <v>5.2631578947368418E-2</v>
      </c>
      <c r="M33" s="31">
        <f>IF('reálná rychlost'!R33="","",IF(AND('reálná rychlost'!R33&gt;50,'reálná rychlost'!R33&lt;=90),odchylky!R33,""))</f>
        <v>-9.0909090909090912E-2</v>
      </c>
    </row>
    <row r="34" spans="1:13" x14ac:dyDescent="0.25">
      <c r="A34" s="4" t="s">
        <v>3</v>
      </c>
      <c r="B34" s="9" t="s">
        <v>2</v>
      </c>
      <c r="C34" s="31" t="str">
        <f>IF('reálná rychlost'!A34="","",IF(AND('reálná rychlost'!A34&gt;50,'reálná rychlost'!A34&lt;=90),odchylky!A34,""))</f>
        <v/>
      </c>
      <c r="D34" s="31" t="str">
        <f>IF('reálná rychlost'!B34="","",IF(AND('reálná rychlost'!B34&gt;50,'reálná rychlost'!B34&lt;=90),odchylky!B34,""))</f>
        <v/>
      </c>
      <c r="E34" s="31" t="str">
        <f>IF('reálná rychlost'!H34="","",IF(AND('reálná rychlost'!H34&gt;50,'reálná rychlost'!H34&lt;=90),odchylky!H34,""))</f>
        <v/>
      </c>
      <c r="F34" s="31" t="str">
        <f>IF('reálná rychlost'!I34="","",IF(AND('reálná rychlost'!I34&gt;50,'reálná rychlost'!I34&lt;=90),odchylky!I34,""))</f>
        <v/>
      </c>
      <c r="G34" s="31" t="str">
        <f>IF('reálná rychlost'!J34="","",IF(AND('reálná rychlost'!J34&gt;50,'reálná rychlost'!J34&lt;=90),odchylky!J34,""))</f>
        <v/>
      </c>
      <c r="H34" s="31" t="str">
        <f>IF('reálná rychlost'!M34="","",IF(AND('reálná rychlost'!M34&gt;50,'reálná rychlost'!M34&lt;=90),odchylky!M34,""))</f>
        <v/>
      </c>
      <c r="I34" s="31" t="str">
        <f>IF('reálná rychlost'!N34="","",IF(AND('reálná rychlost'!N34&gt;50,'reálná rychlost'!N34&lt;=90),odchylky!N34,""))</f>
        <v/>
      </c>
      <c r="J34" s="31" t="str">
        <f>IF('reálná rychlost'!O34="","",IF(AND('reálná rychlost'!O34&gt;50,'reálná rychlost'!O34&lt;=90),odchylky!O34,""))</f>
        <v/>
      </c>
      <c r="K34" s="31" t="str">
        <f>IF('reálná rychlost'!P34="","",IF(AND('reálná rychlost'!P34&gt;50,'reálná rychlost'!P34&lt;=90),odchylky!P34,""))</f>
        <v/>
      </c>
      <c r="L34" s="31" t="str">
        <f>IF('reálná rychlost'!Q34="","",IF(AND('reálná rychlost'!Q34&gt;50,'reálná rychlost'!Q34&lt;=90),odchylky!Q34,""))</f>
        <v/>
      </c>
      <c r="M34" s="31" t="str">
        <f>IF('reálná rychlost'!R34="","",IF(AND('reálná rychlost'!R34&gt;50,'reálná rychlost'!R34&lt;=90),odchylky!R34,""))</f>
        <v/>
      </c>
    </row>
    <row r="35" spans="1:13" x14ac:dyDescent="0.25">
      <c r="A35" s="6" t="s">
        <v>3</v>
      </c>
      <c r="B35" s="6" t="s">
        <v>2</v>
      </c>
      <c r="C35" s="31" t="str">
        <f>IF('reálná rychlost'!A35="","",IF(AND('reálná rychlost'!A35&gt;50,'reálná rychlost'!A35&lt;=90),odchylky!A35,""))</f>
        <v/>
      </c>
      <c r="D35" s="31" t="str">
        <f>IF('reálná rychlost'!B35="","",IF(AND('reálná rychlost'!B35&gt;50,'reálná rychlost'!B35&lt;=90),odchylky!B35,""))</f>
        <v/>
      </c>
      <c r="E35" s="31" t="str">
        <f>IF('reálná rychlost'!H35="","",IF(AND('reálná rychlost'!H35&gt;50,'reálná rychlost'!H35&lt;=90),odchylky!H35,""))</f>
        <v/>
      </c>
      <c r="F35" s="31" t="str">
        <f>IF('reálná rychlost'!I35="","",IF(AND('reálná rychlost'!I35&gt;50,'reálná rychlost'!I35&lt;=90),odchylky!I35,""))</f>
        <v/>
      </c>
      <c r="G35" s="31" t="str">
        <f>IF('reálná rychlost'!J35="","",IF(AND('reálná rychlost'!J35&gt;50,'reálná rychlost'!J35&lt;=90),odchylky!J35,""))</f>
        <v/>
      </c>
      <c r="H35" s="31" t="str">
        <f>IF('reálná rychlost'!M35="","",IF(AND('reálná rychlost'!M35&gt;50,'reálná rychlost'!M35&lt;=90),odchylky!M35,""))</f>
        <v/>
      </c>
      <c r="I35" s="31" t="str">
        <f>IF('reálná rychlost'!N35="","",IF(AND('reálná rychlost'!N35&gt;50,'reálná rychlost'!N35&lt;=90),odchylky!N35,""))</f>
        <v/>
      </c>
      <c r="J35" s="31" t="str">
        <f>IF('reálná rychlost'!O35="","",IF(AND('reálná rychlost'!O35&gt;50,'reálná rychlost'!O35&lt;=90),odchylky!O35,""))</f>
        <v/>
      </c>
      <c r="K35" s="31" t="str">
        <f>IF('reálná rychlost'!P35="","",IF(AND('reálná rychlost'!P35&gt;50,'reálná rychlost'!P35&lt;=90),odchylky!P35,""))</f>
        <v/>
      </c>
      <c r="L35" s="31" t="str">
        <f>IF('reálná rychlost'!Q35="","",IF(AND('reálná rychlost'!Q35&gt;50,'reálná rychlost'!Q35&lt;=90),odchylky!Q35,""))</f>
        <v/>
      </c>
      <c r="M35" s="31" t="str">
        <f>IF('reálná rychlost'!R35="","",IF(AND('reálná rychlost'!R35&gt;50,'reálná rychlost'!R35&lt;=90),odchylky!R35,""))</f>
        <v/>
      </c>
    </row>
    <row r="36" spans="1:13" x14ac:dyDescent="0.25">
      <c r="A36" s="4" t="s">
        <v>3</v>
      </c>
      <c r="B36" s="9" t="s">
        <v>2</v>
      </c>
      <c r="C36" s="31" t="str">
        <f>IF('reálná rychlost'!A36="","",IF(AND('reálná rychlost'!A36&gt;50,'reálná rychlost'!A36&lt;=90),odchylky!A36,""))</f>
        <v/>
      </c>
      <c r="D36" s="31" t="str">
        <f>IF('reálná rychlost'!B36="","",IF(AND('reálná rychlost'!B36&gt;50,'reálná rychlost'!B36&lt;=90),odchylky!B36,""))</f>
        <v/>
      </c>
      <c r="E36" s="31" t="str">
        <f>IF('reálná rychlost'!H36="","",IF(AND('reálná rychlost'!H36&gt;50,'reálná rychlost'!H36&lt;=90),odchylky!H36,""))</f>
        <v/>
      </c>
      <c r="F36" s="31" t="str">
        <f>IF('reálná rychlost'!I36="","",IF(AND('reálná rychlost'!I36&gt;50,'reálná rychlost'!I36&lt;=90),odchylky!I36,""))</f>
        <v/>
      </c>
      <c r="G36" s="31" t="str">
        <f>IF('reálná rychlost'!J36="","",IF(AND('reálná rychlost'!J36&gt;50,'reálná rychlost'!J36&lt;=90),odchylky!J36,""))</f>
        <v/>
      </c>
      <c r="H36" s="31" t="str">
        <f>IF('reálná rychlost'!M36="","",IF(AND('reálná rychlost'!M36&gt;50,'reálná rychlost'!M36&lt;=90),odchylky!M36,""))</f>
        <v/>
      </c>
      <c r="I36" s="31" t="str">
        <f>IF('reálná rychlost'!N36="","",IF(AND('reálná rychlost'!N36&gt;50,'reálná rychlost'!N36&lt;=90),odchylky!N36,""))</f>
        <v/>
      </c>
      <c r="J36" s="31" t="str">
        <f>IF('reálná rychlost'!O36="","",IF(AND('reálná rychlost'!O36&gt;50,'reálná rychlost'!O36&lt;=90),odchylky!O36,""))</f>
        <v/>
      </c>
      <c r="K36" s="31" t="str">
        <f>IF('reálná rychlost'!P36="","",IF(AND('reálná rychlost'!P36&gt;50,'reálná rychlost'!P36&lt;=90),odchylky!P36,""))</f>
        <v/>
      </c>
      <c r="L36" s="31" t="str">
        <f>IF('reálná rychlost'!Q36="","",IF(AND('reálná rychlost'!Q36&gt;50,'reálná rychlost'!Q36&lt;=90),odchylky!Q36,""))</f>
        <v/>
      </c>
      <c r="M36" s="31" t="str">
        <f>IF('reálná rychlost'!R36="","",IF(AND('reálná rychlost'!R36&gt;50,'reálná rychlost'!R36&lt;=90),odchylky!R36,""))</f>
        <v/>
      </c>
    </row>
    <row r="37" spans="1:13" x14ac:dyDescent="0.25">
      <c r="A37" s="6" t="s">
        <v>3</v>
      </c>
      <c r="B37" s="6" t="s">
        <v>2</v>
      </c>
      <c r="C37" s="31">
        <f>IF('reálná rychlost'!A37="","",IF(AND('reálná rychlost'!A37&gt;50,'reálná rychlost'!A37&lt;=90),odchylky!A37,""))</f>
        <v>-0.16666666666666666</v>
      </c>
      <c r="D37" s="31">
        <f>IF('reálná rychlost'!B37="","",IF(AND('reálná rychlost'!B37&gt;50,'reálná rychlost'!B37&lt;=90),odchylky!B37,""))</f>
        <v>-4.7619047619047616E-2</v>
      </c>
      <c r="E37" s="31" t="str">
        <f>IF('reálná rychlost'!H37="","",IF(AND('reálná rychlost'!H37&gt;50,'reálná rychlost'!H37&lt;=90),odchylky!H37,""))</f>
        <v/>
      </c>
      <c r="F37" s="31">
        <f>IF('reálná rychlost'!I37="","",IF(AND('reálná rychlost'!I37&gt;50,'reálná rychlost'!I37&lt;=90),odchylky!I37,""))</f>
        <v>1.1904761904761904E-2</v>
      </c>
      <c r="G37" s="31">
        <f>IF('reálná rychlost'!J37="","",IF(AND('reálná rychlost'!J37&gt;50,'reálná rychlost'!J37&lt;=90),odchylky!J37,""))</f>
        <v>-4.7619047619047616E-2</v>
      </c>
      <c r="H37" s="31">
        <f>IF('reálná rychlost'!M37="","",IF(AND('reálná rychlost'!M37&gt;50,'reálná rychlost'!M37&lt;=90),odchylky!M37,""))</f>
        <v>-8.0459770114942528E-2</v>
      </c>
      <c r="I37" s="31" t="str">
        <f>IF('reálná rychlost'!N37="","",IF(AND('reálná rychlost'!N37&gt;50,'reálná rychlost'!N37&lt;=90),odchylky!N37,""))</f>
        <v/>
      </c>
      <c r="J37" s="31" t="str">
        <f>IF('reálná rychlost'!O37="","",IF(AND('reálná rychlost'!O37&gt;50,'reálná rychlost'!O37&lt;=90),odchylky!O37,""))</f>
        <v/>
      </c>
      <c r="K37" s="31" t="str">
        <f>IF('reálná rychlost'!P37="","",IF(AND('reálná rychlost'!P37&gt;50,'reálná rychlost'!P37&lt;=90),odchylky!P37,""))</f>
        <v/>
      </c>
      <c r="L37" s="31" t="str">
        <f>IF('reálná rychlost'!Q37="","",IF(AND('reálná rychlost'!Q37&gt;50,'reálná rychlost'!Q37&lt;=90),odchylky!Q37,""))</f>
        <v/>
      </c>
      <c r="M37" s="31" t="str">
        <f>IF('reálná rychlost'!R37="","",IF(AND('reálná rychlost'!R37&gt;50,'reálná rychlost'!R37&lt;=90),odchylky!R37,""))</f>
        <v/>
      </c>
    </row>
    <row r="38" spans="1:13" x14ac:dyDescent="0.25">
      <c r="A38" s="4" t="s">
        <v>3</v>
      </c>
      <c r="B38" s="9" t="s">
        <v>2</v>
      </c>
      <c r="C38" s="31" t="str">
        <f>IF('reálná rychlost'!A38="","",IF(AND('reálná rychlost'!A38&gt;50,'reálná rychlost'!A38&lt;=90),odchylky!A38,""))</f>
        <v/>
      </c>
      <c r="D38" s="31" t="str">
        <f>IF('reálná rychlost'!B38="","",IF(AND('reálná rychlost'!B38&gt;50,'reálná rychlost'!B38&lt;=90),odchylky!B38,""))</f>
        <v/>
      </c>
      <c r="E38" s="31" t="str">
        <f>IF('reálná rychlost'!H38="","",IF(AND('reálná rychlost'!H38&gt;50,'reálná rychlost'!H38&lt;=90),odchylky!H38,""))</f>
        <v/>
      </c>
      <c r="F38" s="31" t="str">
        <f>IF('reálná rychlost'!I38="","",IF(AND('reálná rychlost'!I38&gt;50,'reálná rychlost'!I38&lt;=90),odchylky!I38,""))</f>
        <v/>
      </c>
      <c r="G38" s="31" t="str">
        <f>IF('reálná rychlost'!J38="","",IF(AND('reálná rychlost'!J38&gt;50,'reálná rychlost'!J38&lt;=90),odchylky!J38,""))</f>
        <v/>
      </c>
      <c r="H38" s="31" t="str">
        <f>IF('reálná rychlost'!M38="","",IF(AND('reálná rychlost'!M38&gt;50,'reálná rychlost'!M38&lt;=90),odchylky!M38,""))</f>
        <v/>
      </c>
      <c r="I38" s="31" t="str">
        <f>IF('reálná rychlost'!N38="","",IF(AND('reálná rychlost'!N38&gt;50,'reálná rychlost'!N38&lt;=90),odchylky!N38,""))</f>
        <v/>
      </c>
      <c r="J38" s="31" t="str">
        <f>IF('reálná rychlost'!O38="","",IF(AND('reálná rychlost'!O38&gt;50,'reálná rychlost'!O38&lt;=90),odchylky!O38,""))</f>
        <v/>
      </c>
      <c r="K38" s="31" t="str">
        <f>IF('reálná rychlost'!P38="","",IF(AND('reálná rychlost'!P38&gt;50,'reálná rychlost'!P38&lt;=90),odchylky!P38,""))</f>
        <v/>
      </c>
      <c r="L38" s="31" t="str">
        <f>IF('reálná rychlost'!Q38="","",IF(AND('reálná rychlost'!Q38&gt;50,'reálná rychlost'!Q38&lt;=90),odchylky!Q38,""))</f>
        <v/>
      </c>
      <c r="M38" s="31" t="str">
        <f>IF('reálná rychlost'!R38="","",IF(AND('reálná rychlost'!R38&gt;50,'reálná rychlost'!R38&lt;=90),odchylky!R38,""))</f>
        <v/>
      </c>
    </row>
    <row r="39" spans="1:13" x14ac:dyDescent="0.25">
      <c r="C39" s="31" t="str">
        <f>IF('reálná rychlost'!A39="","",IF(AND('reálná rychlost'!A39&gt;50,'reálná rychlost'!A39&lt;=90),odchylky!A39,""))</f>
        <v/>
      </c>
      <c r="D39" s="31" t="str">
        <f>IF('reálná rychlost'!B39="","",IF(AND('reálná rychlost'!B39&gt;50,'reálná rychlost'!B39&lt;=90),odchylky!B39,""))</f>
        <v/>
      </c>
      <c r="E39" s="31" t="str">
        <f>IF('reálná rychlost'!H39="","",IF(AND('reálná rychlost'!H39&gt;50,'reálná rychlost'!H39&lt;=90),odchylky!H39,""))</f>
        <v/>
      </c>
      <c r="F39" s="31" t="str">
        <f>IF('reálná rychlost'!I39="","",IF(AND('reálná rychlost'!I39&gt;50,'reálná rychlost'!I39&lt;=90),odchylky!I39,""))</f>
        <v/>
      </c>
      <c r="G39" s="31" t="str">
        <f>IF('reálná rychlost'!J39="","",IF(AND('reálná rychlost'!J39&gt;50,'reálná rychlost'!J39&lt;=90),odchylky!J39,""))</f>
        <v/>
      </c>
      <c r="H39" s="31" t="str">
        <f>IF('reálná rychlost'!M39="","",IF(AND('reálná rychlost'!M39&gt;50,'reálná rychlost'!M39&lt;=90),odchylky!M39,""))</f>
        <v/>
      </c>
      <c r="I39" s="31" t="str">
        <f>IF('reálná rychlost'!N39="","",IF(AND('reálná rychlost'!N39&gt;50,'reálná rychlost'!N39&lt;=90),odchylky!N39,""))</f>
        <v/>
      </c>
      <c r="J39" s="31" t="str">
        <f>IF('reálná rychlost'!O39="","",IF(AND('reálná rychlost'!O39&gt;50,'reálná rychlost'!O39&lt;=90),odchylky!O39,""))</f>
        <v/>
      </c>
      <c r="K39" s="31" t="str">
        <f>IF('reálná rychlost'!P39="","",IF(AND('reálná rychlost'!P39&gt;50,'reálná rychlost'!P39&lt;=90),odchylky!P39,""))</f>
        <v/>
      </c>
      <c r="L39" s="31" t="str">
        <f>IF('reálná rychlost'!Q39="","",IF(AND('reálná rychlost'!Q39&gt;50,'reálná rychlost'!Q39&lt;=90),odchylky!Q39,""))</f>
        <v/>
      </c>
      <c r="M39" s="31" t="str">
        <f>IF('reálná rychlost'!R39="","",IF(AND('reálná rychlost'!R39&gt;50,'reálná rychlost'!R39&lt;=90),odchylky!R39,""))</f>
        <v/>
      </c>
    </row>
    <row r="40" spans="1:13" x14ac:dyDescent="0.25">
      <c r="A40" s="3" t="s">
        <v>5</v>
      </c>
      <c r="B40" s="4" t="s">
        <v>4</v>
      </c>
      <c r="C40" s="31" t="str">
        <f>IF('reálná rychlost'!A40="","",IF(AND('reálná rychlost'!A40&gt;50,'reálná rychlost'!A40&lt;=90),odchylky!A40,""))</f>
        <v/>
      </c>
      <c r="D40" s="31" t="str">
        <f>IF('reálná rychlost'!B40="","",IF(AND('reálná rychlost'!B40&gt;50,'reálná rychlost'!B40&lt;=90),odchylky!B40,""))</f>
        <v/>
      </c>
      <c r="E40" s="31" t="str">
        <f>IF('reálná rychlost'!H40="","",IF(AND('reálná rychlost'!H40&gt;50,'reálná rychlost'!H40&lt;=90),odchylky!H40,""))</f>
        <v/>
      </c>
      <c r="F40" s="31" t="str">
        <f>IF('reálná rychlost'!I40="","",IF(AND('reálná rychlost'!I40&gt;50,'reálná rychlost'!I40&lt;=90),odchylky!I40,""))</f>
        <v/>
      </c>
      <c r="G40" s="31" t="str">
        <f>IF('reálná rychlost'!J40="","",IF(AND('reálná rychlost'!J40&gt;50,'reálná rychlost'!J40&lt;=90),odchylky!J40,""))</f>
        <v/>
      </c>
      <c r="H40" s="31" t="str">
        <f>IF('reálná rychlost'!M40="","",IF(AND('reálná rychlost'!M40&gt;50,'reálná rychlost'!M40&lt;=90),odchylky!M40,""))</f>
        <v/>
      </c>
      <c r="I40" s="31" t="str">
        <f>IF('reálná rychlost'!N40="","",IF(AND('reálná rychlost'!N40&gt;50,'reálná rychlost'!N40&lt;=90),odchylky!N40,""))</f>
        <v/>
      </c>
      <c r="J40" s="31" t="str">
        <f>IF('reálná rychlost'!O40="","",IF(AND('reálná rychlost'!O40&gt;50,'reálná rychlost'!O40&lt;=90),odchylky!O40,""))</f>
        <v/>
      </c>
      <c r="K40" s="31" t="str">
        <f>IF('reálná rychlost'!P40="","",IF(AND('reálná rychlost'!P40&gt;50,'reálná rychlost'!P40&lt;=90),odchylky!P40,""))</f>
        <v/>
      </c>
      <c r="L40" s="31" t="str">
        <f>IF('reálná rychlost'!Q40="","",IF(AND('reálná rychlost'!Q40&gt;50,'reálná rychlost'!Q40&lt;=90),odchylky!Q40,""))</f>
        <v/>
      </c>
      <c r="M40" s="31" t="str">
        <f>IF('reálná rychlost'!R40="","",IF(AND('reálná rychlost'!R40&gt;50,'reálná rychlost'!R40&lt;=90),odchylky!R40,""))</f>
        <v/>
      </c>
    </row>
    <row r="41" spans="1:13" x14ac:dyDescent="0.25">
      <c r="A41" s="15" t="s">
        <v>5</v>
      </c>
      <c r="B41" s="14" t="s">
        <v>4</v>
      </c>
      <c r="C41" s="31">
        <f>IF('reálná rychlost'!A41="","",IF(AND('reálná rychlost'!A41&gt;50,'reálná rychlost'!A41&lt;=90),odchylky!A41,""))</f>
        <v>-0.42307692307692307</v>
      </c>
      <c r="D41" s="31">
        <f>IF('reálná rychlost'!B41="","",IF(AND('reálná rychlost'!B41&gt;50,'reálná rychlost'!B41&lt;=90),odchylky!B41,""))</f>
        <v>-0.51923076923076927</v>
      </c>
      <c r="E41" s="31" t="str">
        <f>IF('reálná rychlost'!H41="","",IF(AND('reálná rychlost'!H41&gt;50,'reálná rychlost'!H41&lt;=90),odchylky!H41,""))</f>
        <v/>
      </c>
      <c r="F41" s="31" t="str">
        <f>IF('reálná rychlost'!I41="","",IF(AND('reálná rychlost'!I41&gt;50,'reálná rychlost'!I41&lt;=90),odchylky!I41,""))</f>
        <v/>
      </c>
      <c r="G41" s="31" t="str">
        <f>IF('reálná rychlost'!J41="","",IF(AND('reálná rychlost'!J41&gt;50,'reálná rychlost'!J41&lt;=90),odchylky!J41,""))</f>
        <v/>
      </c>
      <c r="H41" s="31">
        <f>IF('reálná rychlost'!M41="","",IF(AND('reálná rychlost'!M41&gt;50,'reálná rychlost'!M41&lt;=90),odchylky!M41,""))</f>
        <v>-0.23076923076923078</v>
      </c>
      <c r="I41" s="31">
        <f>IF('reálná rychlost'!N41="","",IF(AND('reálná rychlost'!N41&gt;50,'reálná rychlost'!N41&lt;=90),odchylky!N41,""))</f>
        <v>5.2631578947368418E-2</v>
      </c>
      <c r="J41" s="31">
        <f>IF('reálná rychlost'!O41="","",IF(AND('reálná rychlost'!O41&gt;50,'reálná rychlost'!O41&lt;=90),odchylky!O41,""))</f>
        <v>5.2631578947368418E-2</v>
      </c>
      <c r="K41" s="31">
        <f>IF('reálná rychlost'!P41="","",IF(AND('reálná rychlost'!P41&gt;50,'reálná rychlost'!P41&lt;=90),odchylky!P41,""))</f>
        <v>-0.24528301886792453</v>
      </c>
      <c r="L41" s="31">
        <f>IF('reálná rychlost'!Q41="","",IF(AND('reálná rychlost'!Q41&gt;50,'reálná rychlost'!Q41&lt;=90),odchylky!Q41,""))</f>
        <v>0.13207547169811321</v>
      </c>
      <c r="M41" s="31">
        <f>IF('reálná rychlost'!R41="","",IF(AND('reálná rychlost'!R41&gt;50,'reálná rychlost'!R41&lt;=90),odchylky!R41,""))</f>
        <v>-0.12280701754385964</v>
      </c>
    </row>
    <row r="42" spans="1:13" x14ac:dyDescent="0.25">
      <c r="A42" s="3" t="s">
        <v>5</v>
      </c>
      <c r="B42" s="4" t="s">
        <v>4</v>
      </c>
      <c r="C42" s="31" t="str">
        <f>IF('reálná rychlost'!A42="","",IF(AND('reálná rychlost'!A42&gt;50,'reálná rychlost'!A42&lt;=90),odchylky!A42,""))</f>
        <v/>
      </c>
      <c r="D42" s="31" t="str">
        <f>IF('reálná rychlost'!B42="","",IF(AND('reálná rychlost'!B42&gt;50,'reálná rychlost'!B42&lt;=90),odchylky!B42,""))</f>
        <v/>
      </c>
      <c r="E42" s="31" t="str">
        <f>IF('reálná rychlost'!H42="","",IF(AND('reálná rychlost'!H42&gt;50,'reálná rychlost'!H42&lt;=90),odchylky!H42,""))</f>
        <v/>
      </c>
      <c r="F42" s="31" t="str">
        <f>IF('reálná rychlost'!I42="","",IF(AND('reálná rychlost'!I42&gt;50,'reálná rychlost'!I42&lt;=90),odchylky!I42,""))</f>
        <v/>
      </c>
      <c r="G42" s="31" t="str">
        <f>IF('reálná rychlost'!J42="","",IF(AND('reálná rychlost'!J42&gt;50,'reálná rychlost'!J42&lt;=90),odchylky!J42,""))</f>
        <v/>
      </c>
      <c r="H42" s="31" t="str">
        <f>IF('reálná rychlost'!M42="","",IF(AND('reálná rychlost'!M42&gt;50,'reálná rychlost'!M42&lt;=90),odchylky!M42,""))</f>
        <v/>
      </c>
      <c r="I42" s="31" t="str">
        <f>IF('reálná rychlost'!N42="","",IF(AND('reálná rychlost'!N42&gt;50,'reálná rychlost'!N42&lt;=90),odchylky!N42,""))</f>
        <v/>
      </c>
      <c r="J42" s="31" t="str">
        <f>IF('reálná rychlost'!O42="","",IF(AND('reálná rychlost'!O42&gt;50,'reálná rychlost'!O42&lt;=90),odchylky!O42,""))</f>
        <v/>
      </c>
      <c r="K42" s="31" t="str">
        <f>IF('reálná rychlost'!P42="","",IF(AND('reálná rychlost'!P42&gt;50,'reálná rychlost'!P42&lt;=90),odchylky!P42,""))</f>
        <v/>
      </c>
      <c r="L42" s="31" t="str">
        <f>IF('reálná rychlost'!Q42="","",IF(AND('reálná rychlost'!Q42&gt;50,'reálná rychlost'!Q42&lt;=90),odchylky!Q42,""))</f>
        <v/>
      </c>
      <c r="M42" s="31" t="str">
        <f>IF('reálná rychlost'!R42="","",IF(AND('reálná rychlost'!R42&gt;50,'reálná rychlost'!R42&lt;=90),odchylky!R42,""))</f>
        <v/>
      </c>
    </row>
    <row r="43" spans="1:13" x14ac:dyDescent="0.25">
      <c r="A43" s="15" t="s">
        <v>5</v>
      </c>
      <c r="B43" s="14" t="s">
        <v>4</v>
      </c>
      <c r="C43" s="31">
        <f>IF('reálná rychlost'!A43="","",IF(AND('reálná rychlost'!A43&gt;50,'reálná rychlost'!A43&lt;=90),odchylky!A43,""))</f>
        <v>-6.25E-2</v>
      </c>
      <c r="D43" s="31">
        <f>IF('reálná rychlost'!B43="","",IF(AND('reálná rychlost'!B43&gt;50,'reálná rychlost'!B43&lt;=90),odchylky!B43,""))</f>
        <v>0.25</v>
      </c>
      <c r="E43" s="31">
        <f>IF('reálná rychlost'!H43="","",IF(AND('reálná rychlost'!H43&gt;50,'reálná rychlost'!H43&lt;=90),odchylky!H43,""))</f>
        <v>6.0606060606060608E-2</v>
      </c>
      <c r="F43" s="31">
        <f>IF('reálná rychlost'!I43="","",IF(AND('reálná rychlost'!I43&gt;50,'reálná rychlost'!I43&lt;=90),odchylky!I43,""))</f>
        <v>0.26760563380281688</v>
      </c>
      <c r="G43" s="31">
        <f>IF('reálná rychlost'!J43="","",IF(AND('reálná rychlost'!J43&gt;50,'reálná rychlost'!J43&lt;=90),odchylky!J43,""))</f>
        <v>0.12676056338028169</v>
      </c>
      <c r="H43" s="31">
        <f>IF('reálná rychlost'!M43="","",IF(AND('reálná rychlost'!M43&gt;50,'reálná rychlost'!M43&lt;=90),odchylky!M43,""))</f>
        <v>4.4776119402985072E-2</v>
      </c>
      <c r="I43" s="31">
        <f>IF('reálná rychlost'!N43="","",IF(AND('reálná rychlost'!N43&gt;50,'reálná rychlost'!N43&lt;=90),odchylky!N43,""))</f>
        <v>-0.15584415584415584</v>
      </c>
      <c r="J43" s="31">
        <f>IF('reálná rychlost'!O43="","",IF(AND('reálná rychlost'!O43&gt;50,'reálná rychlost'!O43&lt;=90),odchylky!O43,""))</f>
        <v>3.896103896103896E-2</v>
      </c>
      <c r="K43" s="31">
        <f>IF('reálná rychlost'!P43="","",IF(AND('reálná rychlost'!P43&gt;50,'reálná rychlost'!P43&lt;=90),odchylky!P43,""))</f>
        <v>4.1666666666666664E-2</v>
      </c>
      <c r="L43" s="31">
        <f>IF('reálná rychlost'!Q43="","",IF(AND('reálná rychlost'!Q43&gt;50,'reálná rychlost'!Q43&lt;=90),odchylky!Q43,""))</f>
        <v>0.31944444444444442</v>
      </c>
      <c r="M43" s="31">
        <f>IF('reálná rychlost'!R43="","",IF(AND('reálná rychlost'!R43&gt;50,'reálná rychlost'!R43&lt;=90),odchylky!R43,""))</f>
        <v>3.896103896103896E-2</v>
      </c>
    </row>
    <row r="44" spans="1:13" x14ac:dyDescent="0.25">
      <c r="A44" s="3" t="s">
        <v>5</v>
      </c>
      <c r="B44" s="4" t="s">
        <v>4</v>
      </c>
      <c r="C44" s="31">
        <f>IF('reálná rychlost'!A44="","",IF(AND('reálná rychlost'!A44&gt;50,'reálná rychlost'!A44&lt;=90),odchylky!A44,""))</f>
        <v>4.6511627906976744E-2</v>
      </c>
      <c r="D44" s="31">
        <f>IF('reálná rychlost'!B44="","",IF(AND('reálná rychlost'!B44&gt;50,'reálná rychlost'!B44&lt;=90),odchylky!B44,""))</f>
        <v>4.6511627906976744E-2</v>
      </c>
      <c r="E44" s="31">
        <f>IF('reálná rychlost'!H44="","",IF(AND('reálná rychlost'!H44&gt;50,'reálná rychlost'!H44&lt;=90),odchylky!H44,""))</f>
        <v>3.4482758620689655E-2</v>
      </c>
      <c r="F44" s="31">
        <f>IF('reálná rychlost'!I44="","",IF(AND('reálná rychlost'!I44&gt;50,'reálná rychlost'!I44&lt;=90),odchylky!I44,""))</f>
        <v>0.1111111111111111</v>
      </c>
      <c r="G44" s="31">
        <f>IF('reálná rychlost'!J44="","",IF(AND('reálná rychlost'!J44&gt;50,'reálná rychlost'!J44&lt;=90),odchylky!J44,""))</f>
        <v>8.8888888888888892E-2</v>
      </c>
      <c r="H44" s="31">
        <f>IF('reálná rychlost'!M44="","",IF(AND('reálná rychlost'!M44&gt;50,'reálná rychlost'!M44&lt;=90),odchylky!M44,""))</f>
        <v>2.2727272727272728E-2</v>
      </c>
      <c r="I44" s="31" t="str">
        <f>IF('reálná rychlost'!N44="","",IF(AND('reálná rychlost'!N44&gt;50,'reálná rychlost'!N44&lt;=90),odchylky!N44,""))</f>
        <v/>
      </c>
      <c r="J44" s="31" t="str">
        <f>IF('reálná rychlost'!O44="","",IF(AND('reálná rychlost'!O44&gt;50,'reálná rychlost'!O44&lt;=90),odchylky!O44,""))</f>
        <v/>
      </c>
      <c r="K44" s="31">
        <f>IF('reálná rychlost'!P44="","",IF(AND('reálná rychlost'!P44&gt;50,'reálná rychlost'!P44&lt;=90),odchylky!P44,""))</f>
        <v>-5.5555555555555552E-2</v>
      </c>
      <c r="L44" s="31">
        <f>IF('reálná rychlost'!Q44="","",IF(AND('reálná rychlost'!Q44&gt;50,'reálná rychlost'!Q44&lt;=90),odchylky!Q44,""))</f>
        <v>0.1111111111111111</v>
      </c>
      <c r="M44" s="31" t="str">
        <f>IF('reálná rychlost'!R44="","",IF(AND('reálná rychlost'!R44&gt;50,'reálná rychlost'!R44&lt;=90),odchylky!R44,""))</f>
        <v/>
      </c>
    </row>
    <row r="45" spans="1:13" x14ac:dyDescent="0.25">
      <c r="A45" s="15" t="s">
        <v>5</v>
      </c>
      <c r="B45" s="14" t="s">
        <v>4</v>
      </c>
      <c r="C45" s="31" t="str">
        <f>IF('reálná rychlost'!A45="","",IF(AND('reálná rychlost'!A45&gt;50,'reálná rychlost'!A45&lt;=90),odchylky!A45,""))</f>
        <v/>
      </c>
      <c r="D45" s="31" t="str">
        <f>IF('reálná rychlost'!B45="","",IF(AND('reálná rychlost'!B45&gt;50,'reálná rychlost'!B45&lt;=90),odchylky!B45,""))</f>
        <v/>
      </c>
      <c r="E45" s="31" t="str">
        <f>IF('reálná rychlost'!H45="","",IF(AND('reálná rychlost'!H45&gt;50,'reálná rychlost'!H45&lt;=90),odchylky!H45,""))</f>
        <v/>
      </c>
      <c r="F45" s="31" t="str">
        <f>IF('reálná rychlost'!I45="","",IF(AND('reálná rychlost'!I45&gt;50,'reálná rychlost'!I45&lt;=90),odchylky!I45,""))</f>
        <v/>
      </c>
      <c r="G45" s="31" t="str">
        <f>IF('reálná rychlost'!J45="","",IF(AND('reálná rychlost'!J45&gt;50,'reálná rychlost'!J45&lt;=90),odchylky!J45,""))</f>
        <v/>
      </c>
      <c r="H45" s="31" t="str">
        <f>IF('reálná rychlost'!M45="","",IF(AND('reálná rychlost'!M45&gt;50,'reálná rychlost'!M45&lt;=90),odchylky!M45,""))</f>
        <v/>
      </c>
      <c r="I45" s="31" t="str">
        <f>IF('reálná rychlost'!N45="","",IF(AND('reálná rychlost'!N45&gt;50,'reálná rychlost'!N45&lt;=90),odchylky!N45,""))</f>
        <v/>
      </c>
      <c r="J45" s="31" t="str">
        <f>IF('reálná rychlost'!O45="","",IF(AND('reálná rychlost'!O45&gt;50,'reálná rychlost'!O45&lt;=90),odchylky!O45,""))</f>
        <v/>
      </c>
      <c r="K45" s="31" t="str">
        <f>IF('reálná rychlost'!P45="","",IF(AND('reálná rychlost'!P45&gt;50,'reálná rychlost'!P45&lt;=90),odchylky!P45,""))</f>
        <v/>
      </c>
      <c r="L45" s="31" t="str">
        <f>IF('reálná rychlost'!Q45="","",IF(AND('reálná rychlost'!Q45&gt;50,'reálná rychlost'!Q45&lt;=90),odchylky!Q45,""))</f>
        <v/>
      </c>
      <c r="M45" s="31" t="str">
        <f>IF('reálná rychlost'!R45="","",IF(AND('reálná rychlost'!R45&gt;50,'reálná rychlost'!R45&lt;=90),odchylky!R45,""))</f>
        <v/>
      </c>
    </row>
    <row r="46" spans="1:13" x14ac:dyDescent="0.25">
      <c r="A46" s="3" t="s">
        <v>5</v>
      </c>
      <c r="B46" s="4" t="s">
        <v>4</v>
      </c>
      <c r="C46" s="31" t="str">
        <f>IF('reálná rychlost'!A46="","",IF(AND('reálná rychlost'!A46&gt;50,'reálná rychlost'!A46&lt;=90),odchylky!A46,""))</f>
        <v/>
      </c>
      <c r="D46" s="31" t="str">
        <f>IF('reálná rychlost'!B46="","",IF(AND('reálná rychlost'!B46&gt;50,'reálná rychlost'!B46&lt;=90),odchylky!B46,""))</f>
        <v/>
      </c>
      <c r="E46" s="31" t="str">
        <f>IF('reálná rychlost'!H46="","",IF(AND('reálná rychlost'!H46&gt;50,'reálná rychlost'!H46&lt;=90),odchylky!H46,""))</f>
        <v/>
      </c>
      <c r="F46" s="31" t="str">
        <f>IF('reálná rychlost'!I46="","",IF(AND('reálná rychlost'!I46&gt;50,'reálná rychlost'!I46&lt;=90),odchylky!I46,""))</f>
        <v/>
      </c>
      <c r="G46" s="31" t="str">
        <f>IF('reálná rychlost'!J46="","",IF(AND('reálná rychlost'!J46&gt;50,'reálná rychlost'!J46&lt;=90),odchylky!J46,""))</f>
        <v/>
      </c>
      <c r="H46" s="31">
        <f>IF('reálná rychlost'!M46="","",IF(AND('reálná rychlost'!M46&gt;50,'reálná rychlost'!M46&lt;=90),odchylky!M46,""))</f>
        <v>-3.8461538461538464E-2</v>
      </c>
      <c r="I46" s="31">
        <f>IF('reálná rychlost'!N46="","",IF(AND('reálná rychlost'!N46&gt;50,'reálná rychlost'!N46&lt;=90),odchylky!N46,""))</f>
        <v>0.1111111111111111</v>
      </c>
      <c r="J46" s="31">
        <f>IF('reálná rychlost'!O46="","",IF(AND('reálná rychlost'!O46&gt;50,'reálná rychlost'!O46&lt;=90),odchylky!O46,""))</f>
        <v>1.8518518518518517E-2</v>
      </c>
      <c r="K46" s="31">
        <f>IF('reálná rychlost'!P46="","",IF(AND('reálná rychlost'!P46&gt;50,'reálná rychlost'!P46&lt;=90),odchylky!P46,""))</f>
        <v>0.3888888888888889</v>
      </c>
      <c r="L46" s="31">
        <f>IF('reálná rychlost'!Q46="","",IF(AND('reálná rychlost'!Q46&gt;50,'reálná rychlost'!Q46&lt;=90),odchylky!Q46,""))</f>
        <v>1.8518518518518517E-2</v>
      </c>
      <c r="M46" s="31">
        <f>IF('reálná rychlost'!R46="","",IF(AND('reálná rychlost'!R46&gt;50,'reálná rychlost'!R46&lt;=90),odchylky!R46,""))</f>
        <v>-7.407407407407407E-2</v>
      </c>
    </row>
    <row r="47" spans="1:13" x14ac:dyDescent="0.25">
      <c r="A47" s="15" t="s">
        <v>5</v>
      </c>
      <c r="B47" s="14" t="s">
        <v>4</v>
      </c>
      <c r="C47" s="31" t="str">
        <f>IF('reálná rychlost'!A47="","",IF(AND('reálná rychlost'!A47&gt;50,'reálná rychlost'!A47&lt;=90),odchylky!A47,""))</f>
        <v/>
      </c>
      <c r="D47" s="31" t="str">
        <f>IF('reálná rychlost'!B47="","",IF(AND('reálná rychlost'!B47&gt;50,'reálná rychlost'!B47&lt;=90),odchylky!B47,""))</f>
        <v/>
      </c>
      <c r="E47" s="31" t="str">
        <f>IF('reálná rychlost'!H47="","",IF(AND('reálná rychlost'!H47&gt;50,'reálná rychlost'!H47&lt;=90),odchylky!H47,""))</f>
        <v/>
      </c>
      <c r="F47" s="31" t="str">
        <f>IF('reálná rychlost'!I47="","",IF(AND('reálná rychlost'!I47&gt;50,'reálná rychlost'!I47&lt;=90),odchylky!I47,""))</f>
        <v/>
      </c>
      <c r="G47" s="31" t="str">
        <f>IF('reálná rychlost'!J47="","",IF(AND('reálná rychlost'!J47&gt;50,'reálná rychlost'!J47&lt;=90),odchylky!J47,""))</f>
        <v/>
      </c>
      <c r="H47" s="31">
        <f>IF('reálná rychlost'!M47="","",IF(AND('reálná rychlost'!M47&gt;50,'reálná rychlost'!M47&lt;=90),odchylky!M47,""))</f>
        <v>-0.13461538461538461</v>
      </c>
      <c r="I47" s="31">
        <f>IF('reálná rychlost'!N47="","",IF(AND('reálná rychlost'!N47&gt;50,'reálná rychlost'!N47&lt;=90),odchylky!N47,""))</f>
        <v>-1.9607843137254902E-2</v>
      </c>
      <c r="J47" s="31">
        <f>IF('reálná rychlost'!O47="","",IF(AND('reálná rychlost'!O47&gt;50,'reálná rychlost'!O47&lt;=90),odchylky!O47,""))</f>
        <v>-1.9607843137254902E-2</v>
      </c>
      <c r="K47" s="31">
        <f>IF('reálná rychlost'!P47="","",IF(AND('reálná rychlost'!P47&gt;50,'reálná rychlost'!P47&lt;=90),odchylky!P47,""))</f>
        <v>0.15384615384615385</v>
      </c>
      <c r="L47" s="31">
        <f>IF('reálná rychlost'!Q47="","",IF(AND('reálná rychlost'!Q47&gt;50,'reálná rychlost'!Q47&lt;=90),odchylky!Q47,""))</f>
        <v>-3.8461538461538464E-2</v>
      </c>
      <c r="M47" s="31">
        <f>IF('reálná rychlost'!R47="","",IF(AND('reálná rychlost'!R47&gt;50,'reálná rychlost'!R47&lt;=90),odchylky!R47,""))</f>
        <v>-1.9607843137254902E-2</v>
      </c>
    </row>
    <row r="48" spans="1:13" x14ac:dyDescent="0.25">
      <c r="A48" s="3" t="s">
        <v>5</v>
      </c>
      <c r="B48" s="4" t="s">
        <v>4</v>
      </c>
      <c r="C48" s="31" t="str">
        <f>IF('reálná rychlost'!A48="","",IF(AND('reálná rychlost'!A48&gt;50,'reálná rychlost'!A48&lt;=90),odchylky!A48,""))</f>
        <v/>
      </c>
      <c r="D48" s="31" t="str">
        <f>IF('reálná rychlost'!B48="","",IF(AND('reálná rychlost'!B48&gt;50,'reálná rychlost'!B48&lt;=90),odchylky!B48,""))</f>
        <v/>
      </c>
      <c r="E48" s="31">
        <f>IF('reálná rychlost'!H48="","",IF(AND('reálná rychlost'!H48&gt;50,'reálná rychlost'!H48&lt;=90),odchylky!H48,""))</f>
        <v>-3.614457831325301E-2</v>
      </c>
      <c r="F48" s="31">
        <f>IF('reálná rychlost'!I48="","",IF(AND('reálná rychlost'!I48&gt;50,'reálná rychlost'!I48&lt;=90),odchylky!I48,""))</f>
        <v>1.1904761904761904E-2</v>
      </c>
      <c r="G48" s="31">
        <f>IF('reálná rychlost'!J48="","",IF(AND('reálná rychlost'!J48&gt;50,'reálná rychlost'!J48&lt;=90),odchylky!J48,""))</f>
        <v>7.1428571428571425E-2</v>
      </c>
      <c r="H48" s="31">
        <f>IF('reálná rychlost'!M48="","",IF(AND('reálná rychlost'!M48&gt;50,'reálná rychlost'!M48&lt;=90),odchylky!M48,""))</f>
        <v>-1.2345679012345678E-2</v>
      </c>
      <c r="I48" s="31">
        <f>IF('reálná rychlost'!N48="","",IF(AND('reálná rychlost'!N48&gt;50,'reálná rychlost'!N48&lt;=90),odchylky!N48,""))</f>
        <v>0</v>
      </c>
      <c r="J48" s="31">
        <f>IF('reálná rychlost'!O48="","",IF(AND('reálná rychlost'!O48&gt;50,'reálná rychlost'!O48&lt;=90),odchylky!O48,""))</f>
        <v>-0.125</v>
      </c>
      <c r="K48" s="31">
        <f>IF('reálná rychlost'!P48="","",IF(AND('reálná rychlost'!P48&gt;50,'reálná rychlost'!P48&lt;=90),odchylky!P48,""))</f>
        <v>4.9382716049382713E-2</v>
      </c>
      <c r="L48" s="31">
        <f>IF('reálná rychlost'!Q48="","",IF(AND('reálná rychlost'!Q48&gt;50,'reálná rychlost'!Q48&lt;=90),odchylky!Q48,""))</f>
        <v>0.1111111111111111</v>
      </c>
      <c r="M48" s="31">
        <f>IF('reálná rychlost'!R48="","",IF(AND('reálná rychlost'!R48&gt;50,'reálná rychlost'!R48&lt;=90),odchylky!R48,""))</f>
        <v>0.125</v>
      </c>
    </row>
    <row r="49" spans="1:13" x14ac:dyDescent="0.25">
      <c r="A49" s="15" t="s">
        <v>5</v>
      </c>
      <c r="B49" s="14" t="s">
        <v>4</v>
      </c>
      <c r="C49" s="31" t="str">
        <f>IF('reálná rychlost'!A49="","",IF(AND('reálná rychlost'!A49&gt;50,'reálná rychlost'!A49&lt;=90),odchylky!A49,""))</f>
        <v/>
      </c>
      <c r="D49" s="31" t="str">
        <f>IF('reálná rychlost'!B49="","",IF(AND('reálná rychlost'!B49&gt;50,'reálná rychlost'!B49&lt;=90),odchylky!B49,""))</f>
        <v/>
      </c>
      <c r="E49" s="31" t="str">
        <f>IF('reálná rychlost'!H49="","",IF(AND('reálná rychlost'!H49&gt;50,'reálná rychlost'!H49&lt;=90),odchylky!H49,""))</f>
        <v/>
      </c>
      <c r="F49" s="31" t="str">
        <f>IF('reálná rychlost'!I49="","",IF(AND('reálná rychlost'!I49&gt;50,'reálná rychlost'!I49&lt;=90),odchylky!I49,""))</f>
        <v/>
      </c>
      <c r="G49" s="31" t="str">
        <f>IF('reálná rychlost'!J49="","",IF(AND('reálná rychlost'!J49&gt;50,'reálná rychlost'!J49&lt;=90),odchylky!J49,""))</f>
        <v/>
      </c>
      <c r="H49" s="31" t="str">
        <f>IF('reálná rychlost'!M49="","",IF(AND('reálná rychlost'!M49&gt;50,'reálná rychlost'!M49&lt;=90),odchylky!M49,""))</f>
        <v/>
      </c>
      <c r="I49" s="31" t="str">
        <f>IF('reálná rychlost'!N49="","",IF(AND('reálná rychlost'!N49&gt;50,'reálná rychlost'!N49&lt;=90),odchylky!N49,""))</f>
        <v/>
      </c>
      <c r="J49" s="31" t="str">
        <f>IF('reálná rychlost'!O49="","",IF(AND('reálná rychlost'!O49&gt;50,'reálná rychlost'!O49&lt;=90),odchylky!O49,""))</f>
        <v/>
      </c>
      <c r="K49" s="31" t="str">
        <f>IF('reálná rychlost'!P49="","",IF(AND('reálná rychlost'!P49&gt;50,'reálná rychlost'!P49&lt;=90),odchylky!P49,""))</f>
        <v/>
      </c>
      <c r="L49" s="31" t="str">
        <f>IF('reálná rychlost'!Q49="","",IF(AND('reálná rychlost'!Q49&gt;50,'reálná rychlost'!Q49&lt;=90),odchylky!Q49,""))</f>
        <v/>
      </c>
      <c r="M49" s="31" t="str">
        <f>IF('reálná rychlost'!R49="","",IF(AND('reálná rychlost'!R49&gt;50,'reálná rychlost'!R49&lt;=90),odchylky!R49,""))</f>
        <v/>
      </c>
    </row>
    <row r="50" spans="1:13" x14ac:dyDescent="0.25">
      <c r="A50" s="3" t="s">
        <v>5</v>
      </c>
      <c r="B50" s="4" t="s">
        <v>4</v>
      </c>
      <c r="C50" s="31">
        <f>IF('reálná rychlost'!A50="","",IF(AND('reálná rychlost'!A50&gt;50,'reálná rychlost'!A50&lt;=90),odchylky!A50,""))</f>
        <v>0.15942028985507245</v>
      </c>
      <c r="D50" s="31">
        <f>IF('reálná rychlost'!B50="","",IF(AND('reálná rychlost'!B50&gt;50,'reálná rychlost'!B50&lt;=90),odchylky!B50,""))</f>
        <v>1.4492753623188406E-2</v>
      </c>
      <c r="E50" s="31">
        <f>IF('reálná rychlost'!H50="","",IF(AND('reálná rychlost'!H50&gt;50,'reálná rychlost'!H50&lt;=90),odchylky!H50,""))</f>
        <v>0.12903225806451613</v>
      </c>
      <c r="F50" s="31">
        <f>IF('reálná rychlost'!I50="","",IF(AND('reálná rychlost'!I50&gt;50,'reálná rychlost'!I50&lt;=90),odchylky!I50,""))</f>
        <v>0.15942028985507245</v>
      </c>
      <c r="G50" s="31">
        <f>IF('reálná rychlost'!J50="","",IF(AND('reálná rychlost'!J50&gt;50,'reálná rychlost'!J50&lt;=90),odchylky!J50,""))</f>
        <v>8.6956521739130432E-2</v>
      </c>
      <c r="H50" s="31">
        <f>IF('reálná rychlost'!M50="","",IF(AND('reálná rychlost'!M50&gt;50,'reálná rychlost'!M50&lt;=90),odchylky!M50,""))</f>
        <v>-7.6923076923076927E-2</v>
      </c>
      <c r="I50" s="31">
        <f>IF('reálná rychlost'!N50="","",IF(AND('reálná rychlost'!N50&gt;50,'reálná rychlost'!N50&lt;=90),odchylky!N50,""))</f>
        <v>1.4492753623188406E-2</v>
      </c>
      <c r="J50" s="31">
        <f>IF('reálná rychlost'!O50="","",IF(AND('reálná rychlost'!O50&gt;50,'reálná rychlost'!O50&lt;=90),odchylky!O50,""))</f>
        <v>0.15942028985507245</v>
      </c>
      <c r="K50" s="31">
        <f>IF('reálná rychlost'!P50="","",IF(AND('reálná rychlost'!P50&gt;50,'reálná rychlost'!P50&lt;=90),odchylky!P50,""))</f>
        <v>0.26984126984126983</v>
      </c>
      <c r="L50" s="31">
        <f>IF('reálná rychlost'!Q50="","",IF(AND('reálná rychlost'!Q50&gt;50,'reálná rychlost'!Q50&lt;=90),odchylky!Q50,""))</f>
        <v>0.19047619047619047</v>
      </c>
      <c r="M50" s="31">
        <f>IF('reálná rychlost'!R50="","",IF(AND('reálná rychlost'!R50&gt;50,'reálná rychlost'!R50&lt;=90),odchylky!R50,""))</f>
        <v>1.4492753623188406E-2</v>
      </c>
    </row>
    <row r="51" spans="1:13" x14ac:dyDescent="0.25">
      <c r="A51" s="15" t="s">
        <v>5</v>
      </c>
      <c r="B51" s="14" t="s">
        <v>4</v>
      </c>
      <c r="C51" s="31">
        <f>IF('reálná rychlost'!A51="","",IF(AND('reálná rychlost'!A51&gt;50,'reálná rychlost'!A51&lt;=90),odchylky!A51,""))</f>
        <v>0.21951219512195122</v>
      </c>
      <c r="D51" s="31">
        <f>IF('reálná rychlost'!B51="","",IF(AND('reálná rychlost'!B51&gt;50,'reálná rychlost'!B51&lt;=90),odchylky!B51,""))</f>
        <v>9.7560975609756101E-2</v>
      </c>
      <c r="E51" s="31">
        <f>IF('reálná rychlost'!H51="","",IF(AND('reálná rychlost'!H51&gt;50,'reálná rychlost'!H51&lt;=90),odchylky!H51,""))</f>
        <v>4.9382716049382713E-2</v>
      </c>
      <c r="F51" s="31">
        <f>IF('reálná rychlost'!I51="","",IF(AND('reálná rychlost'!I51&gt;50,'reálná rychlost'!I51&lt;=90),odchylky!I51,""))</f>
        <v>0.13095238095238096</v>
      </c>
      <c r="G51" s="31">
        <f>IF('reálná rychlost'!J51="","",IF(AND('reálná rychlost'!J51&gt;50,'reálná rychlost'!J51&lt;=90),odchylky!J51,""))</f>
        <v>-4.7619047619047616E-2</v>
      </c>
      <c r="H51" s="31">
        <f>IF('reálná rychlost'!M51="","",IF(AND('reálná rychlost'!M51&gt;50,'reálná rychlost'!M51&lt;=90),odchylky!M51,""))</f>
        <v>0</v>
      </c>
      <c r="I51" s="31">
        <f>IF('reálná rychlost'!N51="","",IF(AND('reálná rychlost'!N51&gt;50,'reálná rychlost'!N51&lt;=90),odchylky!N51,""))</f>
        <v>0.13924050632911392</v>
      </c>
      <c r="J51" s="31">
        <f>IF('reálná rychlost'!O51="","",IF(AND('reálná rychlost'!O51&gt;50,'reálná rychlost'!O51&lt;=90),odchylky!O51,""))</f>
        <v>1.2658227848101266E-2</v>
      </c>
      <c r="K51" s="31">
        <f>IF('reálná rychlost'!P51="","",IF(AND('reálná rychlost'!P51&gt;50,'reálná rychlost'!P51&lt;=90),odchylky!P51,""))</f>
        <v>-0.26829268292682928</v>
      </c>
      <c r="L51" s="31">
        <f>IF('reálná rychlost'!Q51="","",IF(AND('reálná rychlost'!Q51&gt;50,'reálná rychlost'!Q51&lt;=90),odchylky!Q51,""))</f>
        <v>0.15853658536585366</v>
      </c>
      <c r="M51" s="31">
        <f>IF('reálná rychlost'!R51="","",IF(AND('reálná rychlost'!R51&gt;50,'reálná rychlost'!R51&lt;=90),odchylky!R51,""))</f>
        <v>1.2658227848101266E-2</v>
      </c>
    </row>
    <row r="52" spans="1:13" x14ac:dyDescent="0.25">
      <c r="A52" s="3" t="s">
        <v>5</v>
      </c>
      <c r="B52" s="4" t="s">
        <v>4</v>
      </c>
      <c r="C52" s="31">
        <f>IF('reálná rychlost'!A52="","",IF(AND('reálná rychlost'!A52&gt;50,'reálná rychlost'!A52&lt;=90),odchylky!A52,""))</f>
        <v>3.4482758620689655E-2</v>
      </c>
      <c r="D52" s="31">
        <f>IF('reálná rychlost'!B52="","",IF(AND('reálná rychlost'!B52&gt;50,'reálná rychlost'!B52&lt;=90),odchylky!B52,""))</f>
        <v>0.20689655172413793</v>
      </c>
      <c r="E52" s="31">
        <f>IF('reálná rychlost'!H52="","",IF(AND('reálná rychlost'!H52&gt;50,'reálná rychlost'!H52&lt;=90),odchylky!H52,""))</f>
        <v>3.4482758620689655E-2</v>
      </c>
      <c r="F52" s="31" t="str">
        <f>IF('reálná rychlost'!I52="","",IF(AND('reálná rychlost'!I52&gt;50,'reálná rychlost'!I52&lt;=90),odchylky!I52,""))</f>
        <v/>
      </c>
      <c r="G52" s="31" t="str">
        <f>IF('reálná rychlost'!J52="","",IF(AND('reálná rychlost'!J52&gt;50,'reálná rychlost'!J52&lt;=90),odchylky!J52,""))</f>
        <v/>
      </c>
      <c r="H52" s="31">
        <f>IF('reálná rychlost'!M52="","",IF(AND('reálná rychlost'!M52&gt;50,'reálná rychlost'!M52&lt;=90),odchylky!M52,""))</f>
        <v>-0.25925925925925924</v>
      </c>
      <c r="I52" s="31">
        <f>IF('reálná rychlost'!N52="","",IF(AND('reálná rychlost'!N52&gt;50,'reálná rychlost'!N52&lt;=90),odchylky!N52,""))</f>
        <v>-0.13793103448275862</v>
      </c>
      <c r="J52" s="31">
        <f>IF('reálná rychlost'!O52="","",IF(AND('reálná rychlost'!O52&gt;50,'reálná rychlost'!O52&lt;=90),odchylky!O52,""))</f>
        <v>-0.13793103448275862</v>
      </c>
      <c r="K52" s="31">
        <f>IF('reálná rychlost'!P52="","",IF(AND('reálná rychlost'!P52&gt;50,'reálná rychlost'!P52&lt;=90),odchylky!P52,""))</f>
        <v>1.8518518518518517E-2</v>
      </c>
      <c r="L52" s="31">
        <f>IF('reálná rychlost'!Q52="","",IF(AND('reálná rychlost'!Q52&gt;50,'reálná rychlost'!Q52&lt;=90),odchylky!Q52,""))</f>
        <v>-0.16666666666666666</v>
      </c>
      <c r="M52" s="31">
        <f>IF('reálná rychlost'!R52="","",IF(AND('reálná rychlost'!R52&gt;50,'reálná rychlost'!R52&lt;=90),odchylky!R52,""))</f>
        <v>-0.13793103448275862</v>
      </c>
    </row>
    <row r="53" spans="1:13" x14ac:dyDescent="0.25">
      <c r="A53" s="15" t="s">
        <v>5</v>
      </c>
      <c r="B53" s="14" t="s">
        <v>4</v>
      </c>
      <c r="C53" s="31" t="str">
        <f>IF('reálná rychlost'!A53="","",IF(AND('reálná rychlost'!A53&gt;50,'reálná rychlost'!A53&lt;=90),odchylky!A53,""))</f>
        <v/>
      </c>
      <c r="D53" s="31" t="str">
        <f>IF('reálná rychlost'!B53="","",IF(AND('reálná rychlost'!B53&gt;50,'reálná rychlost'!B53&lt;=90),odchylky!B53,""))</f>
        <v/>
      </c>
      <c r="E53" s="31" t="str">
        <f>IF('reálná rychlost'!H53="","",IF(AND('reálná rychlost'!H53&gt;50,'reálná rychlost'!H53&lt;=90),odchylky!H53,""))</f>
        <v/>
      </c>
      <c r="F53" s="31" t="str">
        <f>IF('reálná rychlost'!I53="","",IF(AND('reálná rychlost'!I53&gt;50,'reálná rychlost'!I53&lt;=90),odchylky!I53,""))</f>
        <v/>
      </c>
      <c r="G53" s="31" t="str">
        <f>IF('reálná rychlost'!J53="","",IF(AND('reálná rychlost'!J53&gt;50,'reálná rychlost'!J53&lt;=90),odchylky!J53,""))</f>
        <v/>
      </c>
      <c r="H53" s="31" t="str">
        <f>IF('reálná rychlost'!M53="","",IF(AND('reálná rychlost'!M53&gt;50,'reálná rychlost'!M53&lt;=90),odchylky!M53,""))</f>
        <v/>
      </c>
      <c r="I53" s="31" t="str">
        <f>IF('reálná rychlost'!N53="","",IF(AND('reálná rychlost'!N53&gt;50,'reálná rychlost'!N53&lt;=90),odchylky!N53,""))</f>
        <v/>
      </c>
      <c r="J53" s="31" t="str">
        <f>IF('reálná rychlost'!O53="","",IF(AND('reálná rychlost'!O53&gt;50,'reálná rychlost'!O53&lt;=90),odchylky!O53,""))</f>
        <v/>
      </c>
      <c r="K53" s="31" t="str">
        <f>IF('reálná rychlost'!P53="","",IF(AND('reálná rychlost'!P53&gt;50,'reálná rychlost'!P53&lt;=90),odchylky!P53,""))</f>
        <v/>
      </c>
      <c r="L53" s="31" t="str">
        <f>IF('reálná rychlost'!Q53="","",IF(AND('reálná rychlost'!Q53&gt;50,'reálná rychlost'!Q53&lt;=90),odchylky!Q53,""))</f>
        <v/>
      </c>
      <c r="M53" s="31" t="str">
        <f>IF('reálná rychlost'!R53="","",IF(AND('reálná rychlost'!R53&gt;50,'reálná rychlost'!R53&lt;=90),odchylky!R53,""))</f>
        <v/>
      </c>
    </row>
    <row r="54" spans="1:13" x14ac:dyDescent="0.25">
      <c r="A54" s="3" t="s">
        <v>5</v>
      </c>
      <c r="B54" s="4" t="s">
        <v>4</v>
      </c>
      <c r="C54" s="31" t="str">
        <f>IF('reálná rychlost'!A54="","",IF(AND('reálná rychlost'!A54&gt;50,'reálná rychlost'!A54&lt;=90),odchylky!A54,""))</f>
        <v/>
      </c>
      <c r="D54" s="31" t="str">
        <f>IF('reálná rychlost'!B54="","",IF(AND('reálná rychlost'!B54&gt;50,'reálná rychlost'!B54&lt;=90),odchylky!B54,""))</f>
        <v/>
      </c>
      <c r="E54" s="31" t="str">
        <f>IF('reálná rychlost'!H54="","",IF(AND('reálná rychlost'!H54&gt;50,'reálná rychlost'!H54&lt;=90),odchylky!H54,""))</f>
        <v/>
      </c>
      <c r="F54" s="31" t="str">
        <f>IF('reálná rychlost'!I54="","",IF(AND('reálná rychlost'!I54&gt;50,'reálná rychlost'!I54&lt;=90),odchylky!I54,""))</f>
        <v/>
      </c>
      <c r="G54" s="31" t="str">
        <f>IF('reálná rychlost'!J54="","",IF(AND('reálná rychlost'!J54&gt;50,'reálná rychlost'!J54&lt;=90),odchylky!J54,""))</f>
        <v/>
      </c>
      <c r="H54" s="31" t="str">
        <f>IF('reálná rychlost'!M54="","",IF(AND('reálná rychlost'!M54&gt;50,'reálná rychlost'!M54&lt;=90),odchylky!M54,""))</f>
        <v/>
      </c>
      <c r="I54" s="31" t="str">
        <f>IF('reálná rychlost'!N54="","",IF(AND('reálná rychlost'!N54&gt;50,'reálná rychlost'!N54&lt;=90),odchylky!N54,""))</f>
        <v/>
      </c>
      <c r="J54" s="31" t="str">
        <f>IF('reálná rychlost'!O54="","",IF(AND('reálná rychlost'!O54&gt;50,'reálná rychlost'!O54&lt;=90),odchylky!O54,""))</f>
        <v/>
      </c>
      <c r="K54" s="31" t="str">
        <f>IF('reálná rychlost'!P54="","",IF(AND('reálná rychlost'!P54&gt;50,'reálná rychlost'!P54&lt;=90),odchylky!P54,""))</f>
        <v/>
      </c>
      <c r="L54" s="31" t="str">
        <f>IF('reálná rychlost'!Q54="","",IF(AND('reálná rychlost'!Q54&gt;50,'reálná rychlost'!Q54&lt;=90),odchylky!Q54,""))</f>
        <v/>
      </c>
      <c r="M54" s="31" t="str">
        <f>IF('reálná rychlost'!R54="","",IF(AND('reálná rychlost'!R54&gt;50,'reálná rychlost'!R54&lt;=90),odchylky!R54,""))</f>
        <v/>
      </c>
    </row>
    <row r="55" spans="1:13" x14ac:dyDescent="0.25">
      <c r="A55" s="15" t="s">
        <v>5</v>
      </c>
      <c r="B55" s="14" t="s">
        <v>4</v>
      </c>
      <c r="C55" s="31" t="str">
        <f>IF('reálná rychlost'!A55="","",IF(AND('reálná rychlost'!A55&gt;50,'reálná rychlost'!A55&lt;=90),odchylky!A55,""))</f>
        <v/>
      </c>
      <c r="D55" s="31" t="str">
        <f>IF('reálná rychlost'!B55="","",IF(AND('reálná rychlost'!B55&gt;50,'reálná rychlost'!B55&lt;=90),odchylky!B55,""))</f>
        <v/>
      </c>
      <c r="E55" s="31" t="str">
        <f>IF('reálná rychlost'!H55="","",IF(AND('reálná rychlost'!H55&gt;50,'reálná rychlost'!H55&lt;=90),odchylky!H55,""))</f>
        <v/>
      </c>
      <c r="F55" s="31" t="str">
        <f>IF('reálná rychlost'!I55="","",IF(AND('reálná rychlost'!I55&gt;50,'reálná rychlost'!I55&lt;=90),odchylky!I55,""))</f>
        <v/>
      </c>
      <c r="G55" s="31" t="str">
        <f>IF('reálná rychlost'!J55="","",IF(AND('reálná rychlost'!J55&gt;50,'reálná rychlost'!J55&lt;=90),odchylky!J55,""))</f>
        <v/>
      </c>
      <c r="H55" s="31" t="str">
        <f>IF('reálná rychlost'!M55="","",IF(AND('reálná rychlost'!M55&gt;50,'reálná rychlost'!M55&lt;=90),odchylky!M55,""))</f>
        <v/>
      </c>
      <c r="I55" s="31" t="str">
        <f>IF('reálná rychlost'!N55="","",IF(AND('reálná rychlost'!N55&gt;50,'reálná rychlost'!N55&lt;=90),odchylky!N55,""))</f>
        <v/>
      </c>
      <c r="J55" s="31" t="str">
        <f>IF('reálná rychlost'!O55="","",IF(AND('reálná rychlost'!O55&gt;50,'reálná rychlost'!O55&lt;=90),odchylky!O55,""))</f>
        <v/>
      </c>
      <c r="K55" s="31" t="str">
        <f>IF('reálná rychlost'!P55="","",IF(AND('reálná rychlost'!P55&gt;50,'reálná rychlost'!P55&lt;=90),odchylky!P55,""))</f>
        <v/>
      </c>
      <c r="L55" s="31" t="str">
        <f>IF('reálná rychlost'!Q55="","",IF(AND('reálná rychlost'!Q55&gt;50,'reálná rychlost'!Q55&lt;=90),odchylky!Q55,""))</f>
        <v/>
      </c>
      <c r="M55" s="31" t="str">
        <f>IF('reálná rychlost'!R55="","",IF(AND('reálná rychlost'!R55&gt;50,'reálná rychlost'!R55&lt;=90),odchylky!R55,""))</f>
        <v/>
      </c>
    </row>
    <row r="56" spans="1:13" x14ac:dyDescent="0.25">
      <c r="A56" s="3" t="s">
        <v>5</v>
      </c>
      <c r="B56" s="4" t="s">
        <v>4</v>
      </c>
      <c r="C56" s="31" t="str">
        <f>IF('reálná rychlost'!A56="","",IF(AND('reálná rychlost'!A56&gt;50,'reálná rychlost'!A56&lt;=90),odchylky!A56,""))</f>
        <v/>
      </c>
      <c r="D56" s="31" t="str">
        <f>IF('reálná rychlost'!B56="","",IF(AND('reálná rychlost'!B56&gt;50,'reálná rychlost'!B56&lt;=90),odchylky!B56,""))</f>
        <v/>
      </c>
      <c r="E56" s="31">
        <f>IF('reálná rychlost'!H56="","",IF(AND('reálná rychlost'!H56&gt;50,'reálná rychlost'!H56&lt;=90),odchylky!H56,""))</f>
        <v>9.1954022988505746E-2</v>
      </c>
      <c r="F56" s="31">
        <f>IF('reálná rychlost'!I56="","",IF(AND('reálná rychlost'!I56&gt;50,'reálná rychlost'!I56&lt;=90),odchylky!I56,""))</f>
        <v>-0.12790697674418605</v>
      </c>
      <c r="G56" s="31">
        <f>IF('reálná rychlost'!J56="","",IF(AND('reálná rychlost'!J56&gt;50,'reálná rychlost'!J56&lt;=90),odchylky!J56,""))</f>
        <v>-1.1627906976744186E-2</v>
      </c>
      <c r="H56" s="31" t="str">
        <f>IF('reálná rychlost'!M56="","",IF(AND('reálná rychlost'!M56&gt;50,'reálná rychlost'!M56&lt;=90),odchylky!M56,""))</f>
        <v/>
      </c>
      <c r="I56" s="31" t="str">
        <f>IF('reálná rychlost'!N56="","",IF(AND('reálná rychlost'!N56&gt;50,'reálná rychlost'!N56&lt;=90),odchylky!N56,""))</f>
        <v/>
      </c>
      <c r="J56" s="31" t="str">
        <f>IF('reálná rychlost'!O56="","",IF(AND('reálná rychlost'!O56&gt;50,'reálná rychlost'!O56&lt;=90),odchylky!O56,""))</f>
        <v/>
      </c>
      <c r="K56" s="31">
        <f>IF('reálná rychlost'!P56="","",IF(AND('reálná rychlost'!P56&gt;50,'reálná rychlost'!P56&lt;=90),odchylky!P56,""))</f>
        <v>-5.5555555555555552E-2</v>
      </c>
      <c r="L56" s="31">
        <f>IF('reálná rychlost'!Q56="","",IF(AND('reálná rychlost'!Q56&gt;50,'reálná rychlost'!Q56&lt;=90),odchylky!Q56,""))</f>
        <v>0.1111111111111111</v>
      </c>
      <c r="M56" s="31" t="str">
        <f>IF('reálná rychlost'!R56="","",IF(AND('reálná rychlost'!R56&gt;50,'reálná rychlost'!R56&lt;=90),odchylky!R56,""))</f>
        <v/>
      </c>
    </row>
    <row r="57" spans="1:13" x14ac:dyDescent="0.25">
      <c r="A57" s="15" t="s">
        <v>5</v>
      </c>
      <c r="B57" s="14" t="s">
        <v>4</v>
      </c>
      <c r="C57" s="31" t="str">
        <f>IF('reálná rychlost'!A57="","",IF(AND('reálná rychlost'!A57&gt;50,'reálná rychlost'!A57&lt;=90),odchylky!A57,""))</f>
        <v/>
      </c>
      <c r="D57" s="31" t="str">
        <f>IF('reálná rychlost'!B57="","",IF(AND('reálná rychlost'!B57&gt;50,'reálná rychlost'!B57&lt;=90),odchylky!B57,""))</f>
        <v/>
      </c>
      <c r="E57" s="31" t="str">
        <f>IF('reálná rychlost'!H57="","",IF(AND('reálná rychlost'!H57&gt;50,'reálná rychlost'!H57&lt;=90),odchylky!H57,""))</f>
        <v/>
      </c>
      <c r="F57" s="31" t="str">
        <f>IF('reálná rychlost'!I57="","",IF(AND('reálná rychlost'!I57&gt;50,'reálná rychlost'!I57&lt;=90),odchylky!I57,""))</f>
        <v/>
      </c>
      <c r="G57" s="31" t="str">
        <f>IF('reálná rychlost'!J57="","",IF(AND('reálná rychlost'!J57&gt;50,'reálná rychlost'!J57&lt;=90),odchylky!J57,""))</f>
        <v/>
      </c>
      <c r="H57" s="31" t="str">
        <f>IF('reálná rychlost'!M57="","",IF(AND('reálná rychlost'!M57&gt;50,'reálná rychlost'!M57&lt;=90),odchylky!M57,""))</f>
        <v/>
      </c>
      <c r="I57" s="31" t="str">
        <f>IF('reálná rychlost'!N57="","",IF(AND('reálná rychlost'!N57&gt;50,'reálná rychlost'!N57&lt;=90),odchylky!N57,""))</f>
        <v/>
      </c>
      <c r="J57" s="31" t="str">
        <f>IF('reálná rychlost'!O57="","",IF(AND('reálná rychlost'!O57&gt;50,'reálná rychlost'!O57&lt;=90),odchylky!O57,""))</f>
        <v/>
      </c>
      <c r="K57" s="31" t="str">
        <f>IF('reálná rychlost'!P57="","",IF(AND('reálná rychlost'!P57&gt;50,'reálná rychlost'!P57&lt;=90),odchylky!P57,""))</f>
        <v/>
      </c>
      <c r="L57" s="31" t="str">
        <f>IF('reálná rychlost'!Q57="","",IF(AND('reálná rychlost'!Q57&gt;50,'reálná rychlost'!Q57&lt;=90),odchylky!Q57,""))</f>
        <v/>
      </c>
      <c r="M57" s="31" t="str">
        <f>IF('reálná rychlost'!R57="","",IF(AND('reálná rychlost'!R57&gt;50,'reálná rychlost'!R57&lt;=90),odchylky!R57,""))</f>
        <v/>
      </c>
    </row>
    <row r="58" spans="1:13" x14ac:dyDescent="0.25">
      <c r="C58" s="31" t="str">
        <f>IF('reálná rychlost'!A58="","",IF(AND('reálná rychlost'!A58&gt;50,'reálná rychlost'!A58&lt;=90),odchylky!A58,""))</f>
        <v/>
      </c>
      <c r="D58" s="31" t="str">
        <f>IF('reálná rychlost'!B58="","",IF(AND('reálná rychlost'!B58&gt;50,'reálná rychlost'!B58&lt;=90),odchylky!B58,""))</f>
        <v/>
      </c>
      <c r="E58" s="31" t="str">
        <f>IF('reálná rychlost'!H58="","",IF(AND('reálná rychlost'!H58&gt;50,'reálná rychlost'!H58&lt;=90),odchylky!H58,""))</f>
        <v/>
      </c>
      <c r="F58" s="31" t="str">
        <f>IF('reálná rychlost'!I58="","",IF(AND('reálná rychlost'!I58&gt;50,'reálná rychlost'!I58&lt;=90),odchylky!I58,""))</f>
        <v/>
      </c>
      <c r="G58" s="31" t="str">
        <f>IF('reálná rychlost'!J58="","",IF(AND('reálná rychlost'!J58&gt;50,'reálná rychlost'!J58&lt;=90),odchylky!J58,""))</f>
        <v/>
      </c>
      <c r="H58" s="31" t="str">
        <f>IF('reálná rychlost'!M58="","",IF(AND('reálná rychlost'!M58&gt;50,'reálná rychlost'!M58&lt;=90),odchylky!M58,""))</f>
        <v/>
      </c>
      <c r="I58" s="31" t="str">
        <f>IF('reálná rychlost'!N58="","",IF(AND('reálná rychlost'!N58&gt;50,'reálná rychlost'!N58&lt;=90),odchylky!N58,""))</f>
        <v/>
      </c>
      <c r="J58" s="31" t="str">
        <f>IF('reálná rychlost'!O58="","",IF(AND('reálná rychlost'!O58&gt;50,'reálná rychlost'!O58&lt;=90),odchylky!O58,""))</f>
        <v/>
      </c>
      <c r="K58" s="31" t="str">
        <f>IF('reálná rychlost'!P58="","",IF(AND('reálná rychlost'!P58&gt;50,'reálná rychlost'!P58&lt;=90),odchylky!P58,""))</f>
        <v/>
      </c>
      <c r="L58" s="31" t="str">
        <f>IF('reálná rychlost'!Q58="","",IF(AND('reálná rychlost'!Q58&gt;50,'reálná rychlost'!Q58&lt;=90),odchylky!Q58,""))</f>
        <v/>
      </c>
      <c r="M58" s="31" t="str">
        <f>IF('reálná rychlost'!R58="","",IF(AND('reálná rychlost'!R58&gt;50,'reálná rychlost'!R58&lt;=90),odchylky!R58,""))</f>
        <v/>
      </c>
    </row>
    <row r="59" spans="1:13" x14ac:dyDescent="0.25">
      <c r="A59" s="5" t="s">
        <v>5</v>
      </c>
      <c r="B59" s="6" t="s">
        <v>2</v>
      </c>
      <c r="C59" s="31" t="str">
        <f>IF('reálná rychlost'!A59="","",IF(AND('reálná rychlost'!A59&gt;50,'reálná rychlost'!A59&lt;=90),odchylky!A59,""))</f>
        <v/>
      </c>
      <c r="D59" s="31" t="str">
        <f>IF('reálná rychlost'!B59="","",IF(AND('reálná rychlost'!B59&gt;50,'reálná rychlost'!B59&lt;=90),odchylky!B59,""))</f>
        <v/>
      </c>
      <c r="E59" s="31" t="str">
        <f>IF('reálná rychlost'!H59="","",IF(AND('reálná rychlost'!H59&gt;50,'reálná rychlost'!H59&lt;=90),odchylky!H59,""))</f>
        <v/>
      </c>
      <c r="F59" s="31" t="str">
        <f>IF('reálná rychlost'!I59="","",IF(AND('reálná rychlost'!I59&gt;50,'reálná rychlost'!I59&lt;=90),odchylky!I59,""))</f>
        <v/>
      </c>
      <c r="G59" s="31" t="str">
        <f>IF('reálná rychlost'!J59="","",IF(AND('reálná rychlost'!J59&gt;50,'reálná rychlost'!J59&lt;=90),odchylky!J59,""))</f>
        <v/>
      </c>
      <c r="H59" s="31" t="str">
        <f>IF('reálná rychlost'!M59="","",IF(AND('reálná rychlost'!M59&gt;50,'reálná rychlost'!M59&lt;=90),odchylky!M59,""))</f>
        <v/>
      </c>
      <c r="I59" s="31" t="str">
        <f>IF('reálná rychlost'!N59="","",IF(AND('reálná rychlost'!N59&gt;50,'reálná rychlost'!N59&lt;=90),odchylky!N59,""))</f>
        <v/>
      </c>
      <c r="J59" s="31" t="str">
        <f>IF('reálná rychlost'!O59="","",IF(AND('reálná rychlost'!O59&gt;50,'reálná rychlost'!O59&lt;=90),odchylky!O59,""))</f>
        <v/>
      </c>
      <c r="K59" s="31" t="str">
        <f>IF('reálná rychlost'!P59="","",IF(AND('reálná rychlost'!P59&gt;50,'reálná rychlost'!P59&lt;=90),odchylky!P59,""))</f>
        <v/>
      </c>
      <c r="L59" s="31" t="str">
        <f>IF('reálná rychlost'!Q59="","",IF(AND('reálná rychlost'!Q59&gt;50,'reálná rychlost'!Q59&lt;=90),odchylky!Q59,""))</f>
        <v/>
      </c>
      <c r="M59" s="31" t="str">
        <f>IF('reálná rychlost'!R59="","",IF(AND('reálná rychlost'!R59&gt;50,'reálná rychlost'!R59&lt;=90),odchylky!R59,""))</f>
        <v/>
      </c>
    </row>
    <row r="60" spans="1:13" x14ac:dyDescent="0.25">
      <c r="A60" s="3" t="s">
        <v>5</v>
      </c>
      <c r="B60" s="9" t="s">
        <v>2</v>
      </c>
      <c r="C60" s="31">
        <f>IF('reálná rychlost'!A60="","",IF(AND('reálná rychlost'!A60&gt;50,'reálná rychlost'!A60&lt;=90),odchylky!A60,""))</f>
        <v>-0.52830188679245282</v>
      </c>
      <c r="D60" s="31">
        <f>IF('reálná rychlost'!B60="","",IF(AND('reálná rychlost'!B60&gt;50,'reálná rychlost'!B60&lt;=90),odchylky!B60,""))</f>
        <v>-0.71698113207547165</v>
      </c>
      <c r="E60" s="31">
        <f>IF('reálná rychlost'!H60="","",IF(AND('reálná rychlost'!H60&gt;50,'reálná rychlost'!H60&lt;=90),odchylky!H60,""))</f>
        <v>-3.8461538461538464E-2</v>
      </c>
      <c r="F60" s="31" t="str">
        <f>IF('reálná rychlost'!I60="","",IF(AND('reálná rychlost'!I60&gt;50,'reálná rychlost'!I60&lt;=90),odchylky!I60,""))</f>
        <v/>
      </c>
      <c r="G60" s="31" t="str">
        <f>IF('reálná rychlost'!J60="","",IF(AND('reálná rychlost'!J60&gt;50,'reálná rychlost'!J60&lt;=90),odchylky!J60,""))</f>
        <v/>
      </c>
      <c r="H60" s="31">
        <f>IF('reálná rychlost'!M60="","",IF(AND('reálná rychlost'!M60&gt;50,'reálná rychlost'!M60&lt;=90),odchylky!M60,""))</f>
        <v>-0.13793103448275862</v>
      </c>
      <c r="I60" s="31" t="str">
        <f>IF('reálná rychlost'!N60="","",IF(AND('reálná rychlost'!N60&gt;50,'reálná rychlost'!N60&lt;=90),odchylky!N60,""))</f>
        <v/>
      </c>
      <c r="J60" s="31" t="str">
        <f>IF('reálná rychlost'!O60="","",IF(AND('reálná rychlost'!O60&gt;50,'reálná rychlost'!O60&lt;=90),odchylky!O60,""))</f>
        <v/>
      </c>
      <c r="K60" s="31">
        <f>IF('reálná rychlost'!P60="","",IF(AND('reálná rychlost'!P60&gt;50,'reálná rychlost'!P60&lt;=90),odchylky!P60,""))</f>
        <v>0</v>
      </c>
      <c r="L60" s="31">
        <f>IF('reálná rychlost'!Q60="","",IF(AND('reálná rychlost'!Q60&gt;50,'reálná rychlost'!Q60&lt;=90),odchylky!Q60,""))</f>
        <v>9.0909090909090912E-2</v>
      </c>
      <c r="M60" s="31" t="str">
        <f>IF('reálná rychlost'!R60="","",IF(AND('reálná rychlost'!R60&gt;50,'reálná rychlost'!R60&lt;=90),odchylky!R60,""))</f>
        <v/>
      </c>
    </row>
    <row r="61" spans="1:13" x14ac:dyDescent="0.25">
      <c r="A61" s="5" t="s">
        <v>5</v>
      </c>
      <c r="B61" s="6" t="s">
        <v>2</v>
      </c>
      <c r="C61" s="31" t="str">
        <f>IF('reálná rychlost'!A61="","",IF(AND('reálná rychlost'!A61&gt;50,'reálná rychlost'!A61&lt;=90),odchylky!A61,""))</f>
        <v/>
      </c>
      <c r="D61" s="31" t="str">
        <f>IF('reálná rychlost'!B61="","",IF(AND('reálná rychlost'!B61&gt;50,'reálná rychlost'!B61&lt;=90),odchylky!B61,""))</f>
        <v/>
      </c>
      <c r="E61" s="31" t="str">
        <f>IF('reálná rychlost'!H61="","",IF(AND('reálná rychlost'!H61&gt;50,'reálná rychlost'!H61&lt;=90),odchylky!H61,""))</f>
        <v/>
      </c>
      <c r="F61" s="31" t="str">
        <f>IF('reálná rychlost'!I61="","",IF(AND('reálná rychlost'!I61&gt;50,'reálná rychlost'!I61&lt;=90),odchylky!I61,""))</f>
        <v/>
      </c>
      <c r="G61" s="31" t="str">
        <f>IF('reálná rychlost'!J61="","",IF(AND('reálná rychlost'!J61&gt;50,'reálná rychlost'!J61&lt;=90),odchylky!J61,""))</f>
        <v/>
      </c>
      <c r="H61" s="31" t="str">
        <f>IF('reálná rychlost'!M61="","",IF(AND('reálná rychlost'!M61&gt;50,'reálná rychlost'!M61&lt;=90),odchylky!M61,""))</f>
        <v/>
      </c>
      <c r="I61" s="31" t="str">
        <f>IF('reálná rychlost'!N61="","",IF(AND('reálná rychlost'!N61&gt;50,'reálná rychlost'!N61&lt;=90),odchylky!N61,""))</f>
        <v/>
      </c>
      <c r="J61" s="31" t="str">
        <f>IF('reálná rychlost'!O61="","",IF(AND('reálná rychlost'!O61&gt;50,'reálná rychlost'!O61&lt;=90),odchylky!O61,""))</f>
        <v/>
      </c>
      <c r="K61" s="31" t="str">
        <f>IF('reálná rychlost'!P61="","",IF(AND('reálná rychlost'!P61&gt;50,'reálná rychlost'!P61&lt;=90),odchylky!P61,""))</f>
        <v/>
      </c>
      <c r="L61" s="31" t="str">
        <f>IF('reálná rychlost'!Q61="","",IF(AND('reálná rychlost'!Q61&gt;50,'reálná rychlost'!Q61&lt;=90),odchylky!Q61,""))</f>
        <v/>
      </c>
      <c r="M61" s="31" t="str">
        <f>IF('reálná rychlost'!R61="","",IF(AND('reálná rychlost'!R61&gt;50,'reálná rychlost'!R61&lt;=90),odchylky!R61,""))</f>
        <v/>
      </c>
    </row>
    <row r="62" spans="1:13" x14ac:dyDescent="0.25">
      <c r="A62" s="3" t="s">
        <v>5</v>
      </c>
      <c r="B62" s="9" t="s">
        <v>2</v>
      </c>
      <c r="C62" s="31">
        <f>IF('reálná rychlost'!A62="","",IF(AND('reálná rychlost'!A62&gt;50,'reálná rychlost'!A62&lt;=90),odchylky!A62,""))</f>
        <v>-0.11764705882352941</v>
      </c>
      <c r="D62" s="31">
        <f>IF('reálná rychlost'!B62="","",IF(AND('reálná rychlost'!B62&gt;50,'reálná rychlost'!B62&lt;=90),odchylky!B62,""))</f>
        <v>-0.11764705882352941</v>
      </c>
      <c r="E62" s="31">
        <f>IF('reálná rychlost'!H62="","",IF(AND('reálná rychlost'!H62&gt;50,'reálná rychlost'!H62&lt;=90),odchylky!H62,""))</f>
        <v>7.6923076923076927E-2</v>
      </c>
      <c r="F62" s="31">
        <f>IF('reálná rychlost'!I62="","",IF(AND('reálná rychlost'!I62&gt;50,'reálná rychlost'!I62&lt;=90),odchylky!I62,""))</f>
        <v>0.171875</v>
      </c>
      <c r="G62" s="31">
        <f>IF('reálná rychlost'!J62="","",IF(AND('reálná rychlost'!J62&gt;50,'reálná rychlost'!J62&lt;=90),odchylky!J62,""))</f>
        <v>0.328125</v>
      </c>
      <c r="H62" s="31">
        <f>IF('reálná rychlost'!M62="","",IF(AND('reálná rychlost'!M62&gt;50,'reálná rychlost'!M62&lt;=90),odchylky!M62,""))</f>
        <v>0.11940298507462686</v>
      </c>
      <c r="I62" s="31">
        <f>IF('reálná rychlost'!N62="","",IF(AND('reálná rychlost'!N62&gt;50,'reálná rychlost'!N62&lt;=90),odchylky!N62,""))</f>
        <v>6.0606060606060608E-2</v>
      </c>
      <c r="J62" s="31">
        <f>IF('reálná rychlost'!O62="","",IF(AND('reálná rychlost'!O62&gt;50,'reálná rychlost'!O62&lt;=90),odchylky!O62,""))</f>
        <v>0.21212121212121213</v>
      </c>
      <c r="K62" s="31">
        <f>IF('reálná rychlost'!P62="","",IF(AND('reálná rychlost'!P62&gt;50,'reálná rychlost'!P62&lt;=90),odchylky!P62,""))</f>
        <v>0.19718309859154928</v>
      </c>
      <c r="L62" s="31">
        <f>IF('reálná rychlost'!Q62="","",IF(AND('reálná rychlost'!Q62&gt;50,'reálná rychlost'!Q62&lt;=90),odchylky!Q62,""))</f>
        <v>0.26760563380281688</v>
      </c>
      <c r="M62" s="31">
        <f>IF('reálná rychlost'!R62="","",IF(AND('reálná rychlost'!R62&gt;50,'reálná rychlost'!R62&lt;=90),odchylky!R62,""))</f>
        <v>6.0606060606060608E-2</v>
      </c>
    </row>
    <row r="63" spans="1:13" x14ac:dyDescent="0.25">
      <c r="A63" s="5" t="s">
        <v>5</v>
      </c>
      <c r="B63" s="6" t="s">
        <v>2</v>
      </c>
      <c r="C63" s="31">
        <f>IF('reálná rychlost'!A63="","",IF(AND('reálná rychlost'!A63&gt;50,'reálná rychlost'!A63&lt;=90),odchylky!A63,""))</f>
        <v>3.4482758620689655E-2</v>
      </c>
      <c r="D63" s="31">
        <f>IF('reálná rychlost'!B63="","",IF(AND('reálná rychlost'!B63&gt;50,'reálná rychlost'!B63&lt;=90),odchylky!B63,""))</f>
        <v>-8.0459770114942528E-2</v>
      </c>
      <c r="E63" s="31">
        <f>IF('reálná rychlost'!H63="","",IF(AND('reálná rychlost'!H63&gt;50,'reálná rychlost'!H63&lt;=90),odchylky!H63,""))</f>
        <v>-1.1627906976744186E-2</v>
      </c>
      <c r="F63" s="31">
        <f>IF('reálná rychlost'!I63="","",IF(AND('reálná rychlost'!I63&gt;50,'reálná rychlost'!I63&lt;=90),odchylky!I63,""))</f>
        <v>0.25</v>
      </c>
      <c r="G63" s="31">
        <f>IF('reálná rychlost'!J63="","",IF(AND('reálná rychlost'!J63&gt;50,'reálná rychlost'!J63&lt;=90),odchylky!J63,""))</f>
        <v>0.25</v>
      </c>
      <c r="H63" s="31">
        <f>IF('reálná rychlost'!M63="","",IF(AND('reálná rychlost'!M63&gt;50,'reálná rychlost'!M63&lt;=90),odchylky!M63,""))</f>
        <v>1.1235955056179775E-2</v>
      </c>
      <c r="I63" s="31">
        <f>IF('reálná rychlost'!N63="","",IF(AND('reálná rychlost'!N63&gt;50,'reálná rychlost'!N63&lt;=90),odchylky!N63,""))</f>
        <v>-9.0909090909090912E-2</v>
      </c>
      <c r="J63" s="31">
        <f>IF('reálná rychlost'!O63="","",IF(AND('reálná rychlost'!O63&gt;50,'reálná rychlost'!O63&lt;=90),odchylky!O63,""))</f>
        <v>2.2727272727272728E-2</v>
      </c>
      <c r="K63" s="31">
        <f>IF('reálná rychlost'!P63="","",IF(AND('reálná rychlost'!P63&gt;50,'reálná rychlost'!P63&lt;=90),odchylky!P63,""))</f>
        <v>9.1954022988505746E-2</v>
      </c>
      <c r="L63" s="31">
        <f>IF('reálná rychlost'!Q63="","",IF(AND('reálná rychlost'!Q63&gt;50,'reálná rychlost'!Q63&lt;=90),odchylky!Q63,""))</f>
        <v>0.14942528735632185</v>
      </c>
      <c r="M63" s="31">
        <f>IF('reálná rychlost'!R63="","",IF(AND('reálná rychlost'!R63&gt;50,'reálná rychlost'!R63&lt;=90),odchylky!R63,""))</f>
        <v>2.2727272727272728E-2</v>
      </c>
    </row>
    <row r="64" spans="1:13" x14ac:dyDescent="0.25">
      <c r="A64" s="3" t="s">
        <v>5</v>
      </c>
      <c r="B64" s="9" t="s">
        <v>2</v>
      </c>
      <c r="C64" s="31" t="str">
        <f>IF('reálná rychlost'!A64="","",IF(AND('reálná rychlost'!A64&gt;50,'reálná rychlost'!A64&lt;=90),odchylky!A64,""))</f>
        <v/>
      </c>
      <c r="D64" s="31" t="str">
        <f>IF('reálná rychlost'!B64="","",IF(AND('reálná rychlost'!B64&gt;50,'reálná rychlost'!B64&lt;=90),odchylky!B64,""))</f>
        <v/>
      </c>
      <c r="E64" s="31" t="str">
        <f>IF('reálná rychlost'!H64="","",IF(AND('reálná rychlost'!H64&gt;50,'reálná rychlost'!H64&lt;=90),odchylky!H64,""))</f>
        <v/>
      </c>
      <c r="F64" s="31" t="str">
        <f>IF('reálná rychlost'!I64="","",IF(AND('reálná rychlost'!I64&gt;50,'reálná rychlost'!I64&lt;=90),odchylky!I64,""))</f>
        <v/>
      </c>
      <c r="G64" s="31" t="str">
        <f>IF('reálná rychlost'!J64="","",IF(AND('reálná rychlost'!J64&gt;50,'reálná rychlost'!J64&lt;=90),odchylky!J64,""))</f>
        <v/>
      </c>
      <c r="H64" s="31" t="str">
        <f>IF('reálná rychlost'!M64="","",IF(AND('reálná rychlost'!M64&gt;50,'reálná rychlost'!M64&lt;=90),odchylky!M64,""))</f>
        <v/>
      </c>
      <c r="I64" s="31" t="str">
        <f>IF('reálná rychlost'!N64="","",IF(AND('reálná rychlost'!N64&gt;50,'reálná rychlost'!N64&lt;=90),odchylky!N64,""))</f>
        <v/>
      </c>
      <c r="J64" s="31" t="str">
        <f>IF('reálná rychlost'!O64="","",IF(AND('reálná rychlost'!O64&gt;50,'reálná rychlost'!O64&lt;=90),odchylky!O64,""))</f>
        <v/>
      </c>
      <c r="K64" s="31" t="str">
        <f>IF('reálná rychlost'!P64="","",IF(AND('reálná rychlost'!P64&gt;50,'reálná rychlost'!P64&lt;=90),odchylky!P64,""))</f>
        <v/>
      </c>
      <c r="L64" s="31" t="str">
        <f>IF('reálná rychlost'!Q64="","",IF(AND('reálná rychlost'!Q64&gt;50,'reálná rychlost'!Q64&lt;=90),odchylky!Q64,""))</f>
        <v/>
      </c>
      <c r="M64" s="31" t="str">
        <f>IF('reálná rychlost'!R64="","",IF(AND('reálná rychlost'!R64&gt;50,'reálná rychlost'!R64&lt;=90),odchylky!R64,""))</f>
        <v/>
      </c>
    </row>
    <row r="65" spans="1:13" x14ac:dyDescent="0.25">
      <c r="A65" s="5" t="s">
        <v>5</v>
      </c>
      <c r="B65" s="6" t="s">
        <v>2</v>
      </c>
      <c r="C65" s="31">
        <f>IF('reálná rychlost'!A65="","",IF(AND('reálná rychlost'!A65&gt;50,'reálná rychlost'!A65&lt;=90),odchylky!A65,""))</f>
        <v>-0.24528301886792453</v>
      </c>
      <c r="D65" s="31">
        <f>IF('reálná rychlost'!B65="","",IF(AND('reálná rychlost'!B65&gt;50,'reálná rychlost'!B65&lt;=90),odchylky!B65,""))</f>
        <v>-0.15094339622641509</v>
      </c>
      <c r="E65" s="31" t="str">
        <f>IF('reálná rychlost'!H65="","",IF(AND('reálná rychlost'!H65&gt;50,'reálná rychlost'!H65&lt;=90),odchylky!H65,""))</f>
        <v/>
      </c>
      <c r="F65" s="31">
        <f>IF('reálná rychlost'!I65="","",IF(AND('reálná rychlost'!I65&gt;50,'reálná rychlost'!I65&lt;=90),odchylky!I65,""))</f>
        <v>-0.13461538461538461</v>
      </c>
      <c r="G65" s="31">
        <f>IF('reálná rychlost'!J65="","",IF(AND('reálná rychlost'!J65&gt;50,'reálná rychlost'!J65&lt;=90),odchylky!J65,""))</f>
        <v>0.15384615384615385</v>
      </c>
      <c r="H65" s="31" t="str">
        <f>IF('reálná rychlost'!M65="","",IF(AND('reálná rychlost'!M65&gt;50,'reálná rychlost'!M65&lt;=90),odchylky!M65,""))</f>
        <v/>
      </c>
      <c r="I65" s="31" t="str">
        <f>IF('reálná rychlost'!N65="","",IF(AND('reálná rychlost'!N65&gt;50,'reálná rychlost'!N65&lt;=90),odchylky!N65,""))</f>
        <v/>
      </c>
      <c r="J65" s="31" t="str">
        <f>IF('reálná rychlost'!O65="","",IF(AND('reálná rychlost'!O65&gt;50,'reálná rychlost'!O65&lt;=90),odchylky!O65,""))</f>
        <v/>
      </c>
      <c r="K65" s="31">
        <f>IF('reálná rychlost'!P65="","",IF(AND('reálná rychlost'!P65&gt;50,'reálná rychlost'!P65&lt;=90),odchylky!P65,""))</f>
        <v>0.44230769230769229</v>
      </c>
      <c r="L65" s="31">
        <f>IF('reálná rychlost'!Q65="","",IF(AND('reálná rychlost'!Q65&gt;50,'reálná rychlost'!Q65&lt;=90),odchylky!Q65,""))</f>
        <v>5.7692307692307696E-2</v>
      </c>
      <c r="M65" s="31" t="str">
        <f>IF('reálná rychlost'!R65="","",IF(AND('reálná rychlost'!R65&gt;50,'reálná rychlost'!R65&lt;=90),odchylky!R65,""))</f>
        <v/>
      </c>
    </row>
    <row r="66" spans="1:13" x14ac:dyDescent="0.25">
      <c r="A66" s="3" t="s">
        <v>5</v>
      </c>
      <c r="B66" s="9" t="s">
        <v>2</v>
      </c>
      <c r="C66" s="31" t="str">
        <f>IF('reálná rychlost'!A66="","",IF(AND('reálná rychlost'!A66&gt;50,'reálná rychlost'!A66&lt;=90),odchylky!A66,""))</f>
        <v/>
      </c>
      <c r="D66" s="31" t="str">
        <f>IF('reálná rychlost'!B66="","",IF(AND('reálná rychlost'!B66&gt;50,'reálná rychlost'!B66&lt;=90),odchylky!B66,""))</f>
        <v/>
      </c>
      <c r="E66" s="31" t="str">
        <f>IF('reálná rychlost'!H66="","",IF(AND('reálná rychlost'!H66&gt;50,'reálná rychlost'!H66&lt;=90),odchylky!H66,""))</f>
        <v/>
      </c>
      <c r="F66" s="31">
        <f>IF('reálná rychlost'!I66="","",IF(AND('reálná rychlost'!I66&gt;50,'reálná rychlost'!I66&lt;=90),odchylky!I66,""))</f>
        <v>-0.25925925925925924</v>
      </c>
      <c r="G66" s="31">
        <f>IF('reálná rychlost'!J66="","",IF(AND('reálná rychlost'!J66&gt;50,'reálná rychlost'!J66&lt;=90),odchylky!J66,""))</f>
        <v>0.29629629629629628</v>
      </c>
      <c r="H66" s="31" t="str">
        <f>IF('reálná rychlost'!M66="","",IF(AND('reálná rychlost'!M66&gt;50,'reálná rychlost'!M66&lt;=90),odchylky!M66,""))</f>
        <v/>
      </c>
      <c r="I66" s="31" t="str">
        <f>IF('reálná rychlost'!N66="","",IF(AND('reálná rychlost'!N66&gt;50,'reálná rychlost'!N66&lt;=90),odchylky!N66,""))</f>
        <v/>
      </c>
      <c r="J66" s="31" t="str">
        <f>IF('reálná rychlost'!O66="","",IF(AND('reálná rychlost'!O66&gt;50,'reálná rychlost'!O66&lt;=90),odchylky!O66,""))</f>
        <v/>
      </c>
      <c r="K66" s="31">
        <f>IF('reálná rychlost'!P66="","",IF(AND('reálná rychlost'!P66&gt;50,'reálná rychlost'!P66&lt;=90),odchylky!P66,""))</f>
        <v>5.7692307692307696E-2</v>
      </c>
      <c r="L66" s="31">
        <f>IF('reálná rychlost'!Q66="","",IF(AND('reálná rychlost'!Q66&gt;50,'reálná rychlost'!Q66&lt;=90),odchylky!Q66,""))</f>
        <v>0.25</v>
      </c>
      <c r="M66" s="31" t="str">
        <f>IF('reálná rychlost'!R66="","",IF(AND('reálná rychlost'!R66&gt;50,'reálná rychlost'!R66&lt;=90),odchylky!R66,""))</f>
        <v/>
      </c>
    </row>
    <row r="67" spans="1:13" x14ac:dyDescent="0.25">
      <c r="A67" s="5" t="s">
        <v>5</v>
      </c>
      <c r="B67" s="6" t="s">
        <v>2</v>
      </c>
      <c r="C67" s="31">
        <f>IF('reálná rychlost'!A67="","",IF(AND('reálná rychlost'!A67&gt;50,'reálná rychlost'!A67&lt;=90),odchylky!A67,""))</f>
        <v>0.18055555555555555</v>
      </c>
      <c r="D67" s="31">
        <f>IF('reálná rychlost'!B67="","",IF(AND('reálná rychlost'!B67&gt;50,'reálná rychlost'!B67&lt;=90),odchylky!B67,""))</f>
        <v>0.1111111111111111</v>
      </c>
      <c r="E67" s="31">
        <f>IF('reálná rychlost'!H67="","",IF(AND('reálná rychlost'!H67&gt;50,'reálná rychlost'!H67&lt;=90),odchylky!H67,""))</f>
        <v>-5.8823529411764705E-2</v>
      </c>
      <c r="F67" s="31">
        <f>IF('reálná rychlost'!I67="","",IF(AND('reálná rychlost'!I67&gt;50,'reálná rychlost'!I67&lt;=90),odchylky!I67,""))</f>
        <v>6.25E-2</v>
      </c>
      <c r="G67" s="31">
        <f>IF('reálná rychlost'!J67="","",IF(AND('reálná rychlost'!J67&gt;50,'reálná rychlost'!J67&lt;=90),odchylky!J67,""))</f>
        <v>0.125</v>
      </c>
      <c r="H67" s="31">
        <f>IF('reálná rychlost'!M67="","",IF(AND('reálná rychlost'!M67&gt;50,'reálná rychlost'!M67&lt;=90),odchylky!M67,""))</f>
        <v>5.2631578947368418E-2</v>
      </c>
      <c r="I67" s="31">
        <f>IF('reálná rychlost'!N67="","",IF(AND('reálná rychlost'!N67&gt;50,'reálná rychlost'!N67&lt;=90),odchylky!N67,""))</f>
        <v>8.4337349397590355E-2</v>
      </c>
      <c r="J67" s="31">
        <f>IF('reálná rychlost'!O67="","",IF(AND('reálná rychlost'!O67&gt;50,'reálná rychlost'!O67&lt;=90),odchylky!O67,""))</f>
        <v>-3.614457831325301E-2</v>
      </c>
      <c r="K67" s="31">
        <f>IF('reálná rychlost'!P67="","",IF(AND('reálná rychlost'!P67&gt;50,'reálná rychlost'!P67&lt;=90),odchylky!P67,""))</f>
        <v>-1.2345679012345678E-2</v>
      </c>
      <c r="L67" s="31">
        <f>IF('reálná rychlost'!Q67="","",IF(AND('reálná rychlost'!Q67&gt;50,'reálná rychlost'!Q67&lt;=90),odchylky!Q67,""))</f>
        <v>0.1111111111111111</v>
      </c>
      <c r="M67" s="31">
        <f>IF('reálná rychlost'!R67="","",IF(AND('reálná rychlost'!R67&gt;50,'reálná rychlost'!R67&lt;=90),odchylky!R67,""))</f>
        <v>8.4337349397590355E-2</v>
      </c>
    </row>
    <row r="68" spans="1:13" x14ac:dyDescent="0.25">
      <c r="A68" s="3" t="s">
        <v>5</v>
      </c>
      <c r="B68" s="9" t="s">
        <v>2</v>
      </c>
      <c r="C68" s="31" t="str">
        <f>IF('reálná rychlost'!A68="","",IF(AND('reálná rychlost'!A68&gt;50,'reálná rychlost'!A68&lt;=90),odchylky!A68,""))</f>
        <v/>
      </c>
      <c r="D68" s="31" t="str">
        <f>IF('reálná rychlost'!B68="","",IF(AND('reálná rychlost'!B68&gt;50,'reálná rychlost'!B68&lt;=90),odchylky!B68,""))</f>
        <v/>
      </c>
      <c r="E68" s="31" t="str">
        <f>IF('reálná rychlost'!H68="","",IF(AND('reálná rychlost'!H68&gt;50,'reálná rychlost'!H68&lt;=90),odchylky!H68,""))</f>
        <v/>
      </c>
      <c r="F68" s="31" t="str">
        <f>IF('reálná rychlost'!I68="","",IF(AND('reálná rychlost'!I68&gt;50,'reálná rychlost'!I68&lt;=90),odchylky!I68,""))</f>
        <v/>
      </c>
      <c r="G68" s="31" t="str">
        <f>IF('reálná rychlost'!J68="","",IF(AND('reálná rychlost'!J68&gt;50,'reálná rychlost'!J68&lt;=90),odchylky!J68,""))</f>
        <v/>
      </c>
      <c r="H68" s="31" t="str">
        <f>IF('reálná rychlost'!M68="","",IF(AND('reálná rychlost'!M68&gt;50,'reálná rychlost'!M68&lt;=90),odchylky!M68,""))</f>
        <v/>
      </c>
      <c r="I68" s="31" t="str">
        <f>IF('reálná rychlost'!N68="","",IF(AND('reálná rychlost'!N68&gt;50,'reálná rychlost'!N68&lt;=90),odchylky!N68,""))</f>
        <v/>
      </c>
      <c r="J68" s="31" t="str">
        <f>IF('reálná rychlost'!O68="","",IF(AND('reálná rychlost'!O68&gt;50,'reálná rychlost'!O68&lt;=90),odchylky!O68,""))</f>
        <v/>
      </c>
      <c r="K68" s="31" t="str">
        <f>IF('reálná rychlost'!P68="","",IF(AND('reálná rychlost'!P68&gt;50,'reálná rychlost'!P68&lt;=90),odchylky!P68,""))</f>
        <v/>
      </c>
      <c r="L68" s="31" t="str">
        <f>IF('reálná rychlost'!Q68="","",IF(AND('reálná rychlost'!Q68&gt;50,'reálná rychlost'!Q68&lt;=90),odchylky!Q68,""))</f>
        <v/>
      </c>
      <c r="M68" s="31" t="str">
        <f>IF('reálná rychlost'!R68="","",IF(AND('reálná rychlost'!R68&gt;50,'reálná rychlost'!R68&lt;=90),odchylky!R68,""))</f>
        <v/>
      </c>
    </row>
    <row r="69" spans="1:13" x14ac:dyDescent="0.25">
      <c r="A69" s="5" t="s">
        <v>5</v>
      </c>
      <c r="B69" s="6" t="s">
        <v>2</v>
      </c>
      <c r="C69" s="31">
        <f>IF('reálná rychlost'!A69="","",IF(AND('reálná rychlost'!A69&gt;50,'reálná rychlost'!A69&lt;=90),odchylky!A69,""))</f>
        <v>4.4776119402985072E-2</v>
      </c>
      <c r="D69" s="31">
        <f>IF('reálná rychlost'!B69="","",IF(AND('reálná rychlost'!B69&gt;50,'reálná rychlost'!B69&lt;=90),odchylky!B69,""))</f>
        <v>4.4776119402985072E-2</v>
      </c>
      <c r="E69" s="31">
        <f>IF('reálná rychlost'!H69="","",IF(AND('reálná rychlost'!H69&gt;50,'reálná rychlost'!H69&lt;=90),odchylky!H69,""))</f>
        <v>0.25</v>
      </c>
      <c r="F69" s="31">
        <f>IF('reálná rychlost'!I69="","",IF(AND('reálná rychlost'!I69&gt;50,'reálná rychlost'!I69&lt;=90),odchylky!I69,""))</f>
        <v>0.40350877192982454</v>
      </c>
      <c r="G69" s="31">
        <f>IF('reálná rychlost'!J69="","",IF(AND('reálná rychlost'!J69&gt;50,'reálná rychlost'!J69&lt;=90),odchylky!J69,""))</f>
        <v>0.22807017543859648</v>
      </c>
      <c r="H69" s="31">
        <f>IF('reálná rychlost'!M69="","",IF(AND('reálná rychlost'!M69&gt;50,'reálná rychlost'!M69&lt;=90),odchylky!M69,""))</f>
        <v>9.375E-2</v>
      </c>
      <c r="I69" s="31">
        <f>IF('reálná rychlost'!N69="","",IF(AND('reálná rychlost'!N69&gt;50,'reálná rychlost'!N69&lt;=90),odchylky!N69,""))</f>
        <v>-4.7619047619047616E-2</v>
      </c>
      <c r="J69" s="31">
        <f>IF('reálná rychlost'!O69="","",IF(AND('reálná rychlost'!O69&gt;50,'reálná rychlost'!O69&lt;=90),odchylky!O69,""))</f>
        <v>0.1111111111111111</v>
      </c>
      <c r="K69" s="31">
        <f>IF('reálná rychlost'!P69="","",IF(AND('reálná rychlost'!P69&gt;50,'reálná rychlost'!P69&lt;=90),odchylky!P69,""))</f>
        <v>6.0606060606060608E-2</v>
      </c>
      <c r="L69" s="31">
        <f>IF('reálná rychlost'!Q69="","",IF(AND('reálná rychlost'!Q69&gt;50,'reálná rychlost'!Q69&lt;=90),odchylky!Q69,""))</f>
        <v>0.13636363636363635</v>
      </c>
      <c r="M69" s="31">
        <f>IF('reálná rychlost'!R69="","",IF(AND('reálná rychlost'!R69&gt;50,'reálná rychlost'!R69&lt;=90),odchylky!R69,""))</f>
        <v>0.1111111111111111</v>
      </c>
    </row>
    <row r="70" spans="1:13" x14ac:dyDescent="0.25">
      <c r="A70" s="3" t="s">
        <v>5</v>
      </c>
      <c r="B70" s="9" t="s">
        <v>2</v>
      </c>
      <c r="C70" s="31">
        <f>IF('reálná rychlost'!A70="","",IF(AND('reálná rychlost'!A70&gt;50,'reálná rychlost'!A70&lt;=90),odchylky!A70,""))</f>
        <v>0.2</v>
      </c>
      <c r="D70" s="31">
        <f>IF('reálná rychlost'!B70="","",IF(AND('reálná rychlost'!B70&gt;50,'reálná rychlost'!B70&lt;=90),odchylky!B70,""))</f>
        <v>0.13333333333333333</v>
      </c>
      <c r="E70" s="31">
        <f>IF('reálná rychlost'!H70="","",IF(AND('reálná rychlost'!H70&gt;50,'reálná rychlost'!H70&lt;=90),odchylky!H70,""))</f>
        <v>0.13924050632911392</v>
      </c>
      <c r="F70" s="31">
        <f>IF('reálná rychlost'!I70="","",IF(AND('reálná rychlost'!I70&gt;50,'reálná rychlost'!I70&lt;=90),odchylky!I70,""))</f>
        <v>5.8823529411764705E-2</v>
      </c>
      <c r="G70" s="31">
        <f>IF('reálná rychlost'!J70="","",IF(AND('reálná rychlost'!J70&gt;50,'reálná rychlost'!J70&lt;=90),odchylky!J70,""))</f>
        <v>-5.8823529411764705E-2</v>
      </c>
      <c r="H70" s="31">
        <f>IF('reálná rychlost'!M70="","",IF(AND('reálná rychlost'!M70&gt;50,'reálná rychlost'!M70&lt;=90),odchylky!M70,""))</f>
        <v>3.6585365853658534E-2</v>
      </c>
      <c r="I70" s="31">
        <f>IF('reálná rychlost'!N70="","",IF(AND('reálná rychlost'!N70&gt;50,'reálná rychlost'!N70&lt;=90),odchylky!N70,""))</f>
        <v>-4.7619047619047616E-2</v>
      </c>
      <c r="J70" s="31">
        <f>IF('reálná rychlost'!O70="","",IF(AND('reálná rychlost'!O70&gt;50,'reálná rychlost'!O70&lt;=90),odchylky!O70,""))</f>
        <v>7.1428571428571425E-2</v>
      </c>
      <c r="K70" s="31">
        <f>IF('reálná rychlost'!P70="","",IF(AND('reálná rychlost'!P70&gt;50,'reálná rychlost'!P70&lt;=90),odchylky!P70,""))</f>
        <v>-8.0459770114942528E-2</v>
      </c>
      <c r="L70" s="31">
        <f>IF('reálná rychlost'!Q70="","",IF(AND('reálná rychlost'!Q70&gt;50,'reálná rychlost'!Q70&lt;=90),odchylky!Q70,""))</f>
        <v>9.1954022988505746E-2</v>
      </c>
      <c r="M70" s="31">
        <f>IF('reálná rychlost'!R70="","",IF(AND('reálná rychlost'!R70&gt;50,'reálná rychlost'!R70&lt;=90),odchylky!R70,""))</f>
        <v>7.1428571428571425E-2</v>
      </c>
    </row>
    <row r="71" spans="1:13" x14ac:dyDescent="0.25">
      <c r="A71" s="5" t="s">
        <v>5</v>
      </c>
      <c r="B71" s="6" t="s">
        <v>2</v>
      </c>
      <c r="C71" s="31">
        <f>IF('reálná rychlost'!A71="","",IF(AND('reálná rychlost'!A71&gt;50,'reálná rychlost'!A71&lt;=90),odchylky!A71,""))</f>
        <v>1.6949152542372881E-2</v>
      </c>
      <c r="D71" s="31">
        <f>IF('reálná rychlost'!B71="","",IF(AND('reálná rychlost'!B71&gt;50,'reálná rychlost'!B71&lt;=90),odchylky!B71,""))</f>
        <v>1.6949152542372881E-2</v>
      </c>
      <c r="E71" s="31">
        <f>IF('reálná rychlost'!H71="","",IF(AND('reálná rychlost'!H71&gt;50,'reálná rychlost'!H71&lt;=90),odchylky!H71,""))</f>
        <v>-0.13793103448275862</v>
      </c>
      <c r="F71" s="31">
        <f>IF('reálná rychlost'!I71="","",IF(AND('reálná rychlost'!I71&gt;50,'reálná rychlost'!I71&lt;=90),odchylky!I71,""))</f>
        <v>-0.16666666666666666</v>
      </c>
      <c r="G71" s="31">
        <f>IF('reálná rychlost'!J71="","",IF(AND('reálná rychlost'!J71&gt;50,'reálná rychlost'!J71&lt;=90),odchylky!J71,""))</f>
        <v>0.20370370370370369</v>
      </c>
      <c r="H71" s="31">
        <f>IF('reálná rychlost'!M71="","",IF(AND('reálná rychlost'!M71&gt;50,'reálná rychlost'!M71&lt;=90),odchylky!M71,""))</f>
        <v>-1.7857142857142856E-2</v>
      </c>
      <c r="I71" s="31">
        <f>IF('reálná rychlost'!N71="","",IF(AND('reálná rychlost'!N71&gt;50,'reálná rychlost'!N71&lt;=90),odchylky!N71,""))</f>
        <v>-0.13793103448275862</v>
      </c>
      <c r="J71" s="31">
        <f>IF('reálná rychlost'!O71="","",IF(AND('reálná rychlost'!O71&gt;50,'reálná rychlost'!O71&lt;=90),odchylky!O71,""))</f>
        <v>0.37931034482758619</v>
      </c>
      <c r="K71" s="31">
        <f>IF('reálná rychlost'!P71="","",IF(AND('reálná rychlost'!P71&gt;50,'reálná rychlost'!P71&lt;=90),odchylky!P71,""))</f>
        <v>0.20370370370370369</v>
      </c>
      <c r="L71" s="31">
        <f>IF('reálná rychlost'!Q71="","",IF(AND('reálná rychlost'!Q71&gt;50,'reálná rychlost'!Q71&lt;=90),odchylky!Q71,""))</f>
        <v>1.8518518518518517E-2</v>
      </c>
      <c r="M71" s="31">
        <f>IF('reálná rychlost'!R71="","",IF(AND('reálná rychlost'!R71&gt;50,'reálná rychlost'!R71&lt;=90),odchylky!R71,""))</f>
        <v>-0.13793103448275862</v>
      </c>
    </row>
    <row r="72" spans="1:13" x14ac:dyDescent="0.25">
      <c r="A72" s="3" t="s">
        <v>5</v>
      </c>
      <c r="B72" s="9" t="s">
        <v>2</v>
      </c>
      <c r="C72" s="31" t="str">
        <f>IF('reálná rychlost'!A72="","",IF(AND('reálná rychlost'!A72&gt;50,'reálná rychlost'!A72&lt;=90),odchylky!A72,""))</f>
        <v/>
      </c>
      <c r="D72" s="31" t="str">
        <f>IF('reálná rychlost'!B72="","",IF(AND('reálná rychlost'!B72&gt;50,'reálná rychlost'!B72&lt;=90),odchylky!B72,""))</f>
        <v/>
      </c>
      <c r="E72" s="31" t="str">
        <f>IF('reálná rychlost'!H72="","",IF(AND('reálná rychlost'!H72&gt;50,'reálná rychlost'!H72&lt;=90),odchylky!H72,""))</f>
        <v/>
      </c>
      <c r="F72" s="31" t="str">
        <f>IF('reálná rychlost'!I72="","",IF(AND('reálná rychlost'!I72&gt;50,'reálná rychlost'!I72&lt;=90),odchylky!I72,""))</f>
        <v/>
      </c>
      <c r="G72" s="31" t="str">
        <f>IF('reálná rychlost'!J72="","",IF(AND('reálná rychlost'!J72&gt;50,'reálná rychlost'!J72&lt;=90),odchylky!J72,""))</f>
        <v/>
      </c>
      <c r="H72" s="31" t="str">
        <f>IF('reálná rychlost'!M72="","",IF(AND('reálná rychlost'!M72&gt;50,'reálná rychlost'!M72&lt;=90),odchylky!M72,""))</f>
        <v/>
      </c>
      <c r="I72" s="31" t="str">
        <f>IF('reálná rychlost'!N72="","",IF(AND('reálná rychlost'!N72&gt;50,'reálná rychlost'!N72&lt;=90),odchylky!N72,""))</f>
        <v/>
      </c>
      <c r="J72" s="31" t="str">
        <f>IF('reálná rychlost'!O72="","",IF(AND('reálná rychlost'!O72&gt;50,'reálná rychlost'!O72&lt;=90),odchylky!O72,""))</f>
        <v/>
      </c>
      <c r="K72" s="31" t="str">
        <f>IF('reálná rychlost'!P72="","",IF(AND('reálná rychlost'!P72&gt;50,'reálná rychlost'!P72&lt;=90),odchylky!P72,""))</f>
        <v/>
      </c>
      <c r="L72" s="31" t="str">
        <f>IF('reálná rychlost'!Q72="","",IF(AND('reálná rychlost'!Q72&gt;50,'reálná rychlost'!Q72&lt;=90),odchylky!Q72,""))</f>
        <v/>
      </c>
      <c r="M72" s="31" t="str">
        <f>IF('reálná rychlost'!R72="","",IF(AND('reálná rychlost'!R72&gt;50,'reálná rychlost'!R72&lt;=90),odchylky!R72,""))</f>
        <v/>
      </c>
    </row>
    <row r="73" spans="1:13" x14ac:dyDescent="0.25">
      <c r="A73" s="5" t="s">
        <v>5</v>
      </c>
      <c r="B73" s="6" t="s">
        <v>2</v>
      </c>
      <c r="C73" s="31" t="str">
        <f>IF('reálná rychlost'!A73="","",IF(AND('reálná rychlost'!A73&gt;50,'reálná rychlost'!A73&lt;=90),odchylky!A73,""))</f>
        <v/>
      </c>
      <c r="D73" s="31" t="str">
        <f>IF('reálná rychlost'!B73="","",IF(AND('reálná rychlost'!B73&gt;50,'reálná rychlost'!B73&lt;=90),odchylky!B73,""))</f>
        <v/>
      </c>
      <c r="E73" s="31" t="str">
        <f>IF('reálná rychlost'!H73="","",IF(AND('reálná rychlost'!H73&gt;50,'reálná rychlost'!H73&lt;=90),odchylky!H73,""))</f>
        <v/>
      </c>
      <c r="F73" s="31" t="str">
        <f>IF('reálná rychlost'!I73="","",IF(AND('reálná rychlost'!I73&gt;50,'reálná rychlost'!I73&lt;=90),odchylky!I73,""))</f>
        <v/>
      </c>
      <c r="G73" s="31" t="str">
        <f>IF('reálná rychlost'!J73="","",IF(AND('reálná rychlost'!J73&gt;50,'reálná rychlost'!J73&lt;=90),odchylky!J73,""))</f>
        <v/>
      </c>
      <c r="H73" s="31" t="str">
        <f>IF('reálná rychlost'!M73="","",IF(AND('reálná rychlost'!M73&gt;50,'reálná rychlost'!M73&lt;=90),odchylky!M73,""))</f>
        <v/>
      </c>
      <c r="I73" s="31" t="str">
        <f>IF('reálná rychlost'!N73="","",IF(AND('reálná rychlost'!N73&gt;50,'reálná rychlost'!N73&lt;=90),odchylky!N73,""))</f>
        <v/>
      </c>
      <c r="J73" s="31" t="str">
        <f>IF('reálná rychlost'!O73="","",IF(AND('reálná rychlost'!O73&gt;50,'reálná rychlost'!O73&lt;=90),odchylky!O73,""))</f>
        <v/>
      </c>
      <c r="K73" s="31" t="str">
        <f>IF('reálná rychlost'!P73="","",IF(AND('reálná rychlost'!P73&gt;50,'reálná rychlost'!P73&lt;=90),odchylky!P73,""))</f>
        <v/>
      </c>
      <c r="L73" s="31" t="str">
        <f>IF('reálná rychlost'!Q73="","",IF(AND('reálná rychlost'!Q73&gt;50,'reálná rychlost'!Q73&lt;=90),odchylky!Q73,""))</f>
        <v/>
      </c>
      <c r="M73" s="31" t="str">
        <f>IF('reálná rychlost'!R73="","",IF(AND('reálná rychlost'!R73&gt;50,'reálná rychlost'!R73&lt;=90),odchylky!R73,""))</f>
        <v/>
      </c>
    </row>
    <row r="74" spans="1:13" x14ac:dyDescent="0.25">
      <c r="A74" s="3" t="s">
        <v>5</v>
      </c>
      <c r="B74" s="9" t="s">
        <v>2</v>
      </c>
      <c r="C74" s="31" t="str">
        <f>IF('reálná rychlost'!A74="","",IF(AND('reálná rychlost'!A74&gt;50,'reálná rychlost'!A74&lt;=90),odchylky!A74,""))</f>
        <v/>
      </c>
      <c r="D74" s="31" t="str">
        <f>IF('reálná rychlost'!B74="","",IF(AND('reálná rychlost'!B74&gt;50,'reálná rychlost'!B74&lt;=90),odchylky!B74,""))</f>
        <v/>
      </c>
      <c r="E74" s="31" t="str">
        <f>IF('reálná rychlost'!H74="","",IF(AND('reálná rychlost'!H74&gt;50,'reálná rychlost'!H74&lt;=90),odchylky!H74,""))</f>
        <v/>
      </c>
      <c r="F74" s="31" t="str">
        <f>IF('reálná rychlost'!I74="","",IF(AND('reálná rychlost'!I74&gt;50,'reálná rychlost'!I74&lt;=90),odchylky!I74,""))</f>
        <v/>
      </c>
      <c r="G74" s="31" t="str">
        <f>IF('reálná rychlost'!J74="","",IF(AND('reálná rychlost'!J74&gt;50,'reálná rychlost'!J74&lt;=90),odchylky!J74,""))</f>
        <v/>
      </c>
      <c r="H74" s="31" t="str">
        <f>IF('reálná rychlost'!M74="","",IF(AND('reálná rychlost'!M74&gt;50,'reálná rychlost'!M74&lt;=90),odchylky!M74,""))</f>
        <v/>
      </c>
      <c r="I74" s="31" t="str">
        <f>IF('reálná rychlost'!N74="","",IF(AND('reálná rychlost'!N74&gt;50,'reálná rychlost'!N74&lt;=90),odchylky!N74,""))</f>
        <v/>
      </c>
      <c r="J74" s="31" t="str">
        <f>IF('reálná rychlost'!O74="","",IF(AND('reálná rychlost'!O74&gt;50,'reálná rychlost'!O74&lt;=90),odchylky!O74,""))</f>
        <v/>
      </c>
      <c r="K74" s="31" t="str">
        <f>IF('reálná rychlost'!P74="","",IF(AND('reálná rychlost'!P74&gt;50,'reálná rychlost'!P74&lt;=90),odchylky!P74,""))</f>
        <v/>
      </c>
      <c r="L74" s="31" t="str">
        <f>IF('reálná rychlost'!Q74="","",IF(AND('reálná rychlost'!Q74&gt;50,'reálná rychlost'!Q74&lt;=90),odchylky!Q74,""))</f>
        <v/>
      </c>
      <c r="M74" s="31" t="str">
        <f>IF('reálná rychlost'!R74="","",IF(AND('reálná rychlost'!R74&gt;50,'reálná rychlost'!R74&lt;=90),odchylky!R74,""))</f>
        <v/>
      </c>
    </row>
    <row r="75" spans="1:13" x14ac:dyDescent="0.25">
      <c r="A75" s="5" t="s">
        <v>5</v>
      </c>
      <c r="B75" s="6" t="s">
        <v>2</v>
      </c>
      <c r="C75" s="31">
        <f>IF('reálná rychlost'!A75="","",IF(AND('reálná rychlost'!A75&gt;50,'reálná rychlost'!A75&lt;=90),odchylky!A75,""))</f>
        <v>9.1954022988505746E-2</v>
      </c>
      <c r="D75" s="31">
        <f>IF('reálná rychlost'!B75="","",IF(AND('reálná rychlost'!B75&gt;50,'reálná rychlost'!B75&lt;=90),odchylky!B75,""))</f>
        <v>3.4482758620689655E-2</v>
      </c>
      <c r="E75" s="31">
        <f>IF('reálná rychlost'!H75="","",IF(AND('reálná rychlost'!H75&gt;50,'reálná rychlost'!H75&lt;=90),odchylky!H75,""))</f>
        <v>0</v>
      </c>
      <c r="F75" s="31" t="str">
        <f>IF('reálná rychlost'!I75="","",IF(AND('reálná rychlost'!I75&gt;50,'reálná rychlost'!I75&lt;=90),odchylky!I75,""))</f>
        <v/>
      </c>
      <c r="G75" s="31" t="str">
        <f>IF('reálná rychlost'!J75="","",IF(AND('reálná rychlost'!J75&gt;50,'reálná rychlost'!J75&lt;=90),odchylky!J75,""))</f>
        <v/>
      </c>
      <c r="H75" s="31">
        <f>IF('reálná rychlost'!M75="","",IF(AND('reálná rychlost'!M75&gt;50,'reálná rychlost'!M75&lt;=90),odchylky!M75,""))</f>
        <v>-3.614457831325301E-2</v>
      </c>
      <c r="I75" s="31" t="str">
        <f>IF('reálná rychlost'!N75="","",IF(AND('reálná rychlost'!N75&gt;50,'reálná rychlost'!N75&lt;=90),odchylky!N75,""))</f>
        <v/>
      </c>
      <c r="J75" s="31" t="str">
        <f>IF('reálná rychlost'!O75="","",IF(AND('reálná rychlost'!O75&gt;50,'reálná rychlost'!O75&lt;=90),odchylky!O75,""))</f>
        <v/>
      </c>
      <c r="K75" s="31" t="str">
        <f>IF('reálná rychlost'!P75="","",IF(AND('reálná rychlost'!P75&gt;50,'reálná rychlost'!P75&lt;=90),odchylky!P75,""))</f>
        <v/>
      </c>
      <c r="L75" s="31" t="str">
        <f>IF('reálná rychlost'!Q75="","",IF(AND('reálná rychlost'!Q75&gt;50,'reálná rychlost'!Q75&lt;=90),odchylky!Q75,""))</f>
        <v/>
      </c>
      <c r="M75" s="31" t="str">
        <f>IF('reálná rychlost'!R75="","",IF(AND('reálná rychlost'!R75&gt;50,'reálná rychlost'!R75&lt;=90),odchylky!R75,""))</f>
        <v/>
      </c>
    </row>
    <row r="76" spans="1:13" x14ac:dyDescent="0.25">
      <c r="A76" s="3" t="s">
        <v>5</v>
      </c>
      <c r="B76" s="9" t="s">
        <v>2</v>
      </c>
      <c r="C76" s="31" t="str">
        <f>IF('reálná rychlost'!A76="","",IF(AND('reálná rychlost'!A76&gt;50,'reálná rychlost'!A76&lt;=90),odchylky!A76,""))</f>
        <v/>
      </c>
      <c r="D76" s="31" t="str">
        <f>IF('reálná rychlost'!B76="","",IF(AND('reálná rychlost'!B76&gt;50,'reálná rychlost'!B76&lt;=90),odchylky!B76,""))</f>
        <v/>
      </c>
      <c r="E76" s="31" t="str">
        <f>IF('reálná rychlost'!H76="","",IF(AND('reálná rychlost'!H76&gt;50,'reálná rychlost'!H76&lt;=90),odchylky!H76,""))</f>
        <v/>
      </c>
      <c r="F76" s="31" t="str">
        <f>IF('reálná rychlost'!I76="","",IF(AND('reálná rychlost'!I76&gt;50,'reálná rychlost'!I76&lt;=90),odchylky!I76,""))</f>
        <v/>
      </c>
      <c r="G76" s="31" t="str">
        <f>IF('reálná rychlost'!J76="","",IF(AND('reálná rychlost'!J76&gt;50,'reálná rychlost'!J76&lt;=90),odchylky!J76,""))</f>
        <v/>
      </c>
      <c r="H76" s="31" t="str">
        <f>IF('reálná rychlost'!M76="","",IF(AND('reálná rychlost'!M76&gt;50,'reálná rychlost'!M76&lt;=90),odchylky!M76,""))</f>
        <v/>
      </c>
      <c r="I76" s="31" t="str">
        <f>IF('reálná rychlost'!N76="","",IF(AND('reálná rychlost'!N76&gt;50,'reálná rychlost'!N76&lt;=90),odchylky!N76,""))</f>
        <v/>
      </c>
      <c r="J76" s="31" t="str">
        <f>IF('reálná rychlost'!O76="","",IF(AND('reálná rychlost'!O76&gt;50,'reálná rychlost'!O76&lt;=90),odchylky!O76,""))</f>
        <v/>
      </c>
      <c r="K76" s="31" t="str">
        <f>IF('reálná rychlost'!P76="","",IF(AND('reálná rychlost'!P76&gt;50,'reálná rychlost'!P76&lt;=90),odchylky!P76,""))</f>
        <v/>
      </c>
      <c r="L76" s="31" t="str">
        <f>IF('reálná rychlost'!Q76="","",IF(AND('reálná rychlost'!Q76&gt;50,'reálná rychlost'!Q76&lt;=90),odchylky!Q76,""))</f>
        <v/>
      </c>
      <c r="M76" s="31" t="str">
        <f>IF('reálná rychlost'!R76="","",IF(AND('reálná rychlost'!R76&gt;50,'reálná rychlost'!R76&lt;=90),odchylky!R76,""))</f>
        <v/>
      </c>
    </row>
    <row r="77" spans="1:13" x14ac:dyDescent="0.25">
      <c r="C77" s="31" t="str">
        <f>IF('reálná rychlost'!A77="","",IF(AND('reálná rychlost'!A77&gt;50,'reálná rychlost'!A77&lt;=90),odchylky!A77,""))</f>
        <v/>
      </c>
      <c r="D77" s="31" t="str">
        <f>IF('reálná rychlost'!B77="","",IF(AND('reálná rychlost'!B77&gt;50,'reálná rychlost'!B77&lt;=90),odchylky!B77,""))</f>
        <v/>
      </c>
      <c r="E77" s="31" t="str">
        <f>IF('reálná rychlost'!H77="","",IF(AND('reálná rychlost'!H77&gt;50,'reálná rychlost'!H77&lt;=90),odchylky!H77,""))</f>
        <v/>
      </c>
      <c r="F77" s="31" t="str">
        <f>IF('reálná rychlost'!I77="","",IF(AND('reálná rychlost'!I77&gt;50,'reálná rychlost'!I77&lt;=90),odchylky!I77,""))</f>
        <v/>
      </c>
      <c r="G77" s="31" t="str">
        <f>IF('reálná rychlost'!J77="","",IF(AND('reálná rychlost'!J77&gt;50,'reálná rychlost'!J77&lt;=90),odchylky!J77,""))</f>
        <v/>
      </c>
      <c r="H77" s="31" t="str">
        <f>IF('reálná rychlost'!M77="","",IF(AND('reálná rychlost'!M77&gt;50,'reálná rychlost'!M77&lt;=90),odchylky!M77,""))</f>
        <v/>
      </c>
      <c r="I77" s="31" t="str">
        <f>IF('reálná rychlost'!N77="","",IF(AND('reálná rychlost'!N77&gt;50,'reálná rychlost'!N77&lt;=90),odchylky!N77,""))</f>
        <v/>
      </c>
      <c r="J77" s="31" t="str">
        <f>IF('reálná rychlost'!O77="","",IF(AND('reálná rychlost'!O77&gt;50,'reálná rychlost'!O77&lt;=90),odchylky!O77,""))</f>
        <v/>
      </c>
      <c r="K77" s="31" t="str">
        <f>IF('reálná rychlost'!P77="","",IF(AND('reálná rychlost'!P77&gt;50,'reálná rychlost'!P77&lt;=90),odchylky!P77,""))</f>
        <v/>
      </c>
      <c r="L77" s="31" t="str">
        <f>IF('reálná rychlost'!Q77="","",IF(AND('reálná rychlost'!Q77&gt;50,'reálná rychlost'!Q77&lt;=90),odchylky!Q77,""))</f>
        <v/>
      </c>
      <c r="M77" s="31" t="str">
        <f>IF('reálná rychlost'!R77="","",IF(AND('reálná rychlost'!R77&gt;50,'reálná rychlost'!R77&lt;=90),odchylky!R77,""))</f>
        <v/>
      </c>
    </row>
    <row r="78" spans="1:13" x14ac:dyDescent="0.25">
      <c r="A78" s="5" t="s">
        <v>6</v>
      </c>
      <c r="B78" s="6" t="s">
        <v>4</v>
      </c>
      <c r="C78" s="31" t="str">
        <f>IF('reálná rychlost'!A78="","",IF(AND('reálná rychlost'!A78&gt;50,'reálná rychlost'!A78&lt;=90),odchylky!A78,""))</f>
        <v/>
      </c>
      <c r="D78" s="31" t="str">
        <f>IF('reálná rychlost'!B78="","",IF(AND('reálná rychlost'!B78&gt;50,'reálná rychlost'!B78&lt;=90),odchylky!B78,""))</f>
        <v/>
      </c>
      <c r="E78" s="31" t="str">
        <f>IF('reálná rychlost'!H78="","",IF(AND('reálná rychlost'!H78&gt;50,'reálná rychlost'!H78&lt;=90),odchylky!H78,""))</f>
        <v/>
      </c>
      <c r="F78" s="31" t="str">
        <f>IF('reálná rychlost'!I78="","",IF(AND('reálná rychlost'!I78&gt;50,'reálná rychlost'!I78&lt;=90),odchylky!I78,""))</f>
        <v/>
      </c>
      <c r="G78" s="31" t="str">
        <f>IF('reálná rychlost'!J78="","",IF(AND('reálná rychlost'!J78&gt;50,'reálná rychlost'!J78&lt;=90),odchylky!J78,""))</f>
        <v/>
      </c>
      <c r="H78" s="31" t="str">
        <f>IF('reálná rychlost'!M78="","",IF(AND('reálná rychlost'!M78&gt;50,'reálná rychlost'!M78&lt;=90),odchylky!M78,""))</f>
        <v/>
      </c>
      <c r="I78" s="31" t="str">
        <f>IF('reálná rychlost'!N78="","",IF(AND('reálná rychlost'!N78&gt;50,'reálná rychlost'!N78&lt;=90),odchylky!N78,""))</f>
        <v/>
      </c>
      <c r="J78" s="31" t="str">
        <f>IF('reálná rychlost'!O78="","",IF(AND('reálná rychlost'!O78&gt;50,'reálná rychlost'!O78&lt;=90),odchylky!O78,""))</f>
        <v/>
      </c>
      <c r="K78" s="31" t="str">
        <f>IF('reálná rychlost'!P78="","",IF(AND('reálná rychlost'!P78&gt;50,'reálná rychlost'!P78&lt;=90),odchylky!P78,""))</f>
        <v/>
      </c>
      <c r="L78" s="31" t="str">
        <f>IF('reálná rychlost'!Q78="","",IF(AND('reálná rychlost'!Q78&gt;50,'reálná rychlost'!Q78&lt;=90),odchylky!Q78,""))</f>
        <v/>
      </c>
      <c r="M78" s="31" t="str">
        <f>IF('reálná rychlost'!R78="","",IF(AND('reálná rychlost'!R78&gt;50,'reálná rychlost'!R78&lt;=90),odchylky!R78,""))</f>
        <v/>
      </c>
    </row>
    <row r="79" spans="1:13" x14ac:dyDescent="0.25">
      <c r="A79" s="3" t="s">
        <v>6</v>
      </c>
      <c r="B79" s="4" t="s">
        <v>4</v>
      </c>
      <c r="C79" s="31" t="str">
        <f>IF('reálná rychlost'!A79="","",IF(AND('reálná rychlost'!A79&gt;50,'reálná rychlost'!A79&lt;=90),odchylky!A79,""))</f>
        <v/>
      </c>
      <c r="D79" s="31" t="str">
        <f>IF('reálná rychlost'!B79="","",IF(AND('reálná rychlost'!B79&gt;50,'reálná rychlost'!B79&lt;=90),odchylky!B79,""))</f>
        <v/>
      </c>
      <c r="E79" s="31" t="str">
        <f>IF('reálná rychlost'!H79="","",IF(AND('reálná rychlost'!H79&gt;50,'reálná rychlost'!H79&lt;=90),odchylky!H79,""))</f>
        <v/>
      </c>
      <c r="F79" s="31">
        <f>IF('reálná rychlost'!I79="","",IF(AND('reálná rychlost'!I79&gt;50,'reálná rychlost'!I79&lt;=90),odchylky!I79,""))</f>
        <v>-3.8461538461538464E-2</v>
      </c>
      <c r="G79" s="31">
        <f>IF('reálná rychlost'!J79="","",IF(AND('reálná rychlost'!J79&gt;50,'reálná rychlost'!J79&lt;=90),odchylky!J79,""))</f>
        <v>-3.8461538461538464E-2</v>
      </c>
      <c r="H79" s="31">
        <f>IF('reálná rychlost'!M79="","",IF(AND('reálná rychlost'!M79&gt;50,'reálná rychlost'!M79&lt;=90),odchylky!M79,""))</f>
        <v>-0.13461538461538461</v>
      </c>
      <c r="I79" s="31">
        <f>IF('reálná rychlost'!N79="","",IF(AND('reálná rychlost'!N79&gt;50,'reálná rychlost'!N79&lt;=90),odchylky!N79,""))</f>
        <v>0.25</v>
      </c>
      <c r="J79" s="31">
        <f>IF('reálná rychlost'!O79="","",IF(AND('reálná rychlost'!O79&gt;50,'reálná rychlost'!O79&lt;=90),odchylky!O79,""))</f>
        <v>-3.8461538461538464E-2</v>
      </c>
      <c r="K79" s="31">
        <f>IF('reálná rychlost'!P79="","",IF(AND('reálná rychlost'!P79&gt;50,'reálná rychlost'!P79&lt;=90),odchylky!P79,""))</f>
        <v>0.15384615384615385</v>
      </c>
      <c r="L79" s="31">
        <f>IF('reálná rychlost'!Q79="","",IF(AND('reálná rychlost'!Q79&gt;50,'reálná rychlost'!Q79&lt;=90),odchylky!Q79,""))</f>
        <v>-3.8461538461538464E-2</v>
      </c>
      <c r="M79" s="31">
        <f>IF('reálná rychlost'!R79="","",IF(AND('reálná rychlost'!R79&gt;50,'reálná rychlost'!R79&lt;=90),odchylky!R79,""))</f>
        <v>-3.8461538461538464E-2</v>
      </c>
    </row>
    <row r="80" spans="1:13" x14ac:dyDescent="0.25">
      <c r="A80" s="5" t="s">
        <v>6</v>
      </c>
      <c r="B80" s="6" t="s">
        <v>4</v>
      </c>
      <c r="C80" s="31" t="str">
        <f>IF('reálná rychlost'!A80="","",IF(AND('reálná rychlost'!A80&gt;50,'reálná rychlost'!A80&lt;=90),odchylky!A80,""))</f>
        <v/>
      </c>
      <c r="D80" s="31" t="str">
        <f>IF('reálná rychlost'!B80="","",IF(AND('reálná rychlost'!B80&gt;50,'reálná rychlost'!B80&lt;=90),odchylky!B80,""))</f>
        <v/>
      </c>
      <c r="E80" s="31" t="str">
        <f>IF('reálná rychlost'!H80="","",IF(AND('reálná rychlost'!H80&gt;50,'reálná rychlost'!H80&lt;=90),odchylky!H80,""))</f>
        <v/>
      </c>
      <c r="F80" s="31" t="str">
        <f>IF('reálná rychlost'!I80="","",IF(AND('reálná rychlost'!I80&gt;50,'reálná rychlost'!I80&lt;=90),odchylky!I80,""))</f>
        <v/>
      </c>
      <c r="G80" s="31" t="str">
        <f>IF('reálná rychlost'!J80="","",IF(AND('reálná rychlost'!J80&gt;50,'reálná rychlost'!J80&lt;=90),odchylky!J80,""))</f>
        <v/>
      </c>
      <c r="H80" s="31" t="str">
        <f>IF('reálná rychlost'!M80="","",IF(AND('reálná rychlost'!M80&gt;50,'reálná rychlost'!M80&lt;=90),odchylky!M80,""))</f>
        <v/>
      </c>
      <c r="I80" s="31" t="str">
        <f>IF('reálná rychlost'!N80="","",IF(AND('reálná rychlost'!N80&gt;50,'reálná rychlost'!N80&lt;=90),odchylky!N80,""))</f>
        <v/>
      </c>
      <c r="J80" s="31" t="str">
        <f>IF('reálná rychlost'!O80="","",IF(AND('reálná rychlost'!O80&gt;50,'reálná rychlost'!O80&lt;=90),odchylky!O80,""))</f>
        <v/>
      </c>
      <c r="K80" s="31" t="str">
        <f>IF('reálná rychlost'!P80="","",IF(AND('reálná rychlost'!P80&gt;50,'reálná rychlost'!P80&lt;=90),odchylky!P80,""))</f>
        <v/>
      </c>
      <c r="L80" s="31" t="str">
        <f>IF('reálná rychlost'!Q80="","",IF(AND('reálná rychlost'!Q80&gt;50,'reálná rychlost'!Q80&lt;=90),odchylky!Q80,""))</f>
        <v/>
      </c>
      <c r="M80" s="31" t="str">
        <f>IF('reálná rychlost'!R80="","",IF(AND('reálná rychlost'!R80&gt;50,'reálná rychlost'!R80&lt;=90),odchylky!R80,""))</f>
        <v/>
      </c>
    </row>
    <row r="81" spans="1:13" x14ac:dyDescent="0.25">
      <c r="A81" s="3" t="s">
        <v>6</v>
      </c>
      <c r="B81" s="4" t="s">
        <v>4</v>
      </c>
      <c r="C81" s="31">
        <f>IF('reálná rychlost'!A81="","",IF(AND('reálná rychlost'!A81&gt;50,'reálná rychlost'!A81&lt;=90),odchylky!A81,""))</f>
        <v>-0.24657534246575341</v>
      </c>
      <c r="D81" s="31">
        <f>IF('reálná rychlost'!B81="","",IF(AND('reálná rychlost'!B81&gt;50,'reálná rychlost'!B81&lt;=90),odchylky!B81,""))</f>
        <v>-0.17808219178082191</v>
      </c>
      <c r="E81" s="31">
        <f>IF('reálná rychlost'!H81="","",IF(AND('reálná rychlost'!H81&gt;50,'reálná rychlost'!H81&lt;=90),odchylky!H81,""))</f>
        <v>2.9411764705882353E-2</v>
      </c>
      <c r="F81" s="31">
        <f>IF('reálná rychlost'!I81="","",IF(AND('reálná rychlost'!I81&gt;50,'reálná rychlost'!I81&lt;=90),odchylky!I81,""))</f>
        <v>0.30434782608695654</v>
      </c>
      <c r="G81" s="31">
        <f>IF('reálná rychlost'!J81="","",IF(AND('reálná rychlost'!J81&gt;50,'reálná rychlost'!J81&lt;=90),odchylky!J81,""))</f>
        <v>1.4492753623188406E-2</v>
      </c>
      <c r="H81" s="31">
        <f>IF('reálná rychlost'!M81="","",IF(AND('reálná rychlost'!M81&gt;50,'reálná rychlost'!M81&lt;=90),odchylky!M81,""))</f>
        <v>1.4492753623188406E-2</v>
      </c>
      <c r="I81" s="31">
        <f>IF('reálná rychlost'!N81="","",IF(AND('reálná rychlost'!N81&gt;50,'reálná rychlost'!N81&lt;=90),odchylky!N81,""))</f>
        <v>-9.0909090909090912E-2</v>
      </c>
      <c r="J81" s="31">
        <f>IF('reálná rychlost'!O81="","",IF(AND('reálná rychlost'!O81&gt;50,'reálná rychlost'!O81&lt;=90),odchylky!O81,""))</f>
        <v>-0.24242424242424243</v>
      </c>
      <c r="K81" s="31">
        <f>IF('reálná rychlost'!P81="","",IF(AND('reálná rychlost'!P81&gt;50,'reálná rychlost'!P81&lt;=90),odchylky!P81,""))</f>
        <v>6.0606060606060608E-2</v>
      </c>
      <c r="L81" s="31">
        <f>IF('reálná rychlost'!Q81="","",IF(AND('reálná rychlost'!Q81&gt;50,'reálná rychlost'!Q81&lt;=90),odchylky!Q81,""))</f>
        <v>0.13636363636363635</v>
      </c>
      <c r="M81" s="31">
        <f>IF('reálná rychlost'!R81="","",IF(AND('reálná rychlost'!R81&gt;50,'reálná rychlost'!R81&lt;=90),odchylky!R81,""))</f>
        <v>6.0606060606060608E-2</v>
      </c>
    </row>
    <row r="82" spans="1:13" x14ac:dyDescent="0.25">
      <c r="A82" s="5" t="s">
        <v>6</v>
      </c>
      <c r="B82" s="6" t="s">
        <v>4</v>
      </c>
      <c r="C82" s="31">
        <f>IF('reálná rychlost'!A82="","",IF(AND('reálná rychlost'!A82&gt;50,'reálná rychlost'!A82&lt;=90),odchylky!A82,""))</f>
        <v>-8.5365853658536592E-2</v>
      </c>
      <c r="D82" s="31">
        <f>IF('reálná rychlost'!B82="","",IF(AND('reálná rychlost'!B82&gt;50,'reálná rychlost'!B82&lt;=90),odchylky!B82,""))</f>
        <v>3.6585365853658534E-2</v>
      </c>
      <c r="E82" s="31">
        <f>IF('reálná rychlost'!H82="","",IF(AND('reálná rychlost'!H82&gt;50,'reálná rychlost'!H82&lt;=90),odchylky!H82,""))</f>
        <v>-0.1111111111111111</v>
      </c>
      <c r="F82" s="31" t="str">
        <f>IF('reálná rychlost'!I82="","",IF(AND('reálná rychlost'!I82&gt;50,'reálná rychlost'!I82&lt;=90),odchylky!I82,""))</f>
        <v/>
      </c>
      <c r="G82" s="31" t="str">
        <f>IF('reálná rychlost'!J82="","",IF(AND('reálná rychlost'!J82&gt;50,'reálná rychlost'!J82&lt;=90),odchylky!J82,""))</f>
        <v/>
      </c>
      <c r="H82" s="31" t="str">
        <f>IF('reálná rychlost'!M82="","",IF(AND('reálná rychlost'!M82&gt;50,'reálná rychlost'!M82&lt;=90),odchylky!M82,""))</f>
        <v/>
      </c>
      <c r="I82" s="31">
        <f>IF('reálná rychlost'!N82="","",IF(AND('reálná rychlost'!N82&gt;50,'reálná rychlost'!N82&lt;=90),odchylky!N82,""))</f>
        <v>1.1235955056179775E-2</v>
      </c>
      <c r="J82" s="31">
        <f>IF('reálná rychlost'!O82="","",IF(AND('reálná rychlost'!O82&gt;50,'reálná rychlost'!O82&lt;=90),odchylky!O82,""))</f>
        <v>-0.21348314606741572</v>
      </c>
      <c r="K82" s="31">
        <f>IF('reálná rychlost'!P82="","",IF(AND('reálná rychlost'!P82&gt;50,'reálná rychlost'!P82&lt;=90),odchylky!P82,""))</f>
        <v>1.1235955056179775E-2</v>
      </c>
      <c r="L82" s="31">
        <f>IF('reálná rychlost'!Q82="","",IF(AND('reálná rychlost'!Q82&gt;50,'reálná rychlost'!Q82&lt;=90),odchylky!Q82,""))</f>
        <v>-4.49438202247191E-2</v>
      </c>
      <c r="M82" s="31">
        <f>IF('reálná rychlost'!R82="","",IF(AND('reálná rychlost'!R82&gt;50,'reálná rychlost'!R82&lt;=90),odchylky!R82,""))</f>
        <v>0.12359550561797752</v>
      </c>
    </row>
    <row r="83" spans="1:13" x14ac:dyDescent="0.25">
      <c r="A83" s="3" t="s">
        <v>6</v>
      </c>
      <c r="B83" s="4" t="s">
        <v>4</v>
      </c>
      <c r="C83" s="31" t="str">
        <f>IF('reálná rychlost'!A83="","",IF(AND('reálná rychlost'!A83&gt;50,'reálná rychlost'!A83&lt;=90),odchylky!A83,""))</f>
        <v/>
      </c>
      <c r="D83" s="31" t="str">
        <f>IF('reálná rychlost'!B83="","",IF(AND('reálná rychlost'!B83&gt;50,'reálná rychlost'!B83&lt;=90),odchylky!B83,""))</f>
        <v/>
      </c>
      <c r="E83" s="31" t="str">
        <f>IF('reálná rychlost'!H83="","",IF(AND('reálná rychlost'!H83&gt;50,'reálná rychlost'!H83&lt;=90),odchylky!H83,""))</f>
        <v/>
      </c>
      <c r="F83" s="31" t="str">
        <f>IF('reálná rychlost'!I83="","",IF(AND('reálná rychlost'!I83&gt;50,'reálná rychlost'!I83&lt;=90),odchylky!I83,""))</f>
        <v/>
      </c>
      <c r="G83" s="31" t="str">
        <f>IF('reálná rychlost'!J83="","",IF(AND('reálná rychlost'!J83&gt;50,'reálná rychlost'!J83&lt;=90),odchylky!J83,""))</f>
        <v/>
      </c>
      <c r="H83" s="31" t="str">
        <f>IF('reálná rychlost'!M83="","",IF(AND('reálná rychlost'!M83&gt;50,'reálná rychlost'!M83&lt;=90),odchylky!M83,""))</f>
        <v/>
      </c>
      <c r="I83" s="31" t="str">
        <f>IF('reálná rychlost'!N83="","",IF(AND('reálná rychlost'!N83&gt;50,'reálná rychlost'!N83&lt;=90),odchylky!N83,""))</f>
        <v/>
      </c>
      <c r="J83" s="31" t="str">
        <f>IF('reálná rychlost'!O83="","",IF(AND('reálná rychlost'!O83&gt;50,'reálná rychlost'!O83&lt;=90),odchylky!O83,""))</f>
        <v/>
      </c>
      <c r="K83" s="31" t="str">
        <f>IF('reálná rychlost'!P83="","",IF(AND('reálná rychlost'!P83&gt;50,'reálná rychlost'!P83&lt;=90),odchylky!P83,""))</f>
        <v/>
      </c>
      <c r="L83" s="31" t="str">
        <f>IF('reálná rychlost'!Q83="","",IF(AND('reálná rychlost'!Q83&gt;50,'reálná rychlost'!Q83&lt;=90),odchylky!Q83,""))</f>
        <v/>
      </c>
      <c r="M83" s="31" t="str">
        <f>IF('reálná rychlost'!R83="","",IF(AND('reálná rychlost'!R83&gt;50,'reálná rychlost'!R83&lt;=90),odchylky!R83,""))</f>
        <v/>
      </c>
    </row>
    <row r="84" spans="1:13" x14ac:dyDescent="0.25">
      <c r="A84" s="5" t="s">
        <v>6</v>
      </c>
      <c r="B84" s="6" t="s">
        <v>4</v>
      </c>
      <c r="C84" s="31" t="str">
        <f>IF('reálná rychlost'!A84="","",IF(AND('reálná rychlost'!A84&gt;50,'reálná rychlost'!A84&lt;=90),odchylky!A84,""))</f>
        <v/>
      </c>
      <c r="D84" s="31" t="str">
        <f>IF('reálná rychlost'!B84="","",IF(AND('reálná rychlost'!B84&gt;50,'reálná rychlost'!B84&lt;=90),odchylky!B84,""))</f>
        <v/>
      </c>
      <c r="E84" s="31" t="str">
        <f>IF('reálná rychlost'!H84="","",IF(AND('reálná rychlost'!H84&gt;50,'reálná rychlost'!H84&lt;=90),odchylky!H84,""))</f>
        <v/>
      </c>
      <c r="F84" s="31">
        <f>IF('reálná rychlost'!I84="","",IF(AND('reálná rychlost'!I84&gt;50,'reálná rychlost'!I84&lt;=90),odchylky!I84,""))</f>
        <v>-0.23076923076923078</v>
      </c>
      <c r="G84" s="31">
        <f>IF('reálná rychlost'!J84="","",IF(AND('reálná rychlost'!J84&gt;50,'reálná rychlost'!J84&lt;=90),odchylky!J84,""))</f>
        <v>5.7692307692307696E-2</v>
      </c>
      <c r="H84" s="31">
        <f>IF('reálná rychlost'!M84="","",IF(AND('reálná rychlost'!M84&gt;50,'reálná rychlost'!M84&lt;=90),odchylky!M84,""))</f>
        <v>-3.8461538461538464E-2</v>
      </c>
      <c r="I84" s="31">
        <f>IF('reálná rychlost'!N84="","",IF(AND('reálná rychlost'!N84&gt;50,'reálná rychlost'!N84&lt;=90),odchylky!N84,""))</f>
        <v>5.7692307692307696E-2</v>
      </c>
      <c r="J84" s="31">
        <f>IF('reálná rychlost'!O84="","",IF(AND('reálná rychlost'!O84&gt;50,'reálná rychlost'!O84&lt;=90),odchylky!O84,""))</f>
        <v>-3.8461538461538464E-2</v>
      </c>
      <c r="K84" s="31">
        <f>IF('reálná rychlost'!P84="","",IF(AND('reálná rychlost'!P84&gt;50,'reálná rychlost'!P84&lt;=90),odchylky!P84,""))</f>
        <v>0.15384615384615385</v>
      </c>
      <c r="L84" s="31">
        <f>IF('reálná rychlost'!Q84="","",IF(AND('reálná rychlost'!Q84&gt;50,'reálná rychlost'!Q84&lt;=90),odchylky!Q84,""))</f>
        <v>-0.13461538461538461</v>
      </c>
      <c r="M84" s="31">
        <f>IF('reálná rychlost'!R84="","",IF(AND('reálná rychlost'!R84&gt;50,'reálná rychlost'!R84&lt;=90),odchylky!R84,""))</f>
        <v>0.15384615384615385</v>
      </c>
    </row>
    <row r="85" spans="1:13" x14ac:dyDescent="0.25">
      <c r="A85" s="3" t="s">
        <v>6</v>
      </c>
      <c r="B85" s="4" t="s">
        <v>4</v>
      </c>
      <c r="C85" s="31" t="str">
        <f>IF('reálná rychlost'!A85="","",IF(AND('reálná rychlost'!A85&gt;50,'reálná rychlost'!A85&lt;=90),odchylky!A85,""))</f>
        <v/>
      </c>
      <c r="D85" s="31" t="str">
        <f>IF('reálná rychlost'!B85="","",IF(AND('reálná rychlost'!B85&gt;50,'reálná rychlost'!B85&lt;=90),odchylky!B85,""))</f>
        <v/>
      </c>
      <c r="E85" s="31" t="str">
        <f>IF('reálná rychlost'!H85="","",IF(AND('reálná rychlost'!H85&gt;50,'reálná rychlost'!H85&lt;=90),odchylky!H85,""))</f>
        <v/>
      </c>
      <c r="F85" s="31">
        <f>IF('reálná rychlost'!I85="","",IF(AND('reálná rychlost'!I85&gt;50,'reálná rychlost'!I85&lt;=90),odchylky!I85,""))</f>
        <v>0.17647058823529413</v>
      </c>
      <c r="G85" s="31">
        <f>IF('reálná rychlost'!J85="","",IF(AND('reálná rychlost'!J85&gt;50,'reálná rychlost'!J85&lt;=90),odchylky!J85,""))</f>
        <v>0.17647058823529413</v>
      </c>
      <c r="H85" s="31">
        <f>IF('reálná rychlost'!M85="","",IF(AND('reálná rychlost'!M85&gt;50,'reálná rychlost'!M85&lt;=90),odchylky!M85,""))</f>
        <v>-0.11764705882352941</v>
      </c>
      <c r="I85" s="31">
        <f>IF('reálná rychlost'!N85="","",IF(AND('reálná rychlost'!N85&gt;50,'reálná rychlost'!N85&lt;=90),odchylky!N85,""))</f>
        <v>0.25</v>
      </c>
      <c r="J85" s="31">
        <f>IF('reálná rychlost'!O85="","",IF(AND('reálná rychlost'!O85&gt;50,'reálná rychlost'!O85&lt;=90),odchylky!O85,""))</f>
        <v>-3.8461538461538464E-2</v>
      </c>
      <c r="K85" s="31">
        <f>IF('reálná rychlost'!P85="","",IF(AND('reálná rychlost'!P85&gt;50,'reálná rychlost'!P85&lt;=90),odchylky!P85,""))</f>
        <v>-3.8461538461538464E-2</v>
      </c>
      <c r="L85" s="31">
        <f>IF('reálná rychlost'!Q85="","",IF(AND('reálná rychlost'!Q85&gt;50,'reálná rychlost'!Q85&lt;=90),odchylky!Q85,""))</f>
        <v>-0.23076923076923078</v>
      </c>
      <c r="M85" s="31">
        <f>IF('reálná rychlost'!R85="","",IF(AND('reálná rychlost'!R85&gt;50,'reálná rychlost'!R85&lt;=90),odchylky!R85,""))</f>
        <v>-3.8461538461538464E-2</v>
      </c>
    </row>
    <row r="86" spans="1:13" x14ac:dyDescent="0.25">
      <c r="A86" s="5" t="s">
        <v>6</v>
      </c>
      <c r="B86" s="6" t="s">
        <v>4</v>
      </c>
      <c r="C86" s="31">
        <f>IF('reálná rychlost'!A86="","",IF(AND('reálná rychlost'!A86&gt;50,'reálná rychlost'!A86&lt;=90),odchylky!A86,""))</f>
        <v>-2.4390243902439025E-2</v>
      </c>
      <c r="D86" s="31">
        <f>IF('reálná rychlost'!B86="","",IF(AND('reálná rychlost'!B86&gt;50,'reálná rychlost'!B86&lt;=90),odchylky!B86,""))</f>
        <v>9.7560975609756101E-2</v>
      </c>
      <c r="E86" s="31" t="str">
        <f>IF('reálná rychlost'!H86="","",IF(AND('reálná rychlost'!H86&gt;50,'reálná rychlost'!H86&lt;=90),odchylky!H86,""))</f>
        <v/>
      </c>
      <c r="F86" s="31">
        <f>IF('reálná rychlost'!I86="","",IF(AND('reálná rychlost'!I86&gt;50,'reálná rychlost'!I86&lt;=90),odchylky!I86,""))</f>
        <v>-6.9767441860465115E-2</v>
      </c>
      <c r="G86" s="31">
        <f>IF('reálná rychlost'!J86="","",IF(AND('reálná rychlost'!J86&gt;50,'reálná rychlost'!J86&lt;=90),odchylky!J86,""))</f>
        <v>-6.9767441860465115E-2</v>
      </c>
      <c r="H86" s="31">
        <f>IF('reálná rychlost'!M86="","",IF(AND('reálná rychlost'!M86&gt;50,'reálná rychlost'!M86&lt;=90),odchylky!M86,""))</f>
        <v>-6.9767441860465115E-2</v>
      </c>
      <c r="I86" s="31">
        <f>IF('reálná rychlost'!N86="","",IF(AND('reálná rychlost'!N86&gt;50,'reálná rychlost'!N86&lt;=90),odchylky!N86,""))</f>
        <v>2.4096385542168676E-2</v>
      </c>
      <c r="J86" s="31">
        <f>IF('reálná rychlost'!O86="","",IF(AND('reálná rychlost'!O86&gt;50,'reálná rychlost'!O86&lt;=90),odchylky!O86,""))</f>
        <v>-0.27710843373493976</v>
      </c>
      <c r="K86" s="31">
        <f>IF('reálná rychlost'!P86="","",IF(AND('reálná rychlost'!P86&gt;50,'reálná rychlost'!P86&lt;=90),odchylky!P86,""))</f>
        <v>-9.6385542168674704E-2</v>
      </c>
      <c r="L86" s="31">
        <f>IF('reálná rychlost'!Q86="","",IF(AND('reálná rychlost'!Q86&gt;50,'reálná rychlost'!Q86&lt;=90),odchylky!Q86,""))</f>
        <v>-3.614457831325301E-2</v>
      </c>
      <c r="M86" s="31">
        <f>IF('reálná rychlost'!R86="","",IF(AND('reálná rychlost'!R86&gt;50,'reálná rychlost'!R86&lt;=90),odchylky!R86,""))</f>
        <v>8.4337349397590355E-2</v>
      </c>
    </row>
    <row r="87" spans="1:13" x14ac:dyDescent="0.25">
      <c r="A87" s="3" t="s">
        <v>6</v>
      </c>
      <c r="B87" s="4" t="s">
        <v>4</v>
      </c>
      <c r="C87" s="31" t="str">
        <f>IF('reálná rychlost'!A87="","",IF(AND('reálná rychlost'!A87&gt;50,'reálná rychlost'!A87&lt;=90),odchylky!A87,""))</f>
        <v/>
      </c>
      <c r="D87" s="31" t="str">
        <f>IF('reálná rychlost'!B87="","",IF(AND('reálná rychlost'!B87&gt;50,'reálná rychlost'!B87&lt;=90),odchylky!B87,""))</f>
        <v/>
      </c>
      <c r="E87" s="31" t="str">
        <f>IF('reálná rychlost'!H87="","",IF(AND('reálná rychlost'!H87&gt;50,'reálná rychlost'!H87&lt;=90),odchylky!H87,""))</f>
        <v/>
      </c>
      <c r="F87" s="31" t="str">
        <f>IF('reálná rychlost'!I87="","",IF(AND('reálná rychlost'!I87&gt;50,'reálná rychlost'!I87&lt;=90),odchylky!I87,""))</f>
        <v/>
      </c>
      <c r="G87" s="31" t="str">
        <f>IF('reálná rychlost'!J87="","",IF(AND('reálná rychlost'!J87&gt;50,'reálná rychlost'!J87&lt;=90),odchylky!J87,""))</f>
        <v/>
      </c>
      <c r="H87" s="31" t="str">
        <f>IF('reálná rychlost'!M87="","",IF(AND('reálná rychlost'!M87&gt;50,'reálná rychlost'!M87&lt;=90),odchylky!M87,""))</f>
        <v/>
      </c>
      <c r="I87" s="31" t="str">
        <f>IF('reálná rychlost'!N87="","",IF(AND('reálná rychlost'!N87&gt;50,'reálná rychlost'!N87&lt;=90),odchylky!N87,""))</f>
        <v/>
      </c>
      <c r="J87" s="31" t="str">
        <f>IF('reálná rychlost'!O87="","",IF(AND('reálná rychlost'!O87&gt;50,'reálná rychlost'!O87&lt;=90),odchylky!O87,""))</f>
        <v/>
      </c>
      <c r="K87" s="31" t="str">
        <f>IF('reálná rychlost'!P87="","",IF(AND('reálná rychlost'!P87&gt;50,'reálná rychlost'!P87&lt;=90),odchylky!P87,""))</f>
        <v/>
      </c>
      <c r="L87" s="31" t="str">
        <f>IF('reálná rychlost'!Q87="","",IF(AND('reálná rychlost'!Q87&gt;50,'reálná rychlost'!Q87&lt;=90),odchylky!Q87,""))</f>
        <v/>
      </c>
      <c r="M87" s="31" t="str">
        <f>IF('reálná rychlost'!R87="","",IF(AND('reálná rychlost'!R87&gt;50,'reálná rychlost'!R87&lt;=90),odchylky!R87,""))</f>
        <v/>
      </c>
    </row>
    <row r="88" spans="1:13" x14ac:dyDescent="0.25">
      <c r="A88" s="5" t="s">
        <v>6</v>
      </c>
      <c r="B88" s="6" t="s">
        <v>4</v>
      </c>
      <c r="C88" s="31">
        <f>IF('reálná rychlost'!A88="","",IF(AND('reálná rychlost'!A88&gt;50,'reálná rychlost'!A88&lt;=90),odchylky!A88,""))</f>
        <v>0.2711864406779661</v>
      </c>
      <c r="D88" s="31">
        <f>IF('reálná rychlost'!B88="","",IF(AND('reálná rychlost'!B88&gt;50,'reálná rychlost'!B88&lt;=90),odchylky!B88,""))</f>
        <v>0.10169491525423729</v>
      </c>
      <c r="E88" s="31">
        <f>IF('reálná rychlost'!H88="","",IF(AND('reálná rychlost'!H88&gt;50,'reálná rychlost'!H88&lt;=90),odchylky!H88,""))</f>
        <v>0</v>
      </c>
      <c r="F88" s="31">
        <f>IF('reálná rychlost'!I88="","",IF(AND('reálná rychlost'!I88&gt;50,'reálná rychlost'!I88&lt;=90),odchylky!I88,""))</f>
        <v>0.56862745098039214</v>
      </c>
      <c r="G88" s="31">
        <f>IF('reálná rychlost'!J88="","",IF(AND('reálná rychlost'!J88&gt;50,'reálná rychlost'!J88&lt;=90),odchylky!J88,""))</f>
        <v>0.27450980392156865</v>
      </c>
      <c r="H88" s="31">
        <f>IF('reálná rychlost'!M88="","",IF(AND('reálná rychlost'!M88&gt;50,'reálná rychlost'!M88&lt;=90),odchylky!M88,""))</f>
        <v>0.47058823529411764</v>
      </c>
      <c r="I88" s="31">
        <f>IF('reálná rychlost'!N88="","",IF(AND('reálná rychlost'!N88&gt;50,'reálná rychlost'!N88&lt;=90),odchylky!N88,""))</f>
        <v>-3.2258064516129031E-2</v>
      </c>
      <c r="J88" s="31">
        <f>IF('reálná rychlost'!O88="","",IF(AND('reálná rychlost'!O88&gt;50,'reálná rychlost'!O88&lt;=90),odchylky!O88,""))</f>
        <v>-0.27419354838709675</v>
      </c>
      <c r="K88" s="31">
        <f>IF('reálná rychlost'!P88="","",IF(AND('reálná rychlost'!P88&gt;50,'reálná rychlost'!P88&lt;=90),odchylky!P88,""))</f>
        <v>-0.11290322580645161</v>
      </c>
      <c r="L88" s="31">
        <f>IF('reálná rychlost'!Q88="","",IF(AND('reálná rychlost'!Q88&gt;50,'reálná rychlost'!Q88&lt;=90),odchylky!Q88,""))</f>
        <v>4.8387096774193547E-2</v>
      </c>
      <c r="M88" s="31">
        <f>IF('reálná rychlost'!R88="","",IF(AND('reálná rychlost'!R88&gt;50,'reálná rychlost'!R88&lt;=90),odchylky!R88,""))</f>
        <v>0.12903225806451613</v>
      </c>
    </row>
    <row r="89" spans="1:13" x14ac:dyDescent="0.25">
      <c r="A89" s="3" t="s">
        <v>6</v>
      </c>
      <c r="B89" s="4" t="s">
        <v>4</v>
      </c>
      <c r="C89" s="31">
        <f>IF('reálná rychlost'!A89="","",IF(AND('reálná rychlost'!A89&gt;50,'reálná rychlost'!A89&lt;=90),odchylky!A89,""))</f>
        <v>0.1111111111111111</v>
      </c>
      <c r="D89" s="31">
        <f>IF('reálná rychlost'!B89="","",IF(AND('reálná rychlost'!B89&gt;50,'reálná rychlost'!B89&lt;=90),odchylky!B89,""))</f>
        <v>0.1111111111111111</v>
      </c>
      <c r="E89" s="31">
        <f>IF('reálná rychlost'!H89="","",IF(AND('reálná rychlost'!H89&gt;50,'reálná rychlost'!H89&lt;=90),odchylky!H89,""))</f>
        <v>1.2658227848101266E-2</v>
      </c>
      <c r="F89" s="31">
        <f>IF('reálná rychlost'!I89="","",IF(AND('reálná rychlost'!I89&gt;50,'reálná rychlost'!I89&lt;=90),odchylky!I89,""))</f>
        <v>-0.14634146341463414</v>
      </c>
      <c r="G89" s="31">
        <f>IF('reálná rychlost'!J89="","",IF(AND('reálná rychlost'!J89&gt;50,'reálná rychlost'!J89&lt;=90),odchylky!J89,""))</f>
        <v>-4.878048780487805E-2</v>
      </c>
      <c r="H89" s="31">
        <f>IF('reálná rychlost'!M89="","",IF(AND('reálná rychlost'!M89&gt;50,'reálná rychlost'!M89&lt;=90),odchylky!M89,""))</f>
        <v>9.7560975609756101E-2</v>
      </c>
      <c r="I89" s="31">
        <f>IF('reálná rychlost'!N89="","",IF(AND('reálná rychlost'!N89&gt;50,'reálná rychlost'!N89&lt;=90),odchylky!N89,""))</f>
        <v>4.6511627906976744E-2</v>
      </c>
      <c r="J89" s="31">
        <f>IF('reálná rychlost'!O89="","",IF(AND('reálná rychlost'!O89&gt;50,'reálná rychlost'!O89&lt;=90),odchylky!O89,""))</f>
        <v>-6.9767441860465115E-2</v>
      </c>
      <c r="K89" s="31">
        <f>IF('reálná rychlost'!P89="","",IF(AND('reálná rychlost'!P89&gt;50,'reálná rychlost'!P89&lt;=90),odchylky!P89,""))</f>
        <v>-6.9767441860465115E-2</v>
      </c>
      <c r="L89" s="31">
        <f>IF('reálná rychlost'!Q89="","",IF(AND('reálná rychlost'!Q89&gt;50,'reálná rychlost'!Q89&lt;=90),odchylky!Q89,""))</f>
        <v>-6.9767441860465115E-2</v>
      </c>
      <c r="M89" s="31">
        <f>IF('reálná rychlost'!R89="","",IF(AND('reálná rychlost'!R89&gt;50,'reálná rychlost'!R89&lt;=90),odchylky!R89,""))</f>
        <v>4.6511627906976744E-2</v>
      </c>
    </row>
    <row r="90" spans="1:13" x14ac:dyDescent="0.25">
      <c r="A90" s="5" t="s">
        <v>6</v>
      </c>
      <c r="B90" s="6" t="s">
        <v>4</v>
      </c>
      <c r="C90" s="31">
        <f>IF('reálná rychlost'!A90="","",IF(AND('reálná rychlost'!A90&gt;50,'reálná rychlost'!A90&lt;=90),odchylky!A90,""))</f>
        <v>5.2631578947368418E-2</v>
      </c>
      <c r="D90" s="31">
        <f>IF('reálná rychlost'!B90="","",IF(AND('reálná rychlost'!B90&gt;50,'reálná rychlost'!B90&lt;=90),odchylky!B90,""))</f>
        <v>0.22807017543859648</v>
      </c>
      <c r="E90" s="31">
        <f>IF('reálná rychlost'!H90="","",IF(AND('reálná rychlost'!H90&gt;50,'reálná rychlost'!H90&lt;=90),odchylky!H90,""))</f>
        <v>-0.21875</v>
      </c>
      <c r="F90" s="31">
        <f>IF('reálná rychlost'!I90="","",IF(AND('reálná rychlost'!I90&gt;50,'reálná rychlost'!I90&lt;=90),odchylky!I90,""))</f>
        <v>-9.0909090909090912E-2</v>
      </c>
      <c r="G90" s="31">
        <f>IF('reálná rychlost'!J90="","",IF(AND('reálná rychlost'!J90&gt;50,'reálná rychlost'!J90&lt;=90),odchylky!J90,""))</f>
        <v>9.0909090909090912E-2</v>
      </c>
      <c r="H90" s="31">
        <f>IF('reálná rychlost'!M90="","",IF(AND('reálná rychlost'!M90&gt;50,'reálná rychlost'!M90&lt;=90),odchylky!M90,""))</f>
        <v>-0.18181818181818182</v>
      </c>
      <c r="I90" s="31">
        <f>IF('reálná rychlost'!N90="","",IF(AND('reálná rychlost'!N90&gt;50,'reálná rychlost'!N90&lt;=90),odchylky!N90,""))</f>
        <v>0.25</v>
      </c>
      <c r="J90" s="31">
        <f>IF('reálná rychlost'!O90="","",IF(AND('reálná rychlost'!O90&gt;50,'reálná rychlost'!O90&lt;=90),odchylky!O90,""))</f>
        <v>-0.61538461538461542</v>
      </c>
      <c r="K90" s="31">
        <f>IF('reálná rychlost'!P90="","",IF(AND('reálná rychlost'!P90&gt;50,'reálná rychlost'!P90&lt;=90),odchylky!P90,""))</f>
        <v>-3.8461538461538464E-2</v>
      </c>
      <c r="L90" s="31">
        <f>IF('reálná rychlost'!Q90="","",IF(AND('reálná rychlost'!Q90&gt;50,'reálná rychlost'!Q90&lt;=90),odchylky!Q90,""))</f>
        <v>-3.8461538461538464E-2</v>
      </c>
      <c r="M90" s="31">
        <f>IF('reálná rychlost'!R90="","",IF(AND('reálná rychlost'!R90&gt;50,'reálná rychlost'!R90&lt;=90),odchylky!R90,""))</f>
        <v>-3.8461538461538464E-2</v>
      </c>
    </row>
    <row r="91" spans="1:13" x14ac:dyDescent="0.25">
      <c r="A91" s="3" t="s">
        <v>6</v>
      </c>
      <c r="B91" s="4" t="s">
        <v>4</v>
      </c>
      <c r="C91" s="31" t="str">
        <f>IF('reálná rychlost'!A91="","",IF(AND('reálná rychlost'!A91&gt;50,'reálná rychlost'!A91&lt;=90),odchylky!A91,""))</f>
        <v/>
      </c>
      <c r="D91" s="31" t="str">
        <f>IF('reálná rychlost'!B91="","",IF(AND('reálná rychlost'!B91&gt;50,'reálná rychlost'!B91&lt;=90),odchylky!B91,""))</f>
        <v/>
      </c>
      <c r="E91" s="31" t="str">
        <f>IF('reálná rychlost'!H91="","",IF(AND('reálná rychlost'!H91&gt;50,'reálná rychlost'!H91&lt;=90),odchylky!H91,""))</f>
        <v/>
      </c>
      <c r="F91" s="31" t="str">
        <f>IF('reálná rychlost'!I91="","",IF(AND('reálná rychlost'!I91&gt;50,'reálná rychlost'!I91&lt;=90),odchylky!I91,""))</f>
        <v/>
      </c>
      <c r="G91" s="31" t="str">
        <f>IF('reálná rychlost'!J91="","",IF(AND('reálná rychlost'!J91&gt;50,'reálná rychlost'!J91&lt;=90),odchylky!J91,""))</f>
        <v/>
      </c>
      <c r="H91" s="31" t="str">
        <f>IF('reálná rychlost'!M91="","",IF(AND('reálná rychlost'!M91&gt;50,'reálná rychlost'!M91&lt;=90),odchylky!M91,""))</f>
        <v/>
      </c>
      <c r="I91" s="31" t="str">
        <f>IF('reálná rychlost'!N91="","",IF(AND('reálná rychlost'!N91&gt;50,'reálná rychlost'!N91&lt;=90),odchylky!N91,""))</f>
        <v/>
      </c>
      <c r="J91" s="31" t="str">
        <f>IF('reálná rychlost'!O91="","",IF(AND('reálná rychlost'!O91&gt;50,'reálná rychlost'!O91&lt;=90),odchylky!O91,""))</f>
        <v/>
      </c>
      <c r="K91" s="31" t="str">
        <f>IF('reálná rychlost'!P91="","",IF(AND('reálná rychlost'!P91&gt;50,'reálná rychlost'!P91&lt;=90),odchylky!P91,""))</f>
        <v/>
      </c>
      <c r="L91" s="31" t="str">
        <f>IF('reálná rychlost'!Q91="","",IF(AND('reálná rychlost'!Q91&gt;50,'reálná rychlost'!Q91&lt;=90),odchylky!Q91,""))</f>
        <v/>
      </c>
      <c r="M91" s="31" t="str">
        <f>IF('reálná rychlost'!R91="","",IF(AND('reálná rychlost'!R91&gt;50,'reálná rychlost'!R91&lt;=90),odchylky!R91,""))</f>
        <v/>
      </c>
    </row>
    <row r="92" spans="1:13" x14ac:dyDescent="0.25">
      <c r="A92" s="5" t="s">
        <v>6</v>
      </c>
      <c r="B92" s="6" t="s">
        <v>4</v>
      </c>
      <c r="C92" s="31" t="str">
        <f>IF('reálná rychlost'!A92="","",IF(AND('reálná rychlost'!A92&gt;50,'reálná rychlost'!A92&lt;=90),odchylky!A92,""))</f>
        <v/>
      </c>
      <c r="D92" s="31" t="str">
        <f>IF('reálná rychlost'!B92="","",IF(AND('reálná rychlost'!B92&gt;50,'reálná rychlost'!B92&lt;=90),odchylky!B92,""))</f>
        <v/>
      </c>
      <c r="E92" s="31" t="str">
        <f>IF('reálná rychlost'!H92="","",IF(AND('reálná rychlost'!H92&gt;50,'reálná rychlost'!H92&lt;=90),odchylky!H92,""))</f>
        <v/>
      </c>
      <c r="F92" s="31" t="str">
        <f>IF('reálná rychlost'!I92="","",IF(AND('reálná rychlost'!I92&gt;50,'reálná rychlost'!I92&lt;=90),odchylky!I92,""))</f>
        <v/>
      </c>
      <c r="G92" s="31" t="str">
        <f>IF('reálná rychlost'!J92="","",IF(AND('reálná rychlost'!J92&gt;50,'reálná rychlost'!J92&lt;=90),odchylky!J92,""))</f>
        <v/>
      </c>
      <c r="H92" s="31" t="str">
        <f>IF('reálná rychlost'!M92="","",IF(AND('reálná rychlost'!M92&gt;50,'reálná rychlost'!M92&lt;=90),odchylky!M92,""))</f>
        <v/>
      </c>
      <c r="I92" s="31" t="str">
        <f>IF('reálná rychlost'!N92="","",IF(AND('reálná rychlost'!N92&gt;50,'reálná rychlost'!N92&lt;=90),odchylky!N92,""))</f>
        <v/>
      </c>
      <c r="J92" s="31" t="str">
        <f>IF('reálná rychlost'!O92="","",IF(AND('reálná rychlost'!O92&gt;50,'reálná rychlost'!O92&lt;=90),odchylky!O92,""))</f>
        <v/>
      </c>
      <c r="K92" s="31" t="str">
        <f>IF('reálná rychlost'!P92="","",IF(AND('reálná rychlost'!P92&gt;50,'reálná rychlost'!P92&lt;=90),odchylky!P92,""))</f>
        <v/>
      </c>
      <c r="L92" s="31" t="str">
        <f>IF('reálná rychlost'!Q92="","",IF(AND('reálná rychlost'!Q92&gt;50,'reálná rychlost'!Q92&lt;=90),odchylky!Q92,""))</f>
        <v/>
      </c>
      <c r="M92" s="31" t="str">
        <f>IF('reálná rychlost'!R92="","",IF(AND('reálná rychlost'!R92&gt;50,'reálná rychlost'!R92&lt;=90),odchylky!R92,""))</f>
        <v/>
      </c>
    </row>
    <row r="93" spans="1:13" x14ac:dyDescent="0.25">
      <c r="A93" s="3" t="s">
        <v>6</v>
      </c>
      <c r="B93" s="4" t="s">
        <v>4</v>
      </c>
      <c r="C93" s="31" t="str">
        <f>IF('reálná rychlost'!A93="","",IF(AND('reálná rychlost'!A93&gt;50,'reálná rychlost'!A93&lt;=90),odchylky!A93,""))</f>
        <v/>
      </c>
      <c r="D93" s="31" t="str">
        <f>IF('reálná rychlost'!B93="","",IF(AND('reálná rychlost'!B93&gt;50,'reálná rychlost'!B93&lt;=90),odchylky!B93,""))</f>
        <v/>
      </c>
      <c r="E93" s="31" t="str">
        <f>IF('reálná rychlost'!H93="","",IF(AND('reálná rychlost'!H93&gt;50,'reálná rychlost'!H93&lt;=90),odchylky!H93,""))</f>
        <v/>
      </c>
      <c r="F93" s="31" t="str">
        <f>IF('reálná rychlost'!I93="","",IF(AND('reálná rychlost'!I93&gt;50,'reálná rychlost'!I93&lt;=90),odchylky!I93,""))</f>
        <v/>
      </c>
      <c r="G93" s="31" t="str">
        <f>IF('reálná rychlost'!J93="","",IF(AND('reálná rychlost'!J93&gt;50,'reálná rychlost'!J93&lt;=90),odchylky!J93,""))</f>
        <v/>
      </c>
      <c r="H93" s="31" t="str">
        <f>IF('reálná rychlost'!M93="","",IF(AND('reálná rychlost'!M93&gt;50,'reálná rychlost'!M93&lt;=90),odchylky!M93,""))</f>
        <v/>
      </c>
      <c r="I93" s="31" t="str">
        <f>IF('reálná rychlost'!N93="","",IF(AND('reálná rychlost'!N93&gt;50,'reálná rychlost'!N93&lt;=90),odchylky!N93,""))</f>
        <v/>
      </c>
      <c r="J93" s="31" t="str">
        <f>IF('reálná rychlost'!O93="","",IF(AND('reálná rychlost'!O93&gt;50,'reálná rychlost'!O93&lt;=90),odchylky!O93,""))</f>
        <v/>
      </c>
      <c r="K93" s="31" t="str">
        <f>IF('reálná rychlost'!P93="","",IF(AND('reálná rychlost'!P93&gt;50,'reálná rychlost'!P93&lt;=90),odchylky!P93,""))</f>
        <v/>
      </c>
      <c r="L93" s="31" t="str">
        <f>IF('reálná rychlost'!Q93="","",IF(AND('reálná rychlost'!Q93&gt;50,'reálná rychlost'!Q93&lt;=90),odchylky!Q93,""))</f>
        <v/>
      </c>
      <c r="M93" s="31" t="str">
        <f>IF('reálná rychlost'!R93="","",IF(AND('reálná rychlost'!R93&gt;50,'reálná rychlost'!R93&lt;=90),odchylky!R93,""))</f>
        <v/>
      </c>
    </row>
    <row r="94" spans="1:13" x14ac:dyDescent="0.25">
      <c r="A94" s="5" t="s">
        <v>6</v>
      </c>
      <c r="B94" s="6" t="s">
        <v>4</v>
      </c>
      <c r="C94" s="31">
        <f>IF('reálná rychlost'!A94="","",IF(AND('reálná rychlost'!A94&gt;50,'reálná rychlost'!A94&lt;=90),odchylky!A94,""))</f>
        <v>-6.9767441860465115E-2</v>
      </c>
      <c r="D94" s="31">
        <f>IF('reálná rychlost'!B94="","",IF(AND('reálná rychlost'!B94&gt;50,'reálná rychlost'!B94&lt;=90),odchylky!B94,""))</f>
        <v>4.6511627906976744E-2</v>
      </c>
      <c r="E94" s="31">
        <f>IF('reálná rychlost'!H94="","",IF(AND('reálná rychlost'!H94&gt;50,'reálná rychlost'!H94&lt;=90),odchylky!H94,""))</f>
        <v>-2.4390243902439025E-2</v>
      </c>
      <c r="F94" s="31" t="str">
        <f>IF('reálná rychlost'!I94="","",IF(AND('reálná rychlost'!I94&gt;50,'reálná rychlost'!I94&lt;=90),odchylky!I94,""))</f>
        <v/>
      </c>
      <c r="G94" s="31" t="str">
        <f>IF('reálná rychlost'!J94="","",IF(AND('reálná rychlost'!J94&gt;50,'reálná rychlost'!J94&lt;=90),odchylky!J94,""))</f>
        <v/>
      </c>
      <c r="H94" s="31" t="str">
        <f>IF('reálná rychlost'!M94="","",IF(AND('reálná rychlost'!M94&gt;50,'reálná rychlost'!M94&lt;=90),odchylky!M94,""))</f>
        <v/>
      </c>
      <c r="I94" s="31" t="str">
        <f>IF('reálná rychlost'!N94="","",IF(AND('reálná rychlost'!N94&gt;50,'reálná rychlost'!N94&lt;=90),odchylky!N94,""))</f>
        <v/>
      </c>
      <c r="J94" s="31" t="str">
        <f>IF('reálná rychlost'!O94="","",IF(AND('reálná rychlost'!O94&gt;50,'reálná rychlost'!O94&lt;=90),odchylky!O94,""))</f>
        <v/>
      </c>
      <c r="K94" s="31" t="str">
        <f>IF('reálná rychlost'!P94="","",IF(AND('reálná rychlost'!P94&gt;50,'reálná rychlost'!P94&lt;=90),odchylky!P94,""))</f>
        <v/>
      </c>
      <c r="L94" s="31" t="str">
        <f>IF('reálná rychlost'!Q94="","",IF(AND('reálná rychlost'!Q94&gt;50,'reálná rychlost'!Q94&lt;=90),odchylky!Q94,""))</f>
        <v/>
      </c>
      <c r="M94" s="31" t="str">
        <f>IF('reálná rychlost'!R94="","",IF(AND('reálná rychlost'!R94&gt;50,'reálná rychlost'!R94&lt;=90),odchylky!R94,""))</f>
        <v/>
      </c>
    </row>
    <row r="95" spans="1:13" x14ac:dyDescent="0.25">
      <c r="A95" s="3" t="s">
        <v>6</v>
      </c>
      <c r="B95" s="9" t="s">
        <v>4</v>
      </c>
      <c r="C95" s="31" t="str">
        <f>IF('reálná rychlost'!A95="","",IF(AND('reálná rychlost'!A95&gt;50,'reálná rychlost'!A95&lt;=90),odchylky!A95,""))</f>
        <v/>
      </c>
      <c r="D95" s="31" t="str">
        <f>IF('reálná rychlost'!B95="","",IF(AND('reálná rychlost'!B95&gt;50,'reálná rychlost'!B95&lt;=90),odchylky!B95,""))</f>
        <v/>
      </c>
      <c r="E95" s="31">
        <f>IF('reálná rychlost'!H95="","",IF(AND('reálná rychlost'!H95&gt;50,'reálná rychlost'!H95&lt;=90),odchylky!H95,""))</f>
        <v>-0.23076923076923078</v>
      </c>
      <c r="F95" s="31">
        <f>IF('reálná rychlost'!I95="","",IF(AND('reálná rychlost'!I95&gt;50,'reálná rychlost'!I95&lt;=90),odchylky!I95,""))</f>
        <v>-0.24528301886792453</v>
      </c>
      <c r="G95" s="31">
        <f>IF('reálná rychlost'!J95="","",IF(AND('reálná rychlost'!J95&gt;50,'reálná rychlost'!J95&lt;=90),odchylky!J95,""))</f>
        <v>-0.13207547169811321</v>
      </c>
      <c r="H95" s="31">
        <f>IF('reálná rychlost'!M95="","",IF(AND('reálná rychlost'!M95&gt;50,'reálná rychlost'!M95&lt;=90),odchylky!M95,""))</f>
        <v>-0.24528301886792453</v>
      </c>
      <c r="I95" s="31" t="str">
        <f>IF('reálná rychlost'!N95="","",IF(AND('reálná rychlost'!N95&gt;50,'reálná rychlost'!N95&lt;=90),odchylky!N95,""))</f>
        <v/>
      </c>
      <c r="J95" s="31" t="str">
        <f>IF('reálná rychlost'!O95="","",IF(AND('reálná rychlost'!O95&gt;50,'reálná rychlost'!O95&lt;=90),odchylky!O95,""))</f>
        <v/>
      </c>
      <c r="K95" s="31" t="str">
        <f>IF('reálná rychlost'!P95="","",IF(AND('reálná rychlost'!P95&gt;50,'reálná rychlost'!P95&lt;=90),odchylky!P95,""))</f>
        <v/>
      </c>
      <c r="L95" s="31" t="str">
        <f>IF('reálná rychlost'!Q95="","",IF(AND('reálná rychlost'!Q95&gt;50,'reálná rychlost'!Q95&lt;=90),odchylky!Q95,""))</f>
        <v/>
      </c>
      <c r="M95" s="31" t="str">
        <f>IF('reálná rychlost'!R95="","",IF(AND('reálná rychlost'!R95&gt;50,'reálná rychlost'!R95&lt;=90),odchylky!R95,""))</f>
        <v/>
      </c>
    </row>
    <row r="96" spans="1:13" x14ac:dyDescent="0.25">
      <c r="C96" s="31" t="str">
        <f>IF('reálná rychlost'!A96="","",IF(AND('reálná rychlost'!A96&gt;50,'reálná rychlost'!A96&lt;=90),odchylky!A96,""))</f>
        <v/>
      </c>
      <c r="D96" s="31" t="str">
        <f>IF('reálná rychlost'!B96="","",IF(AND('reálná rychlost'!B96&gt;50,'reálná rychlost'!B96&lt;=90),odchylky!B96,""))</f>
        <v/>
      </c>
      <c r="E96" s="31" t="str">
        <f>IF('reálná rychlost'!H96="","",IF(AND('reálná rychlost'!H96&gt;50,'reálná rychlost'!H96&lt;=90),odchylky!H96,""))</f>
        <v/>
      </c>
      <c r="F96" s="31" t="str">
        <f>IF('reálná rychlost'!I96="","",IF(AND('reálná rychlost'!I96&gt;50,'reálná rychlost'!I96&lt;=90),odchylky!I96,""))</f>
        <v/>
      </c>
      <c r="G96" s="31" t="str">
        <f>IF('reálná rychlost'!J96="","",IF(AND('reálná rychlost'!J96&gt;50,'reálná rychlost'!J96&lt;=90),odchylky!J96,""))</f>
        <v/>
      </c>
      <c r="H96" s="31" t="str">
        <f>IF('reálná rychlost'!M96="","",IF(AND('reálná rychlost'!M96&gt;50,'reálná rychlost'!M96&lt;=90),odchylky!M96,""))</f>
        <v/>
      </c>
      <c r="I96" s="31" t="str">
        <f>IF('reálná rychlost'!N96="","",IF(AND('reálná rychlost'!N96&gt;50,'reálná rychlost'!N96&lt;=90),odchylky!N96,""))</f>
        <v/>
      </c>
      <c r="J96" s="31" t="str">
        <f>IF('reálná rychlost'!O96="","",IF(AND('reálná rychlost'!O96&gt;50,'reálná rychlost'!O96&lt;=90),odchylky!O96,""))</f>
        <v/>
      </c>
      <c r="K96" s="31" t="str">
        <f>IF('reálná rychlost'!P96="","",IF(AND('reálná rychlost'!P96&gt;50,'reálná rychlost'!P96&lt;=90),odchylky!P96,""))</f>
        <v/>
      </c>
      <c r="L96" s="31" t="str">
        <f>IF('reálná rychlost'!Q96="","",IF(AND('reálná rychlost'!Q96&gt;50,'reálná rychlost'!Q96&lt;=90),odchylky!Q96,""))</f>
        <v/>
      </c>
      <c r="M96" s="31" t="str">
        <f>IF('reálná rychlost'!R96="","",IF(AND('reálná rychlost'!R96&gt;50,'reálná rychlost'!R96&lt;=90),odchylky!R96,""))</f>
        <v/>
      </c>
    </row>
    <row r="97" spans="1:13" x14ac:dyDescent="0.25">
      <c r="A97" s="5" t="s">
        <v>6</v>
      </c>
      <c r="B97" s="6" t="s">
        <v>2</v>
      </c>
      <c r="C97" s="31" t="str">
        <f>IF('reálná rychlost'!A97="","",IF(AND('reálná rychlost'!A97&gt;50,'reálná rychlost'!A97&lt;=90),odchylky!A97,""))</f>
        <v/>
      </c>
      <c r="D97" s="31" t="str">
        <f>IF('reálná rychlost'!B97="","",IF(AND('reálná rychlost'!B97&gt;50,'reálná rychlost'!B97&lt;=90),odchylky!B97,""))</f>
        <v/>
      </c>
      <c r="E97" s="31" t="str">
        <f>IF('reálná rychlost'!H97="","",IF(AND('reálná rychlost'!H97&gt;50,'reálná rychlost'!H97&lt;=90),odchylky!H97,""))</f>
        <v/>
      </c>
      <c r="F97" s="31" t="str">
        <f>IF('reálná rychlost'!I97="","",IF(AND('reálná rychlost'!I97&gt;50,'reálná rychlost'!I97&lt;=90),odchylky!I97,""))</f>
        <v/>
      </c>
      <c r="G97" s="31" t="str">
        <f>IF('reálná rychlost'!J97="","",IF(AND('reálná rychlost'!J97&gt;50,'reálná rychlost'!J97&lt;=90),odchylky!J97,""))</f>
        <v/>
      </c>
      <c r="H97" s="31" t="str">
        <f>IF('reálná rychlost'!M97="","",IF(AND('reálná rychlost'!M97&gt;50,'reálná rychlost'!M97&lt;=90),odchylky!M97,""))</f>
        <v/>
      </c>
      <c r="I97" s="31" t="str">
        <f>IF('reálná rychlost'!N97="","",IF(AND('reálná rychlost'!N97&gt;50,'reálná rychlost'!N97&lt;=90),odchylky!N97,""))</f>
        <v/>
      </c>
      <c r="J97" s="31" t="str">
        <f>IF('reálná rychlost'!O97="","",IF(AND('reálná rychlost'!O97&gt;50,'reálná rychlost'!O97&lt;=90),odchylky!O97,""))</f>
        <v/>
      </c>
      <c r="K97" s="31" t="str">
        <f>IF('reálná rychlost'!P97="","",IF(AND('reálná rychlost'!P97&gt;50,'reálná rychlost'!P97&lt;=90),odchylky!P97,""))</f>
        <v/>
      </c>
      <c r="L97" s="31" t="str">
        <f>IF('reálná rychlost'!Q97="","",IF(AND('reálná rychlost'!Q97&gt;50,'reálná rychlost'!Q97&lt;=90),odchylky!Q97,""))</f>
        <v/>
      </c>
      <c r="M97" s="31" t="str">
        <f>IF('reálná rychlost'!R97="","",IF(AND('reálná rychlost'!R97&gt;50,'reálná rychlost'!R97&lt;=90),odchylky!R97,""))</f>
        <v/>
      </c>
    </row>
    <row r="98" spans="1:13" x14ac:dyDescent="0.25">
      <c r="A98" s="3" t="s">
        <v>6</v>
      </c>
      <c r="B98" s="9" t="s">
        <v>2</v>
      </c>
      <c r="C98" s="31">
        <f>IF('reálná rychlost'!A98="","",IF(AND('reálná rychlost'!A98&gt;50,'reálná rychlost'!A98&lt;=90),odchylky!A98,""))</f>
        <v>-0.33962264150943394</v>
      </c>
      <c r="D98" s="31">
        <f>IF('reálná rychlost'!B98="","",IF(AND('reálná rychlost'!B98&gt;50,'reálná rychlost'!B98&lt;=90),odchylky!B98,""))</f>
        <v>-0.33962264150943394</v>
      </c>
      <c r="E98" s="31" t="str">
        <f>IF('reálná rychlost'!H98="","",IF(AND('reálná rychlost'!H98&gt;50,'reálná rychlost'!H98&lt;=90),odchylky!H98,""))</f>
        <v/>
      </c>
      <c r="F98" s="31">
        <f>IF('reálná rychlost'!I98="","",IF(AND('reálná rychlost'!I98&gt;50,'reálná rychlost'!I98&lt;=90),odchylky!I98,""))</f>
        <v>0</v>
      </c>
      <c r="G98" s="31">
        <f>IF('reálná rychlost'!J98="","",IF(AND('reálná rychlost'!J98&gt;50,'reálná rychlost'!J98&lt;=90),odchylky!J98,""))</f>
        <v>-9.0909090909090912E-2</v>
      </c>
      <c r="H98" s="31">
        <f>IF('reálná rychlost'!M98="","",IF(AND('reálná rychlost'!M98&gt;50,'reálná rychlost'!M98&lt;=90),odchylky!M98,""))</f>
        <v>-9.0909090909090912E-2</v>
      </c>
      <c r="I98" s="31">
        <f>IF('reálná rychlost'!N98="","",IF(AND('reálná rychlost'!N98&gt;50,'reálná rychlost'!N98&lt;=90),odchylky!N98,""))</f>
        <v>5.2631578947368418E-2</v>
      </c>
      <c r="J98" s="31">
        <f>IF('reálná rychlost'!O98="","",IF(AND('reálná rychlost'!O98&gt;50,'reálná rychlost'!O98&lt;=90),odchylky!O98,""))</f>
        <v>-0.2982456140350877</v>
      </c>
      <c r="K98" s="31">
        <f>IF('reálná rychlost'!P98="","",IF(AND('reálná rychlost'!P98&gt;50,'reálná rychlost'!P98&lt;=90),odchylky!P98,""))</f>
        <v>-0.12280701754385964</v>
      </c>
      <c r="L98" s="31">
        <f>IF('reálná rychlost'!Q98="","",IF(AND('reálná rychlost'!Q98&gt;50,'reálná rychlost'!Q98&lt;=90),odchylky!Q98,""))</f>
        <v>-3.5087719298245612E-2</v>
      </c>
      <c r="M98" s="31">
        <f>IF('reálná rychlost'!R98="","",IF(AND('reálná rychlost'!R98&gt;50,'reálná rychlost'!R98&lt;=90),odchylky!R98,""))</f>
        <v>5.2631578947368418E-2</v>
      </c>
    </row>
    <row r="99" spans="1:13" x14ac:dyDescent="0.25">
      <c r="A99" s="5" t="s">
        <v>6</v>
      </c>
      <c r="B99" s="6" t="s">
        <v>2</v>
      </c>
      <c r="C99" s="31" t="str">
        <f>IF('reálná rychlost'!A99="","",IF(AND('reálná rychlost'!A99&gt;50,'reálná rychlost'!A99&lt;=90),odchylky!A99,""))</f>
        <v/>
      </c>
      <c r="D99" s="31" t="str">
        <f>IF('reálná rychlost'!B99="","",IF(AND('reálná rychlost'!B99&gt;50,'reálná rychlost'!B99&lt;=90),odchylky!B99,""))</f>
        <v/>
      </c>
      <c r="E99" s="31" t="str">
        <f>IF('reálná rychlost'!H99="","",IF(AND('reálná rychlost'!H99&gt;50,'reálná rychlost'!H99&lt;=90),odchylky!H99,""))</f>
        <v/>
      </c>
      <c r="F99" s="31" t="str">
        <f>IF('reálná rychlost'!I99="","",IF(AND('reálná rychlost'!I99&gt;50,'reálná rychlost'!I99&lt;=90),odchylky!I99,""))</f>
        <v/>
      </c>
      <c r="G99" s="31" t="str">
        <f>IF('reálná rychlost'!J99="","",IF(AND('reálná rychlost'!J99&gt;50,'reálná rychlost'!J99&lt;=90),odchylky!J99,""))</f>
        <v/>
      </c>
      <c r="H99" s="31" t="str">
        <f>IF('reálná rychlost'!M99="","",IF(AND('reálná rychlost'!M99&gt;50,'reálná rychlost'!M99&lt;=90),odchylky!M99,""))</f>
        <v/>
      </c>
      <c r="I99" s="31" t="str">
        <f>IF('reálná rychlost'!N99="","",IF(AND('reálná rychlost'!N99&gt;50,'reálná rychlost'!N99&lt;=90),odchylky!N99,""))</f>
        <v/>
      </c>
      <c r="J99" s="31" t="str">
        <f>IF('reálná rychlost'!O99="","",IF(AND('reálná rychlost'!O99&gt;50,'reálná rychlost'!O99&lt;=90),odchylky!O99,""))</f>
        <v/>
      </c>
      <c r="K99" s="31" t="str">
        <f>IF('reálná rychlost'!P99="","",IF(AND('reálná rychlost'!P99&gt;50,'reálná rychlost'!P99&lt;=90),odchylky!P99,""))</f>
        <v/>
      </c>
      <c r="L99" s="31" t="str">
        <f>IF('reálná rychlost'!Q99="","",IF(AND('reálná rychlost'!Q99&gt;50,'reálná rychlost'!Q99&lt;=90),odchylky!Q99,""))</f>
        <v/>
      </c>
      <c r="M99" s="31" t="str">
        <f>IF('reálná rychlost'!R99="","",IF(AND('reálná rychlost'!R99&gt;50,'reálná rychlost'!R99&lt;=90),odchylky!R99,""))</f>
        <v/>
      </c>
    </row>
    <row r="100" spans="1:13" x14ac:dyDescent="0.25">
      <c r="A100" s="3" t="s">
        <v>6</v>
      </c>
      <c r="B100" s="9" t="s">
        <v>2</v>
      </c>
      <c r="C100" s="31">
        <f>IF('reálná rychlost'!A100="","",IF(AND('reálná rychlost'!A100&gt;50,'reálná rychlost'!A100&lt;=90),odchylky!A100,""))</f>
        <v>-2.9850746268656716E-2</v>
      </c>
      <c r="D100" s="31">
        <f>IF('reálná rychlost'!B100="","",IF(AND('reálná rychlost'!B100&gt;50,'reálná rychlost'!B100&lt;=90),odchylky!B100,""))</f>
        <v>0.19402985074626866</v>
      </c>
      <c r="E100" s="31">
        <f>IF('reálná rychlost'!H100="","",IF(AND('reálná rychlost'!H100&gt;50,'reálná rychlost'!H100&lt;=90),odchylky!H100,""))</f>
        <v>-9.0909090909090912E-2</v>
      </c>
      <c r="F100" s="31">
        <f>IF('reálná rychlost'!I100="","",IF(AND('reálná rychlost'!I100&gt;50,'reálná rychlost'!I100&lt;=90),odchylky!I100,""))</f>
        <v>0.36363636363636365</v>
      </c>
      <c r="G100" s="31">
        <f>IF('reálná rychlost'!J100="","",IF(AND('reálná rychlost'!J100&gt;50,'reálná rychlost'!J100&lt;=90),odchylky!J100,""))</f>
        <v>6.0606060606060608E-2</v>
      </c>
      <c r="H100" s="31">
        <f>IF('reálná rychlost'!M100="","",IF(AND('reálná rychlost'!M100&gt;50,'reálná rychlost'!M100&lt;=90),odchylky!M100,""))</f>
        <v>0.13636363636363635</v>
      </c>
      <c r="I100" s="31">
        <f>IF('reálná rychlost'!N100="","",IF(AND('reálná rychlost'!N100&gt;50,'reálná rychlost'!N100&lt;=90),odchylky!N100,""))</f>
        <v>-2.9850746268656716E-2</v>
      </c>
      <c r="J100" s="31">
        <f>IF('reálná rychlost'!O100="","",IF(AND('reálná rychlost'!O100&gt;50,'reálná rychlost'!O100&lt;=90),odchylky!O100,""))</f>
        <v>-0.1044776119402985</v>
      </c>
      <c r="K100" s="31">
        <f>IF('reálná rychlost'!P100="","",IF(AND('reálná rychlost'!P100&gt;50,'reálná rychlost'!P100&lt;=90),odchylky!P100,""))</f>
        <v>-2.9850746268656716E-2</v>
      </c>
      <c r="L100" s="31">
        <f>IF('reálná rychlost'!Q100="","",IF(AND('reálná rychlost'!Q100&gt;50,'reálná rychlost'!Q100&lt;=90),odchylky!Q100,""))</f>
        <v>4.4776119402985072E-2</v>
      </c>
      <c r="M100" s="31">
        <f>IF('reálná rychlost'!R100="","",IF(AND('reálná rychlost'!R100&gt;50,'reálná rychlost'!R100&lt;=90),odchylky!R100,""))</f>
        <v>4.4776119402985072E-2</v>
      </c>
    </row>
    <row r="101" spans="1:13" x14ac:dyDescent="0.25">
      <c r="A101" s="5" t="s">
        <v>6</v>
      </c>
      <c r="B101" s="6" t="s">
        <v>2</v>
      </c>
      <c r="C101" s="31">
        <f>IF('reálná rychlost'!A101="","",IF(AND('reálná rychlost'!A101&gt;50,'reálná rychlost'!A101&lt;=90),odchylky!A101,""))</f>
        <v>0.11764705882352941</v>
      </c>
      <c r="D101" s="31">
        <f>IF('reálná rychlost'!B101="","",IF(AND('reálná rychlost'!B101&gt;50,'reálná rychlost'!B101&lt;=90),odchylky!B101,""))</f>
        <v>5.8823529411764705E-2</v>
      </c>
      <c r="E101" s="31">
        <f>IF('reálná rychlost'!H101="","",IF(AND('reálná rychlost'!H101&gt;50,'reálná rychlost'!H101&lt;=90),odchylky!H101,""))</f>
        <v>0.10465116279069768</v>
      </c>
      <c r="F101" s="31">
        <f>IF('reálná rychlost'!I101="","",IF(AND('reálná rychlost'!I101&gt;50,'reálná rychlost'!I101&lt;=90),odchylky!I101,""))</f>
        <v>0.13636363636363635</v>
      </c>
      <c r="G101" s="31">
        <f>IF('reálná rychlost'!J101="","",IF(AND('reálná rychlost'!J101&gt;50,'reálná rychlost'!J101&lt;=90),odchylky!J101,""))</f>
        <v>2.2727272727272728E-2</v>
      </c>
      <c r="H101" s="31">
        <f>IF('reálná rychlost'!M101="","",IF(AND('reálná rychlost'!M101&gt;50,'reálná rychlost'!M101&lt;=90),odchylky!M101,""))</f>
        <v>-3.4090909090909088E-2</v>
      </c>
      <c r="I101" s="31">
        <f>IF('reálná rychlost'!N101="","",IF(AND('reálná rychlost'!N101&gt;50,'reálná rychlost'!N101&lt;=90),odchylky!N101,""))</f>
        <v>-9.0909090909090912E-2</v>
      </c>
      <c r="J101" s="31">
        <f>IF('reálná rychlost'!O101="","",IF(AND('reálná rychlost'!O101&gt;50,'reálná rychlost'!O101&lt;=90),odchylky!O101,""))</f>
        <v>-9.0909090909090912E-2</v>
      </c>
      <c r="K101" s="31">
        <f>IF('reálná rychlost'!P101="","",IF(AND('reálná rychlost'!P101&gt;50,'reálná rychlost'!P101&lt;=90),odchylky!P101,""))</f>
        <v>-9.0909090909090912E-2</v>
      </c>
      <c r="L101" s="31">
        <f>IF('reálná rychlost'!Q101="","",IF(AND('reálná rychlost'!Q101&gt;50,'reálná rychlost'!Q101&lt;=90),odchylky!Q101,""))</f>
        <v>-3.4090909090909088E-2</v>
      </c>
      <c r="M101" s="31">
        <f>IF('reálná rychlost'!R101="","",IF(AND('reálná rychlost'!R101&gt;50,'reálná rychlost'!R101&lt;=90),odchylky!R101,""))</f>
        <v>-9.0909090909090912E-2</v>
      </c>
    </row>
    <row r="102" spans="1:13" x14ac:dyDescent="0.25">
      <c r="A102" s="3" t="s">
        <v>6</v>
      </c>
      <c r="B102" s="9" t="s">
        <v>2</v>
      </c>
      <c r="C102" s="31" t="str">
        <f>IF('reálná rychlost'!A102="","",IF(AND('reálná rychlost'!A102&gt;50,'reálná rychlost'!A102&lt;=90),odchylky!A102,""))</f>
        <v/>
      </c>
      <c r="D102" s="31" t="str">
        <f>IF('reálná rychlost'!B102="","",IF(AND('reálná rychlost'!B102&gt;50,'reálná rychlost'!B102&lt;=90),odchylky!B102,""))</f>
        <v/>
      </c>
      <c r="E102" s="31" t="str">
        <f>IF('reálná rychlost'!H102="","",IF(AND('reálná rychlost'!H102&gt;50,'reálná rychlost'!H102&lt;=90),odchylky!H102,""))</f>
        <v/>
      </c>
      <c r="F102" s="31" t="str">
        <f>IF('reálná rychlost'!I102="","",IF(AND('reálná rychlost'!I102&gt;50,'reálná rychlost'!I102&lt;=90),odchylky!I102,""))</f>
        <v/>
      </c>
      <c r="G102" s="31" t="str">
        <f>IF('reálná rychlost'!J102="","",IF(AND('reálná rychlost'!J102&gt;50,'reálná rychlost'!J102&lt;=90),odchylky!J102,""))</f>
        <v/>
      </c>
      <c r="H102" s="31" t="str">
        <f>IF('reálná rychlost'!M102="","",IF(AND('reálná rychlost'!M102&gt;50,'reálná rychlost'!M102&lt;=90),odchylky!M102,""))</f>
        <v/>
      </c>
      <c r="I102" s="31" t="str">
        <f>IF('reálná rychlost'!N102="","",IF(AND('reálná rychlost'!N102&gt;50,'reálná rychlost'!N102&lt;=90),odchylky!N102,""))</f>
        <v/>
      </c>
      <c r="J102" s="31" t="str">
        <f>IF('reálná rychlost'!O102="","",IF(AND('reálná rychlost'!O102&gt;50,'reálná rychlost'!O102&lt;=90),odchylky!O102,""))</f>
        <v/>
      </c>
      <c r="K102" s="31" t="str">
        <f>IF('reálná rychlost'!P102="","",IF(AND('reálná rychlost'!P102&gt;50,'reálná rychlost'!P102&lt;=90),odchylky!P102,""))</f>
        <v/>
      </c>
      <c r="L102" s="31" t="str">
        <f>IF('reálná rychlost'!Q102="","",IF(AND('reálná rychlost'!Q102&gt;50,'reálná rychlost'!Q102&lt;=90),odchylky!Q102,""))</f>
        <v/>
      </c>
      <c r="M102" s="31" t="str">
        <f>IF('reálná rychlost'!R102="","",IF(AND('reálná rychlost'!R102&gt;50,'reálná rychlost'!R102&lt;=90),odchylky!R102,""))</f>
        <v/>
      </c>
    </row>
    <row r="103" spans="1:13" x14ac:dyDescent="0.25">
      <c r="A103" s="5" t="s">
        <v>6</v>
      </c>
      <c r="B103" s="6" t="s">
        <v>2</v>
      </c>
      <c r="C103" s="31" t="str">
        <f>IF('reálná rychlost'!A103="","",IF(AND('reálná rychlost'!A103&gt;50,'reálná rychlost'!A103&lt;=90),odchylky!A103,""))</f>
        <v/>
      </c>
      <c r="D103" s="31" t="str">
        <f>IF('reálná rychlost'!B103="","",IF(AND('reálná rychlost'!B103&gt;50,'reálná rychlost'!B103&lt;=90),odchylky!B103,""))</f>
        <v/>
      </c>
      <c r="E103" s="31">
        <f>IF('reálná rychlost'!H103="","",IF(AND('reálná rychlost'!H103&gt;50,'reálná rychlost'!H103&lt;=90),odchylky!H103,""))</f>
        <v>-6.7796610169491525E-2</v>
      </c>
      <c r="F103" s="31">
        <f>IF('reálná rychlost'!I103="","",IF(AND('reálná rychlost'!I103&gt;50,'reálná rychlost'!I103&lt;=90),odchylky!I103,""))</f>
        <v>-9.0909090909090912E-2</v>
      </c>
      <c r="G103" s="31">
        <f>IF('reálná rychlost'!J103="","",IF(AND('reálná rychlost'!J103&gt;50,'reálná rychlost'!J103&lt;=90),odchylky!J103,""))</f>
        <v>9.0909090909090912E-2</v>
      </c>
      <c r="H103" s="31">
        <f>IF('reálná rychlost'!M103="","",IF(AND('reálná rychlost'!M103&gt;50,'reálná rychlost'!M103&lt;=90),odchylky!M103,""))</f>
        <v>-9.0909090909090912E-2</v>
      </c>
      <c r="I103" s="31" t="str">
        <f>IF('reálná rychlost'!N103="","",IF(AND('reálná rychlost'!N103&gt;50,'reálná rychlost'!N103&lt;=90),odchylky!N103,""))</f>
        <v/>
      </c>
      <c r="J103" s="31" t="str">
        <f>IF('reálná rychlost'!O103="","",IF(AND('reálná rychlost'!O103&gt;50,'reálná rychlost'!O103&lt;=90),odchylky!O103,""))</f>
        <v/>
      </c>
      <c r="K103" s="31" t="str">
        <f>IF('reálná rychlost'!P103="","",IF(AND('reálná rychlost'!P103&gt;50,'reálná rychlost'!P103&lt;=90),odchylky!P103,""))</f>
        <v/>
      </c>
      <c r="L103" s="31" t="str">
        <f>IF('reálná rychlost'!Q103="","",IF(AND('reálná rychlost'!Q103&gt;50,'reálná rychlost'!Q103&lt;=90),odchylky!Q103,""))</f>
        <v/>
      </c>
      <c r="M103" s="31" t="str">
        <f>IF('reálná rychlost'!R103="","",IF(AND('reálná rychlost'!R103&gt;50,'reálná rychlost'!R103&lt;=90),odchylky!R103,""))</f>
        <v/>
      </c>
    </row>
    <row r="104" spans="1:13" x14ac:dyDescent="0.25">
      <c r="A104" s="3" t="s">
        <v>6</v>
      </c>
      <c r="B104" s="9" t="s">
        <v>2</v>
      </c>
      <c r="C104" s="31">
        <f>IF('reálná rychlost'!A104="","",IF(AND('reálná rychlost'!A104&gt;50,'reálná rychlost'!A104&lt;=90),odchylky!A104,""))</f>
        <v>5.7692307692307696E-2</v>
      </c>
      <c r="D104" s="31">
        <f>IF('reálná rychlost'!B104="","",IF(AND('reálná rychlost'!B104&gt;50,'reálná rychlost'!B104&lt;=90),odchylky!B104,""))</f>
        <v>-3.8461538461538464E-2</v>
      </c>
      <c r="E104" s="31" t="str">
        <f>IF('reálná rychlost'!H104="","",IF(AND('reálná rychlost'!H104&gt;50,'reálná rychlost'!H104&lt;=90),odchylky!H104,""))</f>
        <v/>
      </c>
      <c r="F104" s="31">
        <f>IF('reálná rychlost'!I104="","",IF(AND('reálná rychlost'!I104&gt;50,'reálná rychlost'!I104&lt;=90),odchylky!I104,""))</f>
        <v>-0.11764705882352941</v>
      </c>
      <c r="G104" s="31">
        <f>IF('reálná rychlost'!J104="","",IF(AND('reálná rychlost'!J104&gt;50,'reálná rychlost'!J104&lt;=90),odchylky!J104,""))</f>
        <v>0.27450980392156865</v>
      </c>
      <c r="H104" s="31">
        <f>IF('reálná rychlost'!M104="","",IF(AND('reálná rychlost'!M104&gt;50,'reálná rychlost'!M104&lt;=90),odchylky!M104,""))</f>
        <v>-1.9607843137254902E-2</v>
      </c>
      <c r="I104" s="31" t="str">
        <f>IF('reálná rychlost'!N104="","",IF(AND('reálná rychlost'!N104&gt;50,'reálná rychlost'!N104&lt;=90),odchylky!N104,""))</f>
        <v/>
      </c>
      <c r="J104" s="31" t="str">
        <f>IF('reálná rychlost'!O104="","",IF(AND('reálná rychlost'!O104&gt;50,'reálná rychlost'!O104&lt;=90),odchylky!O104,""))</f>
        <v/>
      </c>
      <c r="K104" s="31" t="str">
        <f>IF('reálná rychlost'!P104="","",IF(AND('reálná rychlost'!P104&gt;50,'reálná rychlost'!P104&lt;=90),odchylky!P104,""))</f>
        <v/>
      </c>
      <c r="L104" s="31" t="str">
        <f>IF('reálná rychlost'!Q104="","",IF(AND('reálná rychlost'!Q104&gt;50,'reálná rychlost'!Q104&lt;=90),odchylky!Q104,""))</f>
        <v/>
      </c>
      <c r="M104" s="31" t="str">
        <f>IF('reálná rychlost'!R104="","",IF(AND('reálná rychlost'!R104&gt;50,'reálná rychlost'!R104&lt;=90),odchylky!R104,""))</f>
        <v/>
      </c>
    </row>
    <row r="105" spans="1:13" x14ac:dyDescent="0.25">
      <c r="A105" s="5" t="s">
        <v>6</v>
      </c>
      <c r="B105" s="6" t="s">
        <v>2</v>
      </c>
      <c r="C105" s="31">
        <f>IF('reálná rychlost'!A105="","",IF(AND('reálná rychlost'!A105&gt;50,'reálná rychlost'!A105&lt;=90),odchylky!A105,""))</f>
        <v>6.741573033707865E-2</v>
      </c>
      <c r="D105" s="31">
        <f>IF('reálná rychlost'!B105="","",IF(AND('reálná rychlost'!B105&gt;50,'reálná rychlost'!B105&lt;=90),odchylky!B105,""))</f>
        <v>1.1235955056179775E-2</v>
      </c>
      <c r="E105" s="31">
        <f>IF('reálná rychlost'!H105="","",IF(AND('reálná rychlost'!H105&gt;50,'reálná rychlost'!H105&lt;=90),odchylky!H105,""))</f>
        <v>-6.9767441860465115E-2</v>
      </c>
      <c r="F105" s="31">
        <f>IF('reálná rychlost'!I105="","",IF(AND('reálná rychlost'!I105&gt;50,'reálná rychlost'!I105&lt;=90),odchylky!I105,""))</f>
        <v>5.8823529411764705E-2</v>
      </c>
      <c r="G105" s="31">
        <f>IF('reálná rychlost'!J105="","",IF(AND('reálná rychlost'!J105&gt;50,'reálná rychlost'!J105&lt;=90),odchylky!J105,""))</f>
        <v>0</v>
      </c>
      <c r="H105" s="31">
        <f>IF('reálná rychlost'!M105="","",IF(AND('reálná rychlost'!M105&gt;50,'reálná rychlost'!M105&lt;=90),odchylky!M105,""))</f>
        <v>-5.8823529411764705E-2</v>
      </c>
      <c r="I105" s="31">
        <f>IF('reálná rychlost'!N105="","",IF(AND('reálná rychlost'!N105&gt;50,'reálná rychlost'!N105&lt;=90),odchylky!N105,""))</f>
        <v>-7.8947368421052627E-2</v>
      </c>
      <c r="J105" s="31">
        <f>IF('reálná rychlost'!O105="","",IF(AND('reálná rychlost'!O105&gt;50,'reálná rychlost'!O105&lt;=90),odchylky!O105,""))</f>
        <v>-0.34210526315789475</v>
      </c>
      <c r="K105" s="31">
        <f>IF('reálná rychlost'!P105="","",IF(AND('reálná rychlost'!P105&gt;50,'reálná rychlost'!P105&lt;=90),odchylky!P105,""))</f>
        <v>-1.3157894736842105E-2</v>
      </c>
      <c r="L105" s="31">
        <f>IF('reálná rychlost'!Q105="","",IF(AND('reálná rychlost'!Q105&gt;50,'reálná rychlost'!Q105&lt;=90),odchylky!Q105,""))</f>
        <v>-7.8947368421052627E-2</v>
      </c>
      <c r="M105" s="31">
        <f>IF('reálná rychlost'!R105="","",IF(AND('reálná rychlost'!R105&gt;50,'reálná rychlost'!R105&lt;=90),odchylky!R105,""))</f>
        <v>-7.8947368421052627E-2</v>
      </c>
    </row>
    <row r="106" spans="1:13" x14ac:dyDescent="0.25">
      <c r="A106" s="3" t="s">
        <v>6</v>
      </c>
      <c r="B106" s="9" t="s">
        <v>2</v>
      </c>
      <c r="C106" s="31" t="str">
        <f>IF('reálná rychlost'!A106="","",IF(AND('reálná rychlost'!A106&gt;50,'reálná rychlost'!A106&lt;=90),odchylky!A106,""))</f>
        <v/>
      </c>
      <c r="D106" s="31" t="str">
        <f>IF('reálná rychlost'!B106="","",IF(AND('reálná rychlost'!B106&gt;50,'reálná rychlost'!B106&lt;=90),odchylky!B106,""))</f>
        <v/>
      </c>
      <c r="E106" s="31" t="str">
        <f>IF('reálná rychlost'!H106="","",IF(AND('reálná rychlost'!H106&gt;50,'reálná rychlost'!H106&lt;=90),odchylky!H106,""))</f>
        <v/>
      </c>
      <c r="F106" s="31" t="str">
        <f>IF('reálná rychlost'!I106="","",IF(AND('reálná rychlost'!I106&gt;50,'reálná rychlost'!I106&lt;=90),odchylky!I106,""))</f>
        <v/>
      </c>
      <c r="G106" s="31" t="str">
        <f>IF('reálná rychlost'!J106="","",IF(AND('reálná rychlost'!J106&gt;50,'reálná rychlost'!J106&lt;=90),odchylky!J106,""))</f>
        <v/>
      </c>
      <c r="H106" s="31" t="str">
        <f>IF('reálná rychlost'!M106="","",IF(AND('reálná rychlost'!M106&gt;50,'reálná rychlost'!M106&lt;=90),odchylky!M106,""))</f>
        <v/>
      </c>
      <c r="I106" s="31" t="str">
        <f>IF('reálná rychlost'!N106="","",IF(AND('reálná rychlost'!N106&gt;50,'reálná rychlost'!N106&lt;=90),odchylky!N106,""))</f>
        <v/>
      </c>
      <c r="J106" s="31" t="str">
        <f>IF('reálná rychlost'!O106="","",IF(AND('reálná rychlost'!O106&gt;50,'reálná rychlost'!O106&lt;=90),odchylky!O106,""))</f>
        <v/>
      </c>
      <c r="K106" s="31" t="str">
        <f>IF('reálná rychlost'!P106="","",IF(AND('reálná rychlost'!P106&gt;50,'reálná rychlost'!P106&lt;=90),odchylky!P106,""))</f>
        <v/>
      </c>
      <c r="L106" s="31" t="str">
        <f>IF('reálná rychlost'!Q106="","",IF(AND('reálná rychlost'!Q106&gt;50,'reálná rychlost'!Q106&lt;=90),odchylky!Q106,""))</f>
        <v/>
      </c>
      <c r="M106" s="31" t="str">
        <f>IF('reálná rychlost'!R106="","",IF(AND('reálná rychlost'!R106&gt;50,'reálná rychlost'!R106&lt;=90),odchylky!R106,""))</f>
        <v/>
      </c>
    </row>
    <row r="107" spans="1:13" x14ac:dyDescent="0.25">
      <c r="A107" s="5" t="s">
        <v>6</v>
      </c>
      <c r="B107" s="6" t="s">
        <v>2</v>
      </c>
      <c r="C107" s="31">
        <f>IF('reálná rychlost'!A107="","",IF(AND('reálná rychlost'!A107&gt;50,'reálná rychlost'!A107&lt;=90),odchylky!A107,""))</f>
        <v>0.34920634920634919</v>
      </c>
      <c r="D107" s="31">
        <f>IF('reálná rychlost'!B107="","",IF(AND('reálná rychlost'!B107&gt;50,'reálná rychlost'!B107&lt;=90),odchylky!B107,""))</f>
        <v>0.19047619047619047</v>
      </c>
      <c r="E107" s="31">
        <f>IF('reálná rychlost'!H107="","",IF(AND('reálná rychlost'!H107&gt;50,'reálná rychlost'!H107&lt;=90),odchylky!H107,""))</f>
        <v>0.2318840579710145</v>
      </c>
      <c r="F107" s="31">
        <f>IF('reálná rychlost'!I107="","",IF(AND('reálná rychlost'!I107&gt;50,'reálná rychlost'!I107&lt;=90),odchylky!I107,""))</f>
        <v>0.5</v>
      </c>
      <c r="G107" s="31">
        <f>IF('reálná rychlost'!J107="","",IF(AND('reálná rychlost'!J107&gt;50,'reálná rychlost'!J107&lt;=90),odchylky!J107,""))</f>
        <v>0</v>
      </c>
      <c r="H107" s="31">
        <f>IF('reálná rychlost'!M107="","",IF(AND('reálná rychlost'!M107&gt;50,'reálná rychlost'!M107&lt;=90),odchylky!M107,""))</f>
        <v>0.16666666666666666</v>
      </c>
      <c r="I107" s="31">
        <f>IF('reálná rychlost'!N107="","",IF(AND('reálná rychlost'!N107&gt;50,'reálná rychlost'!N107&lt;=90),odchylky!N107,""))</f>
        <v>-1.5151515151515152E-2</v>
      </c>
      <c r="J107" s="31">
        <f>IF('reálná rychlost'!O107="","",IF(AND('reálná rychlost'!O107&gt;50,'reálná rychlost'!O107&lt;=90),odchylky!O107,""))</f>
        <v>-0.39393939393939392</v>
      </c>
      <c r="K107" s="31">
        <f>IF('reálná rychlost'!P107="","",IF(AND('reálná rychlost'!P107&gt;50,'reálná rychlost'!P107&lt;=90),odchylky!P107,""))</f>
        <v>-1.5151515151515152E-2</v>
      </c>
      <c r="L107" s="31">
        <f>IF('reálná rychlost'!Q107="","",IF(AND('reálná rychlost'!Q107&gt;50,'reálná rychlost'!Q107&lt;=90),odchylky!Q107,""))</f>
        <v>-1.5151515151515152E-2</v>
      </c>
      <c r="M107" s="31">
        <f>IF('reálná rychlost'!R107="","",IF(AND('reálná rychlost'!R107&gt;50,'reálná rychlost'!R107&lt;=90),odchylky!R107,""))</f>
        <v>6.0606060606060608E-2</v>
      </c>
    </row>
    <row r="108" spans="1:13" x14ac:dyDescent="0.25">
      <c r="A108" s="3" t="s">
        <v>6</v>
      </c>
      <c r="B108" s="9" t="s">
        <v>2</v>
      </c>
      <c r="C108" s="31">
        <f>IF('reálná rychlost'!A108="","",IF(AND('reálná rychlost'!A108&gt;50,'reálná rychlost'!A108&lt;=90),odchylky!A108,""))</f>
        <v>0.11842105263157894</v>
      </c>
      <c r="D108" s="31">
        <f>IF('reálná rychlost'!B108="","",IF(AND('reálná rychlost'!B108&gt;50,'reálná rychlost'!B108&lt;=90),odchylky!B108,""))</f>
        <v>0.18421052631578946</v>
      </c>
      <c r="E108" s="31">
        <f>IF('reálná rychlost'!H108="","",IF(AND('reálná rychlost'!H108&gt;50,'reálná rychlost'!H108&lt;=90),odchylky!H108,""))</f>
        <v>0.25</v>
      </c>
      <c r="F108" s="31">
        <f>IF('reálná rychlost'!I108="","",IF(AND('reálná rychlost'!I108&gt;50,'reálná rychlost'!I108&lt;=90),odchylky!I108,""))</f>
        <v>-0.18604651162790697</v>
      </c>
      <c r="G108" s="31">
        <f>IF('reálná rychlost'!J108="","",IF(AND('reálná rychlost'!J108&gt;50,'reálná rychlost'!J108&lt;=90),odchylky!J108,""))</f>
        <v>-0.12790697674418605</v>
      </c>
      <c r="H108" s="31">
        <f>IF('reálná rychlost'!M108="","",IF(AND('reálná rychlost'!M108&gt;50,'reálná rychlost'!M108&lt;=90),odchylky!M108,""))</f>
        <v>-1.1627906976744186E-2</v>
      </c>
      <c r="I108" s="31">
        <f>IF('reálná rychlost'!N108="","",IF(AND('reálná rychlost'!N108&gt;50,'reálná rychlost'!N108&lt;=90),odchylky!N108,""))</f>
        <v>-2.4390243902439025E-2</v>
      </c>
      <c r="J108" s="31">
        <f>IF('reálná rychlost'!O108="","",IF(AND('reálná rychlost'!O108&gt;50,'reálná rychlost'!O108&lt;=90),odchylky!O108,""))</f>
        <v>-0.26829268292682928</v>
      </c>
      <c r="K108" s="31">
        <f>IF('reálná rychlost'!P108="","",IF(AND('reálná rychlost'!P108&gt;50,'reálná rychlost'!P108&lt;=90),odchylky!P108,""))</f>
        <v>-2.4390243902439025E-2</v>
      </c>
      <c r="L108" s="31">
        <f>IF('reálná rychlost'!Q108="","",IF(AND('reálná rychlost'!Q108&gt;50,'reálná rychlost'!Q108&lt;=90),odchylky!Q108,""))</f>
        <v>-2.4390243902439025E-2</v>
      </c>
      <c r="M108" s="31">
        <f>IF('reálná rychlost'!R108="","",IF(AND('reálná rychlost'!R108&gt;50,'reálná rychlost'!R108&lt;=90),odchylky!R108,""))</f>
        <v>-2.4390243902439025E-2</v>
      </c>
    </row>
    <row r="109" spans="1:13" x14ac:dyDescent="0.25">
      <c r="A109" s="5" t="s">
        <v>6</v>
      </c>
      <c r="B109" s="6" t="s">
        <v>2</v>
      </c>
      <c r="C109" s="31">
        <f>IF('reálná rychlost'!A109="","",IF(AND('reálná rychlost'!A109&gt;50,'reálná rychlost'!A109&lt;=90),odchylky!A109,""))</f>
        <v>0</v>
      </c>
      <c r="D109" s="31">
        <f>IF('reálná rychlost'!B109="","",IF(AND('reálná rychlost'!B109&gt;50,'reálná rychlost'!B109&lt;=90),odchylky!B109,""))</f>
        <v>0.27272727272727271</v>
      </c>
      <c r="E109" s="31">
        <f>IF('reálná rychlost'!H109="","",IF(AND('reálná rychlost'!H109&gt;50,'reálná rychlost'!H109&lt;=90),odchylky!H109,""))</f>
        <v>-0.18032786885245902</v>
      </c>
      <c r="F109" s="31">
        <f>IF('reálná rychlost'!I109="","",IF(AND('reálná rychlost'!I109&gt;50,'reálná rychlost'!I109&lt;=90),odchylky!I109,""))</f>
        <v>0.1111111111111111</v>
      </c>
      <c r="G109" s="31">
        <f>IF('reálná rychlost'!J109="","",IF(AND('reálná rychlost'!J109&gt;50,'reálná rychlost'!J109&lt;=90),odchylky!J109,""))</f>
        <v>0.1111111111111111</v>
      </c>
      <c r="H109" s="31">
        <f>IF('reálná rychlost'!M109="","",IF(AND('reálná rychlost'!M109&gt;50,'reálná rychlost'!M109&lt;=90),odchylky!M109,""))</f>
        <v>1.8518518518518517E-2</v>
      </c>
      <c r="I109" s="31">
        <f>IF('reálná rychlost'!N109="","",IF(AND('reálná rychlost'!N109&gt;50,'reálná rychlost'!N109&lt;=90),odchylky!N109,""))</f>
        <v>7.1428571428571425E-2</v>
      </c>
      <c r="J109" s="31">
        <f>IF('reálná rychlost'!O109="","",IF(AND('reálná rychlost'!O109&gt;50,'reálná rychlost'!O109&lt;=90),odchylky!O109,""))</f>
        <v>-0.10714285714285714</v>
      </c>
      <c r="K109" s="31">
        <f>IF('reálná rychlost'!P109="","",IF(AND('reálná rychlost'!P109&gt;50,'reálná rychlost'!P109&lt;=90),odchylky!P109,""))</f>
        <v>0.16071428571428573</v>
      </c>
      <c r="L109" s="31">
        <f>IF('reálná rychlost'!Q109="","",IF(AND('reálná rychlost'!Q109&gt;50,'reálná rychlost'!Q109&lt;=90),odchylky!Q109,""))</f>
        <v>-0.10714285714285714</v>
      </c>
      <c r="M109" s="31">
        <f>IF('reálná rychlost'!R109="","",IF(AND('reálná rychlost'!R109&gt;50,'reálná rychlost'!R109&lt;=90),odchylky!R109,""))</f>
        <v>7.1428571428571425E-2</v>
      </c>
    </row>
    <row r="110" spans="1:13" x14ac:dyDescent="0.25">
      <c r="A110" s="3" t="s">
        <v>6</v>
      </c>
      <c r="B110" s="9" t="s">
        <v>2</v>
      </c>
      <c r="C110" s="31" t="str">
        <f>IF('reálná rychlost'!A110="","",IF(AND('reálná rychlost'!A110&gt;50,'reálná rychlost'!A110&lt;=90),odchylky!A110,""))</f>
        <v/>
      </c>
      <c r="D110" s="31" t="str">
        <f>IF('reálná rychlost'!B110="","",IF(AND('reálná rychlost'!B110&gt;50,'reálná rychlost'!B110&lt;=90),odchylky!B110,""))</f>
        <v/>
      </c>
      <c r="E110" s="31" t="str">
        <f>IF('reálná rychlost'!H110="","",IF(AND('reálná rychlost'!H110&gt;50,'reálná rychlost'!H110&lt;=90),odchylky!H110,""))</f>
        <v/>
      </c>
      <c r="F110" s="31" t="str">
        <f>IF('reálná rychlost'!I110="","",IF(AND('reálná rychlost'!I110&gt;50,'reálná rychlost'!I110&lt;=90),odchylky!I110,""))</f>
        <v/>
      </c>
      <c r="G110" s="31" t="str">
        <f>IF('reálná rychlost'!J110="","",IF(AND('reálná rychlost'!J110&gt;50,'reálná rychlost'!J110&lt;=90),odchylky!J110,""))</f>
        <v/>
      </c>
      <c r="H110" s="31" t="str">
        <f>IF('reálná rychlost'!M110="","",IF(AND('reálná rychlost'!M110&gt;50,'reálná rychlost'!M110&lt;=90),odchylky!M110,""))</f>
        <v/>
      </c>
      <c r="I110" s="31" t="str">
        <f>IF('reálná rychlost'!N110="","",IF(AND('reálná rychlost'!N110&gt;50,'reálná rychlost'!N110&lt;=90),odchylky!N110,""))</f>
        <v/>
      </c>
      <c r="J110" s="31" t="str">
        <f>IF('reálná rychlost'!O110="","",IF(AND('reálná rychlost'!O110&gt;50,'reálná rychlost'!O110&lt;=90),odchylky!O110,""))</f>
        <v/>
      </c>
      <c r="K110" s="31" t="str">
        <f>IF('reálná rychlost'!P110="","",IF(AND('reálná rychlost'!P110&gt;50,'reálná rychlost'!P110&lt;=90),odchylky!P110,""))</f>
        <v/>
      </c>
      <c r="L110" s="31" t="str">
        <f>IF('reálná rychlost'!Q110="","",IF(AND('reálná rychlost'!Q110&gt;50,'reálná rychlost'!Q110&lt;=90),odchylky!Q110,""))</f>
        <v/>
      </c>
      <c r="M110" s="31" t="str">
        <f>IF('reálná rychlost'!R110="","",IF(AND('reálná rychlost'!R110&gt;50,'reálná rychlost'!R110&lt;=90),odchylky!R110,""))</f>
        <v/>
      </c>
    </row>
    <row r="111" spans="1:13" x14ac:dyDescent="0.25">
      <c r="A111" s="5" t="s">
        <v>6</v>
      </c>
      <c r="B111" s="6" t="s">
        <v>2</v>
      </c>
      <c r="C111" s="31" t="str">
        <f>IF('reálná rychlost'!A111="","",IF(AND('reálná rychlost'!A111&gt;50,'reálná rychlost'!A111&lt;=90),odchylky!A111,""))</f>
        <v/>
      </c>
      <c r="D111" s="31" t="str">
        <f>IF('reálná rychlost'!B111="","",IF(AND('reálná rychlost'!B111&gt;50,'reálná rychlost'!B111&lt;=90),odchylky!B111,""))</f>
        <v/>
      </c>
      <c r="E111" s="31" t="str">
        <f>IF('reálná rychlost'!H111="","",IF(AND('reálná rychlost'!H111&gt;50,'reálná rychlost'!H111&lt;=90),odchylky!H111,""))</f>
        <v/>
      </c>
      <c r="F111" s="31" t="str">
        <f>IF('reálná rychlost'!I111="","",IF(AND('reálná rychlost'!I111&gt;50,'reálná rychlost'!I111&lt;=90),odchylky!I111,""))</f>
        <v/>
      </c>
      <c r="G111" s="31" t="str">
        <f>IF('reálná rychlost'!J111="","",IF(AND('reálná rychlost'!J111&gt;50,'reálná rychlost'!J111&lt;=90),odchylky!J111,""))</f>
        <v/>
      </c>
      <c r="H111" s="31" t="str">
        <f>IF('reálná rychlost'!M111="","",IF(AND('reálná rychlost'!M111&gt;50,'reálná rychlost'!M111&lt;=90),odchylky!M111,""))</f>
        <v/>
      </c>
      <c r="I111" s="31" t="str">
        <f>IF('reálná rychlost'!N111="","",IF(AND('reálná rychlost'!N111&gt;50,'reálná rychlost'!N111&lt;=90),odchylky!N111,""))</f>
        <v/>
      </c>
      <c r="J111" s="31" t="str">
        <f>IF('reálná rychlost'!O111="","",IF(AND('reálná rychlost'!O111&gt;50,'reálná rychlost'!O111&lt;=90),odchylky!O111,""))</f>
        <v/>
      </c>
      <c r="K111" s="31" t="str">
        <f>IF('reálná rychlost'!P111="","",IF(AND('reálná rychlost'!P111&gt;50,'reálná rychlost'!P111&lt;=90),odchylky!P111,""))</f>
        <v/>
      </c>
      <c r="L111" s="31" t="str">
        <f>IF('reálná rychlost'!Q111="","",IF(AND('reálná rychlost'!Q111&gt;50,'reálná rychlost'!Q111&lt;=90),odchylky!Q111,""))</f>
        <v/>
      </c>
      <c r="M111" s="31" t="str">
        <f>IF('reálná rychlost'!R111="","",IF(AND('reálná rychlost'!R111&gt;50,'reálná rychlost'!R111&lt;=90),odchylky!R111,""))</f>
        <v/>
      </c>
    </row>
    <row r="112" spans="1:13" x14ac:dyDescent="0.25">
      <c r="A112" s="3" t="s">
        <v>6</v>
      </c>
      <c r="B112" s="9" t="s">
        <v>2</v>
      </c>
      <c r="C112" s="31" t="str">
        <f>IF('reálná rychlost'!A112="","",IF(AND('reálná rychlost'!A112&gt;50,'reálná rychlost'!A112&lt;=90),odchylky!A112,""))</f>
        <v/>
      </c>
      <c r="D112" s="31" t="str">
        <f>IF('reálná rychlost'!B112="","",IF(AND('reálná rychlost'!B112&gt;50,'reálná rychlost'!B112&lt;=90),odchylky!B112,""))</f>
        <v/>
      </c>
      <c r="E112" s="31" t="str">
        <f>IF('reálná rychlost'!H112="","",IF(AND('reálná rychlost'!H112&gt;50,'reálná rychlost'!H112&lt;=90),odchylky!H112,""))</f>
        <v/>
      </c>
      <c r="F112" s="31" t="str">
        <f>IF('reálná rychlost'!I112="","",IF(AND('reálná rychlost'!I112&gt;50,'reálná rychlost'!I112&lt;=90),odchylky!I112,""))</f>
        <v/>
      </c>
      <c r="G112" s="31" t="str">
        <f>IF('reálná rychlost'!J112="","",IF(AND('reálná rychlost'!J112&gt;50,'reálná rychlost'!J112&lt;=90),odchylky!J112,""))</f>
        <v/>
      </c>
      <c r="H112" s="31" t="str">
        <f>IF('reálná rychlost'!M112="","",IF(AND('reálná rychlost'!M112&gt;50,'reálná rychlost'!M112&lt;=90),odchylky!M112,""))</f>
        <v/>
      </c>
      <c r="I112" s="31" t="str">
        <f>IF('reálná rychlost'!N112="","",IF(AND('reálná rychlost'!N112&gt;50,'reálná rychlost'!N112&lt;=90),odchylky!N112,""))</f>
        <v/>
      </c>
      <c r="J112" s="31" t="str">
        <f>IF('reálná rychlost'!O112="","",IF(AND('reálná rychlost'!O112&gt;50,'reálná rychlost'!O112&lt;=90),odchylky!O112,""))</f>
        <v/>
      </c>
      <c r="K112" s="31" t="str">
        <f>IF('reálná rychlost'!P112="","",IF(AND('reálná rychlost'!P112&gt;50,'reálná rychlost'!P112&lt;=90),odchylky!P112,""))</f>
        <v/>
      </c>
      <c r="L112" s="31" t="str">
        <f>IF('reálná rychlost'!Q112="","",IF(AND('reálná rychlost'!Q112&gt;50,'reálná rychlost'!Q112&lt;=90),odchylky!Q112,""))</f>
        <v/>
      </c>
      <c r="M112" s="31" t="str">
        <f>IF('reálná rychlost'!R112="","",IF(AND('reálná rychlost'!R112&gt;50,'reálná rychlost'!R112&lt;=90),odchylky!R112,""))</f>
        <v/>
      </c>
    </row>
    <row r="113" spans="1:13" x14ac:dyDescent="0.25">
      <c r="A113" s="5" t="s">
        <v>6</v>
      </c>
      <c r="B113" s="6" t="s">
        <v>2</v>
      </c>
      <c r="C113" s="31">
        <f>IF('reálná rychlost'!A113="","",IF(AND('reálná rychlost'!A113&gt;50,'reálná rychlost'!A113&lt;=90),odchylky!A113,""))</f>
        <v>-0.10112359550561797</v>
      </c>
      <c r="D113" s="31">
        <f>IF('reálná rychlost'!B113="","",IF(AND('reálná rychlost'!B113&gt;50,'reálná rychlost'!B113&lt;=90),odchylky!B113,""))</f>
        <v>-4.49438202247191E-2</v>
      </c>
      <c r="E113" s="31">
        <f>IF('reálná rychlost'!H113="","",IF(AND('reálná rychlost'!H113&gt;50,'reálná rychlost'!H113&lt;=90),odchylky!H113,""))</f>
        <v>-3.614457831325301E-2</v>
      </c>
      <c r="F113" s="31" t="str">
        <f>IF('reálná rychlost'!I113="","",IF(AND('reálná rychlost'!I113&gt;50,'reálná rychlost'!I113&lt;=90),odchylky!I113,""))</f>
        <v/>
      </c>
      <c r="G113" s="31" t="str">
        <f>IF('reálná rychlost'!J113="","",IF(AND('reálná rychlost'!J113&gt;50,'reálná rychlost'!J113&lt;=90),odchylky!J113,""))</f>
        <v/>
      </c>
      <c r="H113" s="31" t="str">
        <f>IF('reálná rychlost'!M113="","",IF(AND('reálná rychlost'!M113&gt;50,'reálná rychlost'!M113&lt;=90),odchylky!M113,""))</f>
        <v/>
      </c>
      <c r="I113" s="31">
        <f>IF('reálná rychlost'!N113="","",IF(AND('reálná rychlost'!N113&gt;50,'reálná rychlost'!N113&lt;=90),odchylky!N113,""))</f>
        <v>0.21951219512195122</v>
      </c>
      <c r="J113" s="31">
        <f>IF('reálná rychlost'!O113="","",IF(AND('reálná rychlost'!O113&gt;50,'reálná rychlost'!O113&lt;=90),odchylky!O113,""))</f>
        <v>0.21951219512195122</v>
      </c>
      <c r="K113" s="31">
        <f>IF('reálná rychlost'!P113="","",IF(AND('reálná rychlost'!P113&gt;50,'reálná rychlost'!P113&lt;=90),odchylky!P113,""))</f>
        <v>0.46341463414634149</v>
      </c>
      <c r="L113" s="31">
        <f>IF('reálná rychlost'!Q113="","",IF(AND('reálná rychlost'!Q113&gt;50,'reálná rychlost'!Q113&lt;=90),odchylky!Q113,""))</f>
        <v>0.15853658536585366</v>
      </c>
      <c r="M113" s="31">
        <f>IF('reálná rychlost'!R113="","",IF(AND('reálná rychlost'!R113&gt;50,'reálná rychlost'!R113&lt;=90),odchylky!R113,""))</f>
        <v>0.34146341463414637</v>
      </c>
    </row>
    <row r="114" spans="1:13" x14ac:dyDescent="0.25">
      <c r="A114" s="3" t="s">
        <v>6</v>
      </c>
      <c r="B114" s="9" t="s">
        <v>2</v>
      </c>
      <c r="C114" s="31" t="str">
        <f>IF('reálná rychlost'!A114="","",IF(AND('reálná rychlost'!A114&gt;50,'reálná rychlost'!A114&lt;=90),odchylky!A114,""))</f>
        <v/>
      </c>
      <c r="D114" s="31" t="str">
        <f>IF('reálná rychlost'!B114="","",IF(AND('reálná rychlost'!B114&gt;50,'reálná rychlost'!B114&lt;=90),odchylky!B114,""))</f>
        <v/>
      </c>
      <c r="E114" s="31" t="str">
        <f>IF('reálná rychlost'!H114="","",IF(AND('reálná rychlost'!H114&gt;50,'reálná rychlost'!H114&lt;=90),odchylky!H114,""))</f>
        <v/>
      </c>
      <c r="F114" s="31" t="str">
        <f>IF('reálná rychlost'!I114="","",IF(AND('reálná rychlost'!I114&gt;50,'reálná rychlost'!I114&lt;=90),odchylky!I114,""))</f>
        <v/>
      </c>
      <c r="G114" s="31" t="str">
        <f>IF('reálná rychlost'!J114="","",IF(AND('reálná rychlost'!J114&gt;50,'reálná rychlost'!J114&lt;=90),odchylky!J114,""))</f>
        <v/>
      </c>
      <c r="H114" s="31" t="str">
        <f>IF('reálná rychlost'!M114="","",IF(AND('reálná rychlost'!M114&gt;50,'reálná rychlost'!M114&lt;=90),odchylky!M114,""))</f>
        <v/>
      </c>
      <c r="I114" s="31">
        <f>IF('reálná rychlost'!N114="","",IF(AND('reálná rychlost'!N114&gt;50,'reálná rychlost'!N114&lt;=90),odchylky!N114,""))</f>
        <v>-5.6603773584905662E-2</v>
      </c>
      <c r="J114" s="31">
        <f>IF('reálná rychlost'!O114="","",IF(AND('reálná rychlost'!O114&gt;50,'reálná rychlost'!O114&lt;=90),odchylky!O114,""))</f>
        <v>-0.24528301886792453</v>
      </c>
      <c r="K114" s="31">
        <f>IF('reálná rychlost'!P114="","",IF(AND('reálná rychlost'!P114&gt;50,'reálná rychlost'!P114&lt;=90),odchylky!P114,""))</f>
        <v>3.7735849056603772E-2</v>
      </c>
      <c r="L114" s="31">
        <f>IF('reálná rychlost'!Q114="","",IF(AND('reálná rychlost'!Q114&gt;50,'reálná rychlost'!Q114&lt;=90),odchylky!Q114,""))</f>
        <v>-0.24528301886792453</v>
      </c>
      <c r="M114" s="31">
        <f>IF('reálná rychlost'!R114="","",IF(AND('reálná rychlost'!R114&gt;50,'reálná rychlost'!R114&lt;=90),odchylky!R114,""))</f>
        <v>-5.6603773584905662E-2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2CC29-5382-4B3E-84B8-F0F783DA1A62}">
  <dimension ref="A1:X509"/>
  <sheetViews>
    <sheetView topLeftCell="J60" zoomScaleNormal="100" workbookViewId="0">
      <selection activeCell="E49" sqref="E49"/>
    </sheetView>
  </sheetViews>
  <sheetFormatPr defaultRowHeight="15" x14ac:dyDescent="0.25"/>
  <cols>
    <col min="2" max="2" width="14.140625" style="43" customWidth="1"/>
    <col min="3" max="3" width="13.5703125" bestFit="1" customWidth="1"/>
    <col min="5" max="5" width="13" customWidth="1"/>
    <col min="9" max="11" width="12.7109375" customWidth="1"/>
    <col min="15" max="15" width="10.42578125" bestFit="1" customWidth="1"/>
  </cols>
  <sheetData>
    <row r="1" spans="1:19" x14ac:dyDescent="0.25">
      <c r="C1" t="s">
        <v>115</v>
      </c>
      <c r="E1">
        <f>(E24+E25)</f>
        <v>128</v>
      </c>
      <c r="F1">
        <f t="shared" ref="F1:K1" si="0">(F24+F25)</f>
        <v>60</v>
      </c>
      <c r="G1">
        <f t="shared" si="0"/>
        <v>68</v>
      </c>
      <c r="I1">
        <f t="shared" si="0"/>
        <v>163</v>
      </c>
      <c r="J1">
        <f t="shared" si="0"/>
        <v>85</v>
      </c>
      <c r="K1">
        <f t="shared" si="0"/>
        <v>78</v>
      </c>
    </row>
    <row r="2" spans="1:19" x14ac:dyDescent="0.25">
      <c r="A2" s="30">
        <v>0.05</v>
      </c>
      <c r="C2" s="74" t="s">
        <v>31</v>
      </c>
      <c r="D2" s="74"/>
      <c r="E2" s="53">
        <f>(E24+E25)/SUM(E4:E45)</f>
        <v>0.28131868131868132</v>
      </c>
      <c r="F2" s="53">
        <f t="shared" ref="F2:K2" si="1">(F24+F25)/SUM(F4:F45)</f>
        <v>0.25751072961373389</v>
      </c>
      <c r="G2" s="53">
        <f t="shared" si="1"/>
        <v>0.30630630630630629</v>
      </c>
      <c r="H2" s="53"/>
      <c r="I2" s="53">
        <f t="shared" si="1"/>
        <v>0.32213438735177868</v>
      </c>
      <c r="J2" s="53">
        <f t="shared" si="1"/>
        <v>0.3512396694214876</v>
      </c>
      <c r="K2" s="53">
        <f t="shared" si="1"/>
        <v>0.29545454545454547</v>
      </c>
      <c r="L2" s="54"/>
      <c r="M2" s="54"/>
      <c r="N2" s="54"/>
      <c r="O2" s="54"/>
      <c r="P2" s="54"/>
      <c r="Q2" s="54"/>
    </row>
    <row r="3" spans="1:19" ht="27.75" customHeight="1" x14ac:dyDescent="0.25">
      <c r="A3" t="s">
        <v>27</v>
      </c>
      <c r="B3" s="50" t="s">
        <v>26</v>
      </c>
      <c r="C3" t="s">
        <v>27</v>
      </c>
      <c r="E3" s="55" t="s">
        <v>32</v>
      </c>
      <c r="F3" s="55" t="s">
        <v>33</v>
      </c>
      <c r="G3" s="55" t="s">
        <v>34</v>
      </c>
      <c r="H3" s="48">
        <f>G2/'zkuš.+nezkuš. (50)'!G2</f>
        <v>1.926765475152572</v>
      </c>
      <c r="I3" s="55" t="s">
        <v>35</v>
      </c>
      <c r="J3" s="55" t="s">
        <v>36</v>
      </c>
      <c r="K3" s="55" t="s">
        <v>37</v>
      </c>
      <c r="M3" s="55" t="s">
        <v>32</v>
      </c>
      <c r="N3" s="55" t="s">
        <v>34</v>
      </c>
      <c r="O3" s="55" t="s">
        <v>33</v>
      </c>
      <c r="Q3" s="55" t="s">
        <v>35</v>
      </c>
      <c r="R3" s="55" t="s">
        <v>36</v>
      </c>
      <c r="S3" s="55" t="s">
        <v>37</v>
      </c>
    </row>
    <row r="4" spans="1:19" x14ac:dyDescent="0.25">
      <c r="A4" s="30">
        <v>-1</v>
      </c>
      <c r="B4" s="51">
        <v>-1</v>
      </c>
      <c r="C4" s="42" t="s">
        <v>23</v>
      </c>
      <c r="E4" s="48">
        <f>COUNTIF('odch_zk (90)'!$C$2:$L$114,"&lt;="&amp;B4)</f>
        <v>0</v>
      </c>
      <c r="F4" s="48">
        <f>COUNTIF('odch_zk (90)'!$C$21:$L$38,"&lt;="&amp;B4)+COUNTIF('odch_zk (90)'!$C$59:$L$76,"&lt;="&amp;B4)+COUNTIF('odch_zk (90)'!$C$97:$L$114,"&lt;="&amp;B4)</f>
        <v>0</v>
      </c>
      <c r="G4" s="48">
        <f>COUNTIF('odch_zk (90)'!$C$2:$L$19,"&lt;="&amp;B4)+COUNTIF('odch_zk (90)'!$C$40:$L$57,"&lt;="&amp;B4)+COUNTIF('odch_zk (90)'!$C$78:$L$95,"&lt;="&amp;B4)</f>
        <v>0</v>
      </c>
      <c r="I4" s="48">
        <f>COUNTIF('odch_nezk (90)'!C2:M114,"&lt;="&amp;B4)</f>
        <v>0</v>
      </c>
      <c r="J4" s="48">
        <f>COUNTIF('odch_nezk (90)'!$C$2:$M$19,"&lt;="&amp;B4)+COUNTIF('odch_nezk (90)'!$C$40:$M$57,"&lt;="&amp;B4)+COUNTIF('odch_nezk (90)'!$C$78:$M$95,"&lt;="&amp;B4)</f>
        <v>0</v>
      </c>
      <c r="K4" s="48">
        <f>COUNTIF('odch_nezk (90)'!$C$21:$M$38,"&lt;="&amp;B4)+COUNTIF('odch_nezk (90)'!$C$59:$M$76,"&lt;="&amp;B4)+COUNTIF('odch_nezk (90)'!$C$97:$M$114,"&lt;="&amp;B4)</f>
        <v>0</v>
      </c>
      <c r="L4" s="48"/>
      <c r="M4" s="56">
        <v>-3.8461538461538464E-2</v>
      </c>
      <c r="N4" s="56">
        <v>-3.8461538461538464E-2</v>
      </c>
      <c r="O4" s="56">
        <v>-5.6603773584905662E-2</v>
      </c>
      <c r="Q4" s="56">
        <v>-0.15492957746478872</v>
      </c>
      <c r="R4" s="56">
        <v>-0.15492957746478872</v>
      </c>
      <c r="S4" s="56">
        <v>-0.41176470588235292</v>
      </c>
    </row>
    <row r="5" spans="1:19" x14ac:dyDescent="0.25">
      <c r="A5" s="47">
        <f>A4+0.05</f>
        <v>-0.95</v>
      </c>
      <c r="B5" s="51">
        <f t="shared" ref="B5:B44" si="2">B4+$A$2</f>
        <v>-0.95</v>
      </c>
      <c r="C5" s="36" t="s">
        <v>24</v>
      </c>
      <c r="E5" s="48">
        <f>COUNTIF('odch_zk (90)'!$C$2:$L$114,"&lt;="&amp;B5)-SUM($E$4:E4)</f>
        <v>0</v>
      </c>
      <c r="F5" s="48">
        <f>COUNTIF('odch_zk (90)'!$C$21:$L$38,"&lt;="&amp;B5)+COUNTIF('odch_zk (90)'!$C$59:$L$76,"&lt;="&amp;B5)+COUNTIF('odch_zk (90)'!$C$97:$L$114,"&lt;="&amp;B5)-SUM($F$4:F4)</f>
        <v>0</v>
      </c>
      <c r="G5" s="48">
        <f>COUNTIF('odch_zk (90)'!$C$2:$L$19,"&lt;="&amp;B5)+COUNTIF('odch_zk (90)'!$C$40:$L$57,"&lt;="&amp;B5)+COUNTIF('odch_zk (90)'!$C$78:$L$95,"&lt;="&amp;B5)-SUM($G$4:G4)</f>
        <v>0</v>
      </c>
      <c r="I5" s="48">
        <f>COUNTIF('odch_nezk (90)'!$C$2:$M$114,"&lt;="&amp;B5)-SUM($I$4:I4)</f>
        <v>0</v>
      </c>
      <c r="J5" s="48">
        <f>COUNTIF('odch_nezk (90)'!$C$2:$M$19,"&lt;="&amp;B5)+COUNTIF('odch_nezk (90)'!$C$40:$M$57,"&lt;="&amp;B5)+COUNTIF('odch_nezk (90)'!$C$78:$M$95,"&lt;="&amp;B5)-SUM($J$4:J4)</f>
        <v>0</v>
      </c>
      <c r="K5" s="48">
        <f>COUNTIF('odch_nezk (90)'!$C$21:$M$38,"&lt;="&amp;B5)+COUNTIF('odch_nezk (90)'!$C$59:$M$76,"&lt;="&amp;B5)+COUNTIF('odch_nezk (90)'!$C$97:$M$114,"&lt;="&amp;B5)-SUM($K$4:K4)</f>
        <v>0</v>
      </c>
      <c r="L5" s="48"/>
      <c r="M5" s="56">
        <v>-6.25E-2</v>
      </c>
      <c r="N5" s="56">
        <v>-6.25E-2</v>
      </c>
      <c r="O5" s="56">
        <v>0.17647058823529413</v>
      </c>
      <c r="Q5" s="56">
        <v>0</v>
      </c>
      <c r="R5" s="56">
        <v>0</v>
      </c>
      <c r="S5" s="56">
        <v>-9.0909090909090912E-2</v>
      </c>
    </row>
    <row r="6" spans="1:19" x14ac:dyDescent="0.25">
      <c r="A6" s="47">
        <f t="shared" ref="A6:A44" si="3">A5+0.05</f>
        <v>-0.89999999999999991</v>
      </c>
      <c r="B6" s="51">
        <f t="shared" si="2"/>
        <v>-0.89999999999999991</v>
      </c>
      <c r="C6" s="36" t="s">
        <v>28</v>
      </c>
      <c r="E6" s="48">
        <f>COUNTIF('odch_zk (90)'!$C$2:$L$114,"&lt;="&amp;B6)-SUM($E$4:E5)</f>
        <v>0</v>
      </c>
      <c r="F6" s="48">
        <f>COUNTIF('odch_zk (90)'!$C$21:$L$38,"&lt;="&amp;B6)+COUNTIF('odch_zk (90)'!$C$59:$L$76,"&lt;="&amp;B6)+COUNTIF('odch_zk (90)'!$C$97:$L$114,"&lt;="&amp;B6)-SUM($F$4:F5)</f>
        <v>0</v>
      </c>
      <c r="G6" s="48">
        <f>COUNTIF('odch_zk (90)'!$C$2:$L$19,"&lt;="&amp;B6)+COUNTIF('odch_zk (90)'!$C$40:$L$57,"&lt;="&amp;B6)+COUNTIF('odch_zk (90)'!$C$78:$L$95,"&lt;="&amp;B6)-SUM($G$4:G5)</f>
        <v>0</v>
      </c>
      <c r="H6" s="52">
        <f>K2/'zkuš.+nezkuš. (50)'!K2</f>
        <v>1.4772727272727273</v>
      </c>
      <c r="I6" s="48">
        <f>COUNTIF('odch_nezk (90)'!$C$2:$M$114,"&lt;="&amp;B6)-SUM($I$4:I5)</f>
        <v>0</v>
      </c>
      <c r="J6" s="48">
        <f>COUNTIF('odch_nezk (90)'!$C$2:$M$19,"&lt;="&amp;B6)+COUNTIF('odch_nezk (90)'!$C$40:$M$57,"&lt;="&amp;B6)+COUNTIF('odch_nezk (90)'!$C$78:$M$95,"&lt;="&amp;B6)-SUM($J$4:J5)</f>
        <v>0</v>
      </c>
      <c r="K6" s="48">
        <f>COUNTIF('odch_nezk (90)'!$C$21:$M$38,"&lt;="&amp;B6)+COUNTIF('odch_nezk (90)'!$C$59:$M$76,"&lt;="&amp;B6)+COUNTIF('odch_nezk (90)'!$C$97:$M$114,"&lt;="&amp;B6)-SUM($K$4:K5)</f>
        <v>0</v>
      </c>
      <c r="L6" s="48"/>
      <c r="M6" s="56">
        <v>0.16279069767441862</v>
      </c>
      <c r="N6" s="56">
        <v>0.16279069767441862</v>
      </c>
      <c r="O6" s="56">
        <v>0.14942528735632185</v>
      </c>
      <c r="Q6" s="56">
        <v>0.11764705882352941</v>
      </c>
      <c r="R6" s="56">
        <v>0.11764705882352941</v>
      </c>
      <c r="S6" s="56">
        <v>3.4482758620689655E-2</v>
      </c>
    </row>
    <row r="7" spans="1:19" x14ac:dyDescent="0.25">
      <c r="A7" s="47">
        <f t="shared" si="3"/>
        <v>-0.84999999999999987</v>
      </c>
      <c r="B7" s="51">
        <f t="shared" si="2"/>
        <v>-0.84999999999999987</v>
      </c>
      <c r="C7" s="36" t="s">
        <v>38</v>
      </c>
      <c r="E7" s="48">
        <f>COUNTIF('odch_zk (90)'!$C$2:$L$114,"&lt;="&amp;B7)-SUM($E$4:E6)</f>
        <v>0</v>
      </c>
      <c r="F7" s="48">
        <f>COUNTIF('odch_zk (90)'!$C$21:$L$38,"&lt;="&amp;B7)+COUNTIF('odch_zk (90)'!$C$59:$L$76,"&lt;="&amp;B7)+COUNTIF('odch_zk (90)'!$C$97:$L$114,"&lt;="&amp;B7)-SUM($F$4:F6)</f>
        <v>0</v>
      </c>
      <c r="G7" s="48">
        <f>COUNTIF('odch_zk (90)'!$C$2:$L$19,"&lt;="&amp;B7)+COUNTIF('odch_zk (90)'!$C$40:$L$57,"&lt;="&amp;B7)+COUNTIF('odch_zk (90)'!$C$78:$L$95,"&lt;="&amp;B7)-SUM($G$4:G6)</f>
        <v>0</v>
      </c>
      <c r="I7" s="48">
        <f>COUNTIF('odch_nezk (90)'!$C$2:$M$114,"&lt;="&amp;B7)-SUM($I$4:I6)</f>
        <v>0</v>
      </c>
      <c r="J7" s="48">
        <f>COUNTIF('odch_nezk (90)'!$C$2:$M$19,"&lt;="&amp;B7)+COUNTIF('odch_nezk (90)'!$C$40:$M$57,"&lt;="&amp;B7)+COUNTIF('odch_nezk (90)'!$C$78:$M$95,"&lt;="&amp;B7)-SUM($J$4:J6)</f>
        <v>0</v>
      </c>
      <c r="K7" s="48">
        <f>COUNTIF('odch_nezk (90)'!$C$21:$M$38,"&lt;="&amp;B7)+COUNTIF('odch_nezk (90)'!$C$59:$M$76,"&lt;="&amp;B7)+COUNTIF('odch_nezk (90)'!$C$97:$M$114,"&lt;="&amp;B7)-SUM($K$4:K6)</f>
        <v>0</v>
      </c>
      <c r="L7" s="48"/>
      <c r="M7" s="56">
        <v>0.15942028985507245</v>
      </c>
      <c r="N7" s="56">
        <v>0.15942028985507245</v>
      </c>
      <c r="O7" s="56">
        <v>-5.6603773584905662E-2</v>
      </c>
      <c r="Q7" s="56">
        <v>0.14285714285714285</v>
      </c>
      <c r="R7" s="56">
        <v>0.14285714285714285</v>
      </c>
      <c r="S7" s="56">
        <v>7.8431372549019607E-2</v>
      </c>
    </row>
    <row r="8" spans="1:19" x14ac:dyDescent="0.25">
      <c r="A8" s="47">
        <f t="shared" si="3"/>
        <v>-0.79999999999999982</v>
      </c>
      <c r="B8" s="51">
        <f t="shared" si="2"/>
        <v>-0.79999999999999982</v>
      </c>
      <c r="C8" s="36" t="s">
        <v>39</v>
      </c>
      <c r="E8" s="48">
        <f>COUNTIF('odch_zk (90)'!$C$2:$L$114,"&lt;="&amp;B8)-SUM($E$4:E7)</f>
        <v>0</v>
      </c>
      <c r="F8" s="48">
        <f>COUNTIF('odch_zk (90)'!$C$21:$L$38,"&lt;="&amp;B8)+COUNTIF('odch_zk (90)'!$C$59:$L$76,"&lt;="&amp;B8)+COUNTIF('odch_zk (90)'!$C$97:$L$114,"&lt;="&amp;B8)-SUM($F$4:F7)</f>
        <v>0</v>
      </c>
      <c r="G8" s="48">
        <f>COUNTIF('odch_zk (90)'!$C$2:$L$19,"&lt;="&amp;B8)+COUNTIF('odch_zk (90)'!$C$40:$L$57,"&lt;="&amp;B8)+COUNTIF('odch_zk (90)'!$C$78:$L$95,"&lt;="&amp;B8)-SUM($G$4:G7)</f>
        <v>0</v>
      </c>
      <c r="H8" s="48">
        <f>E2/'zkuš.+nezkuš. (50)'!E2</f>
        <v>1.6465416936005173</v>
      </c>
      <c r="I8" s="48">
        <f>COUNTIF('odch_nezk (90)'!$C$2:$M$114,"&lt;="&amp;B8)-SUM($I$4:I7)</f>
        <v>0</v>
      </c>
      <c r="J8" s="48">
        <f>COUNTIF('odch_nezk (90)'!$C$2:$M$19,"&lt;="&amp;B8)+COUNTIF('odch_nezk (90)'!$C$40:$M$57,"&lt;="&amp;B8)+COUNTIF('odch_nezk (90)'!$C$78:$M$95,"&lt;="&amp;B8)-SUM($J$4:J7)</f>
        <v>0</v>
      </c>
      <c r="K8" s="48">
        <f>COUNTIF('odch_nezk (90)'!$C$21:$M$38,"&lt;="&amp;B8)+COUNTIF('odch_nezk (90)'!$C$59:$M$76,"&lt;="&amp;B8)+COUNTIF('odch_nezk (90)'!$C$97:$M$114,"&lt;="&amp;B8)-SUM($K$4:K7)</f>
        <v>0</v>
      </c>
      <c r="L8" s="48"/>
      <c r="M8" s="56">
        <v>0.21951219512195122</v>
      </c>
      <c r="N8" s="56">
        <v>0.21951219512195122</v>
      </c>
      <c r="O8" s="56">
        <v>0.3888888888888889</v>
      </c>
      <c r="Q8" s="56">
        <v>0.11764705882352941</v>
      </c>
      <c r="R8" s="56">
        <v>0.11764705882352941</v>
      </c>
      <c r="S8" s="56">
        <v>5.8823529411764705E-2</v>
      </c>
    </row>
    <row r="9" spans="1:19" x14ac:dyDescent="0.25">
      <c r="A9" s="47">
        <f t="shared" si="3"/>
        <v>-0.74999999999999978</v>
      </c>
      <c r="B9" s="51">
        <f t="shared" si="2"/>
        <v>-0.74999999999999978</v>
      </c>
      <c r="C9" s="36" t="s">
        <v>40</v>
      </c>
      <c r="E9" s="48">
        <f>COUNTIF('odch_zk (90)'!$C$2:$L$114,"&lt;="&amp;B9)-SUM($E$4:E8)</f>
        <v>0</v>
      </c>
      <c r="F9" s="48">
        <f>COUNTIF('odch_zk (90)'!$C$21:$L$38,"&lt;="&amp;B9)+COUNTIF('odch_zk (90)'!$C$59:$L$76,"&lt;="&amp;B9)+COUNTIF('odch_zk (90)'!$C$97:$L$114,"&lt;="&amp;B9)-SUM($F$4:F8)</f>
        <v>0</v>
      </c>
      <c r="G9" s="48">
        <f>COUNTIF('odch_zk (90)'!$C$2:$L$19,"&lt;="&amp;B9)+COUNTIF('odch_zk (90)'!$C$40:$L$57,"&lt;="&amp;B9)+COUNTIF('odch_zk (90)'!$C$78:$L$95,"&lt;="&amp;B9)-SUM($G$4:G8)</f>
        <v>0</v>
      </c>
      <c r="I9" s="48">
        <f>COUNTIF('odch_nezk (90)'!$C$2:$M$114,"&lt;="&amp;B9)-SUM($I$4:I8)</f>
        <v>0</v>
      </c>
      <c r="J9" s="48">
        <f>COUNTIF('odch_nezk (90)'!$C$2:$M$19,"&lt;="&amp;B9)+COUNTIF('odch_nezk (90)'!$C$40:$M$57,"&lt;="&amp;B9)+COUNTIF('odch_nezk (90)'!$C$78:$M$95,"&lt;="&amp;B9)-SUM($J$4:J8)</f>
        <v>0</v>
      </c>
      <c r="K9" s="48">
        <f>COUNTIF('odch_nezk (90)'!$C$21:$M$38,"&lt;="&amp;B9)+COUNTIF('odch_nezk (90)'!$C$59:$M$76,"&lt;="&amp;B9)+COUNTIF('odch_nezk (90)'!$C$97:$M$114,"&lt;="&amp;B9)-SUM($K$4:K8)</f>
        <v>0</v>
      </c>
      <c r="L9" s="48"/>
      <c r="M9" s="56">
        <v>3.4482758620689655E-2</v>
      </c>
      <c r="N9" s="56">
        <v>3.4482758620689655E-2</v>
      </c>
      <c r="O9" s="56">
        <v>-0.1044776119402985</v>
      </c>
      <c r="Q9" s="56">
        <v>5.2631578947368418E-2</v>
      </c>
      <c r="R9" s="56">
        <v>5.2631578947368418E-2</v>
      </c>
      <c r="S9" s="56">
        <v>0.15942028985507245</v>
      </c>
    </row>
    <row r="10" spans="1:19" x14ac:dyDescent="0.25">
      <c r="A10" s="47">
        <f t="shared" si="3"/>
        <v>-0.69999999999999973</v>
      </c>
      <c r="B10" s="51">
        <f t="shared" si="2"/>
        <v>-0.69999999999999973</v>
      </c>
      <c r="C10" s="36" t="s">
        <v>41</v>
      </c>
      <c r="E10" s="48">
        <f>COUNTIF('odch_zk (90)'!$C$2:$L$114,"&lt;="&amp;B10)-SUM($E$4:E9)</f>
        <v>0</v>
      </c>
      <c r="F10" s="48">
        <f>COUNTIF('odch_zk (90)'!$C$21:$L$38,"&lt;="&amp;B10)+COUNTIF('odch_zk (90)'!$C$59:$L$76,"&lt;="&amp;B10)+COUNTIF('odch_zk (90)'!$C$97:$L$114,"&lt;="&amp;B10)-SUM($F$4:F9)</f>
        <v>0</v>
      </c>
      <c r="G10" s="48">
        <f>COUNTIF('odch_zk (90)'!$C$2:$L$19,"&lt;="&amp;B10)+COUNTIF('odch_zk (90)'!$C$40:$L$57,"&lt;="&amp;B10)+COUNTIF('odch_zk (90)'!$C$78:$L$95,"&lt;="&amp;B10)-SUM($G$4:G9)</f>
        <v>0</v>
      </c>
      <c r="I10" s="48">
        <f>COUNTIF('odch_nezk (90)'!$C$2:$M$114,"&lt;="&amp;B10)-SUM($I$4:I9)</f>
        <v>1</v>
      </c>
      <c r="J10" s="48">
        <f>COUNTIF('odch_nezk (90)'!$C$2:$M$19,"&lt;="&amp;B10)+COUNTIF('odch_nezk (90)'!$C$40:$M$57,"&lt;="&amp;B10)+COUNTIF('odch_nezk (90)'!$C$78:$M$95,"&lt;="&amp;B10)-SUM($J$4:J9)</f>
        <v>0</v>
      </c>
      <c r="K10" s="48">
        <f>COUNTIF('odch_nezk (90)'!$C$21:$M$38,"&lt;="&amp;B10)+COUNTIF('odch_nezk (90)'!$C$59:$M$76,"&lt;="&amp;B10)+COUNTIF('odch_nezk (90)'!$C$97:$M$114,"&lt;="&amp;B10)-SUM($K$4:K9)</f>
        <v>1</v>
      </c>
      <c r="L10" s="48"/>
      <c r="M10" s="56">
        <v>-5.6603773584905662E-2</v>
      </c>
      <c r="N10" s="56">
        <v>-1.9607843137254902E-2</v>
      </c>
      <c r="O10" s="56">
        <v>0.2</v>
      </c>
      <c r="Q10" s="56">
        <v>0.20481927710843373</v>
      </c>
      <c r="R10" s="56">
        <v>0.20481927710843373</v>
      </c>
      <c r="S10" s="56">
        <v>0.1111111111111111</v>
      </c>
    </row>
    <row r="11" spans="1:19" x14ac:dyDescent="0.25">
      <c r="A11" s="47">
        <f t="shared" si="3"/>
        <v>-0.64999999999999969</v>
      </c>
      <c r="B11" s="51">
        <f t="shared" si="2"/>
        <v>-0.64999999999999969</v>
      </c>
      <c r="C11" s="36" t="s">
        <v>42</v>
      </c>
      <c r="E11" s="48">
        <f>COUNTIF('odch_zk (90)'!$C$2:$L$114,"&lt;="&amp;B11)-SUM($E$4:E10)</f>
        <v>0</v>
      </c>
      <c r="F11" s="48">
        <f>COUNTIF('odch_zk (90)'!$C$21:$L$38,"&lt;="&amp;B11)+COUNTIF('odch_zk (90)'!$C$59:$L$76,"&lt;="&amp;B11)+COUNTIF('odch_zk (90)'!$C$97:$L$114,"&lt;="&amp;B11)-SUM($F$4:F10)</f>
        <v>0</v>
      </c>
      <c r="G11" s="48">
        <f>COUNTIF('odch_zk (90)'!$C$2:$L$19,"&lt;="&amp;B11)+COUNTIF('odch_zk (90)'!$C$40:$L$57,"&lt;="&amp;B11)+COUNTIF('odch_zk (90)'!$C$78:$L$95,"&lt;="&amp;B11)-SUM($G$4:G10)</f>
        <v>0</v>
      </c>
      <c r="I11" s="48">
        <f>COUNTIF('odch_nezk (90)'!$C$2:$M$114,"&lt;="&amp;B11)-SUM($I$4:I10)</f>
        <v>0</v>
      </c>
      <c r="J11" s="48">
        <f>COUNTIF('odch_nezk (90)'!$C$2:$M$19,"&lt;="&amp;B11)+COUNTIF('odch_nezk (90)'!$C$40:$M$57,"&lt;="&amp;B11)+COUNTIF('odch_nezk (90)'!$C$78:$M$95,"&lt;="&amp;B11)-SUM($J$4:J10)</f>
        <v>0</v>
      </c>
      <c r="K11" s="48">
        <f>COUNTIF('odch_nezk (90)'!$C$21:$M$38,"&lt;="&amp;B11)+COUNTIF('odch_nezk (90)'!$C$59:$M$76,"&lt;="&amp;B11)+COUNTIF('odch_nezk (90)'!$C$97:$M$114,"&lt;="&amp;B11)-SUM($K$4:K10)</f>
        <v>0</v>
      </c>
      <c r="L11" s="48"/>
      <c r="M11" s="56">
        <v>0.17647058823529413</v>
      </c>
      <c r="N11" s="56">
        <v>9.375E-2</v>
      </c>
      <c r="O11" s="56">
        <v>-0.15254237288135594</v>
      </c>
      <c r="Q11" s="56">
        <v>0.14942528735632185</v>
      </c>
      <c r="R11" s="56">
        <v>0.14942528735632185</v>
      </c>
      <c r="S11" s="56">
        <v>5.2631578947368418E-2</v>
      </c>
    </row>
    <row r="12" spans="1:19" x14ac:dyDescent="0.25">
      <c r="A12" s="47">
        <f t="shared" si="3"/>
        <v>-0.59999999999999964</v>
      </c>
      <c r="B12" s="51">
        <f t="shared" si="2"/>
        <v>-0.59999999999999964</v>
      </c>
      <c r="C12" s="36" t="s">
        <v>43</v>
      </c>
      <c r="E12" s="48">
        <f>COUNTIF('odch_zk (90)'!$C$2:$L$114,"&lt;="&amp;B12)-SUM($E$4:E11)</f>
        <v>0</v>
      </c>
      <c r="F12" s="48">
        <f>COUNTIF('odch_zk (90)'!$C$21:$L$38,"&lt;="&amp;B12)+COUNTIF('odch_zk (90)'!$C$59:$L$76,"&lt;="&amp;B12)+COUNTIF('odch_zk (90)'!$C$97:$L$114,"&lt;="&amp;B12)-SUM($F$4:F11)</f>
        <v>0</v>
      </c>
      <c r="G12" s="48">
        <f>COUNTIF('odch_zk (90)'!$C$2:$L$19,"&lt;="&amp;B12)+COUNTIF('odch_zk (90)'!$C$40:$L$57,"&lt;="&amp;B12)+COUNTIF('odch_zk (90)'!$C$78:$L$95,"&lt;="&amp;B12)-SUM($G$4:G11)</f>
        <v>0</v>
      </c>
      <c r="I12" s="48">
        <f>COUNTIF('odch_nezk (90)'!$C$2:$M$114,"&lt;="&amp;B12)-SUM($I$4:I11)</f>
        <v>2</v>
      </c>
      <c r="J12" s="48">
        <f>COUNTIF('odch_nezk (90)'!$C$2:$M$19,"&lt;="&amp;B12)+COUNTIF('odch_nezk (90)'!$C$40:$M$57,"&lt;="&amp;B12)+COUNTIF('odch_nezk (90)'!$C$78:$M$95,"&lt;="&amp;B12)-SUM($J$4:J11)</f>
        <v>1</v>
      </c>
      <c r="K12" s="48">
        <f>COUNTIF('odch_nezk (90)'!$C$21:$M$38,"&lt;="&amp;B12)+COUNTIF('odch_nezk (90)'!$C$59:$M$76,"&lt;="&amp;B12)+COUNTIF('odch_nezk (90)'!$C$97:$M$114,"&lt;="&amp;B12)-SUM($K$4:K11)</f>
        <v>1</v>
      </c>
      <c r="L12" s="48"/>
      <c r="M12" s="56">
        <v>0.14942528735632185</v>
      </c>
      <c r="N12" s="56">
        <v>0</v>
      </c>
      <c r="O12" s="56">
        <v>-0.19540229885057472</v>
      </c>
      <c r="Q12" s="56">
        <v>-1.9607843137254902E-2</v>
      </c>
      <c r="R12" s="56">
        <v>-1.9607843137254902E-2</v>
      </c>
      <c r="S12" s="56">
        <v>-0.16666666666666666</v>
      </c>
    </row>
    <row r="13" spans="1:19" x14ac:dyDescent="0.25">
      <c r="A13" s="47">
        <f t="shared" si="3"/>
        <v>-0.5499999999999996</v>
      </c>
      <c r="B13" s="51">
        <f t="shared" si="2"/>
        <v>-0.5499999999999996</v>
      </c>
      <c r="C13" s="36" t="s">
        <v>44</v>
      </c>
      <c r="E13" s="48">
        <f>COUNTIF('odch_zk (90)'!$C$2:$L$114,"&lt;="&amp;B13)-SUM($E$4:E12)</f>
        <v>0</v>
      </c>
      <c r="F13" s="48">
        <f>COUNTIF('odch_zk (90)'!$C$21:$L$38,"&lt;="&amp;B13)+COUNTIF('odch_zk (90)'!$C$59:$L$76,"&lt;="&amp;B13)+COUNTIF('odch_zk (90)'!$C$97:$L$114,"&lt;="&amp;B13)-SUM($F$4:F12)</f>
        <v>0</v>
      </c>
      <c r="G13" s="48">
        <f>COUNTIF('odch_zk (90)'!$C$2:$L$19,"&lt;="&amp;B13)+COUNTIF('odch_zk (90)'!$C$40:$L$57,"&lt;="&amp;B13)+COUNTIF('odch_zk (90)'!$C$78:$L$95,"&lt;="&amp;B13)-SUM($G$4:G12)</f>
        <v>0</v>
      </c>
      <c r="I13" s="48">
        <f>COUNTIF('odch_nezk (90)'!$C$2:$M$114,"&lt;="&amp;B13)-SUM($I$4:I12)</f>
        <v>0</v>
      </c>
      <c r="J13" s="48">
        <f>COUNTIF('odch_nezk (90)'!$C$2:$M$19,"&lt;="&amp;B13)+COUNTIF('odch_nezk (90)'!$C$40:$M$57,"&lt;="&amp;B13)+COUNTIF('odch_nezk (90)'!$C$78:$M$95,"&lt;="&amp;B13)-SUM($J$4:J12)</f>
        <v>0</v>
      </c>
      <c r="K13" s="48">
        <f>COUNTIF('odch_nezk (90)'!$C$21:$M$38,"&lt;="&amp;B13)+COUNTIF('odch_nezk (90)'!$C$59:$M$76,"&lt;="&amp;B13)+COUNTIF('odch_nezk (90)'!$C$97:$M$114,"&lt;="&amp;B13)-SUM($K$4:K12)</f>
        <v>0</v>
      </c>
      <c r="L13" s="48"/>
      <c r="M13" s="56">
        <v>-5.6603773584905662E-2</v>
      </c>
      <c r="N13" s="56">
        <v>9.7560975609756101E-2</v>
      </c>
      <c r="O13" s="56">
        <v>0.19402985074626866</v>
      </c>
      <c r="Q13" s="56">
        <v>-0.41176470588235292</v>
      </c>
      <c r="R13" s="56">
        <v>-0.42307692307692307</v>
      </c>
      <c r="S13" s="56">
        <v>-0.52830188679245282</v>
      </c>
    </row>
    <row r="14" spans="1:19" x14ac:dyDescent="0.25">
      <c r="A14" s="47">
        <f t="shared" si="3"/>
        <v>-0.49999999999999961</v>
      </c>
      <c r="B14" s="51">
        <f t="shared" si="2"/>
        <v>-0.49999999999999961</v>
      </c>
      <c r="C14" s="36" t="s">
        <v>45</v>
      </c>
      <c r="E14" s="48">
        <f>COUNTIF('odch_zk (90)'!$C$2:$L$114,"&lt;="&amp;B14)-SUM($E$4:E13)</f>
        <v>1</v>
      </c>
      <c r="F14" s="48">
        <f>COUNTIF('odch_zk (90)'!$C$21:$L$38,"&lt;="&amp;B14)+COUNTIF('odch_zk (90)'!$C$59:$L$76,"&lt;="&amp;B14)+COUNTIF('odch_zk (90)'!$C$97:$L$114,"&lt;="&amp;B14)-SUM($F$4:F13)</f>
        <v>1</v>
      </c>
      <c r="G14" s="48">
        <f>COUNTIF('odch_zk (90)'!$C$2:$L$19,"&lt;="&amp;B14)+COUNTIF('odch_zk (90)'!$C$40:$L$57,"&lt;="&amp;B14)+COUNTIF('odch_zk (90)'!$C$78:$L$95,"&lt;="&amp;B14)-SUM($G$4:G13)</f>
        <v>0</v>
      </c>
      <c r="I14" s="48">
        <f>COUNTIF('odch_nezk (90)'!$C$2:$M$114,"&lt;="&amp;B14)-SUM($I$4:I13)</f>
        <v>2</v>
      </c>
      <c r="J14" s="48">
        <f>COUNTIF('odch_nezk (90)'!$C$2:$M$19,"&lt;="&amp;B14)+COUNTIF('odch_nezk (90)'!$C$40:$M$57,"&lt;="&amp;B14)+COUNTIF('odch_nezk (90)'!$C$78:$M$95,"&lt;="&amp;B14)-SUM($J$4:J13)</f>
        <v>1</v>
      </c>
      <c r="K14" s="48">
        <f>COUNTIF('odch_nezk (90)'!$C$21:$M$38,"&lt;="&amp;B14)+COUNTIF('odch_nezk (90)'!$C$59:$M$76,"&lt;="&amp;B14)+COUNTIF('odch_nezk (90)'!$C$97:$M$114,"&lt;="&amp;B14)-SUM($K$4:K13)</f>
        <v>1</v>
      </c>
      <c r="L14" s="48"/>
      <c r="M14" s="56">
        <v>0.3888888888888889</v>
      </c>
      <c r="N14" s="56">
        <v>0</v>
      </c>
      <c r="O14" s="56">
        <v>0.14942528735632185</v>
      </c>
      <c r="Q14" s="56">
        <v>-9.0909090909090912E-2</v>
      </c>
      <c r="R14" s="56">
        <v>-6.25E-2</v>
      </c>
      <c r="S14" s="56">
        <v>-0.11764705882352941</v>
      </c>
    </row>
    <row r="15" spans="1:19" x14ac:dyDescent="0.25">
      <c r="A15" s="47">
        <f t="shared" si="3"/>
        <v>-0.44999999999999962</v>
      </c>
      <c r="B15" s="51">
        <f t="shared" si="2"/>
        <v>-0.44999999999999962</v>
      </c>
      <c r="C15" s="36" t="s">
        <v>46</v>
      </c>
      <c r="E15" s="48">
        <f>COUNTIF('odch_zk (90)'!$C$2:$L$114,"&lt;="&amp;B15)-SUM($E$4:E14)</f>
        <v>0</v>
      </c>
      <c r="F15" s="48">
        <f>COUNTIF('odch_zk (90)'!$C$21:$L$38,"&lt;="&amp;B15)+COUNTIF('odch_zk (90)'!$C$59:$L$76,"&lt;="&amp;B15)+COUNTIF('odch_zk (90)'!$C$97:$L$114,"&lt;="&amp;B15)-SUM($F$4:F14)</f>
        <v>0</v>
      </c>
      <c r="G15" s="48">
        <f>COUNTIF('odch_zk (90)'!$C$2:$L$19,"&lt;="&amp;B15)+COUNTIF('odch_zk (90)'!$C$40:$L$57,"&lt;="&amp;B15)+COUNTIF('odch_zk (90)'!$C$78:$L$95,"&lt;="&amp;B15)-SUM($G$4:G14)</f>
        <v>0</v>
      </c>
      <c r="I15" s="48">
        <f>COUNTIF('odch_nezk (90)'!$C$2:$M$114,"&lt;="&amp;B15)-SUM($I$4:I14)</f>
        <v>0</v>
      </c>
      <c r="J15" s="48">
        <f>COUNTIF('odch_nezk (90)'!$C$2:$M$19,"&lt;="&amp;B15)+COUNTIF('odch_nezk (90)'!$C$40:$M$57,"&lt;="&amp;B15)+COUNTIF('odch_nezk (90)'!$C$78:$M$95,"&lt;="&amp;B15)-SUM($J$4:J14)</f>
        <v>0</v>
      </c>
      <c r="K15" s="48">
        <f>COUNTIF('odch_nezk (90)'!$C$21:$M$38,"&lt;="&amp;B15)+COUNTIF('odch_nezk (90)'!$C$59:$M$76,"&lt;="&amp;B15)+COUNTIF('odch_nezk (90)'!$C$97:$M$114,"&lt;="&amp;B15)-SUM($K$4:K14)</f>
        <v>0</v>
      </c>
      <c r="L15" s="48"/>
      <c r="M15" s="56">
        <v>-0.1044776119402985</v>
      </c>
      <c r="N15" s="56">
        <v>7.1428571428571425E-2</v>
      </c>
      <c r="O15" s="56">
        <v>-1.9607843137254902E-2</v>
      </c>
      <c r="Q15" s="56">
        <v>3.4482758620689655E-2</v>
      </c>
      <c r="R15" s="56">
        <v>4.6511627906976744E-2</v>
      </c>
      <c r="S15" s="56">
        <v>3.4482758620689655E-2</v>
      </c>
    </row>
    <row r="16" spans="1:19" x14ac:dyDescent="0.25">
      <c r="A16" s="47">
        <f t="shared" si="3"/>
        <v>-0.39999999999999963</v>
      </c>
      <c r="B16" s="51">
        <f t="shared" si="2"/>
        <v>-0.39999999999999963</v>
      </c>
      <c r="C16" s="36" t="s">
        <v>47</v>
      </c>
      <c r="E16" s="48">
        <f>COUNTIF('odch_zk (90)'!$C$2:$L$114,"&lt;="&amp;B16)-SUM($E$4:E15)</f>
        <v>2</v>
      </c>
      <c r="F16" s="48">
        <f>COUNTIF('odch_zk (90)'!$C$21:$L$38,"&lt;="&amp;B16)+COUNTIF('odch_zk (90)'!$C$59:$L$76,"&lt;="&amp;B16)+COUNTIF('odch_zk (90)'!$C$97:$L$114,"&lt;="&amp;B16)-SUM($F$4:F15)</f>
        <v>0</v>
      </c>
      <c r="G16" s="48">
        <f>COUNTIF('odch_zk (90)'!$C$2:$L$19,"&lt;="&amp;B16)+COUNTIF('odch_zk (90)'!$C$40:$L$57,"&lt;="&amp;B16)+COUNTIF('odch_zk (90)'!$C$78:$L$95,"&lt;="&amp;B16)-SUM($G$4:G15)</f>
        <v>2</v>
      </c>
      <c r="I16" s="48">
        <f>COUNTIF('odch_nezk (90)'!$C$2:$M$114,"&lt;="&amp;B16)-SUM($I$4:I15)</f>
        <v>2</v>
      </c>
      <c r="J16" s="48">
        <f>COUNTIF('odch_nezk (90)'!$C$2:$M$19,"&lt;="&amp;B16)+COUNTIF('odch_nezk (90)'!$C$40:$M$57,"&lt;="&amp;B16)+COUNTIF('odch_nezk (90)'!$C$78:$M$95,"&lt;="&amp;B16)-SUM($J$4:J15)</f>
        <v>1</v>
      </c>
      <c r="K16" s="48">
        <f>COUNTIF('odch_nezk (90)'!$C$21:$M$38,"&lt;="&amp;B16)+COUNTIF('odch_nezk (90)'!$C$59:$M$76,"&lt;="&amp;B16)+COUNTIF('odch_nezk (90)'!$C$97:$M$114,"&lt;="&amp;B16)-SUM($K$4:K15)</f>
        <v>1</v>
      </c>
      <c r="L16" s="48"/>
      <c r="M16" s="56">
        <v>0.2</v>
      </c>
      <c r="N16" s="56">
        <v>1.6949152542372881E-2</v>
      </c>
      <c r="O16" s="56">
        <v>8.4337349397590355E-2</v>
      </c>
      <c r="Q16" s="56">
        <v>7.8431372549019607E-2</v>
      </c>
      <c r="R16" s="56">
        <v>0.15942028985507245</v>
      </c>
      <c r="S16" s="56">
        <v>-0.24528301886792453</v>
      </c>
    </row>
    <row r="17" spans="1:19" x14ac:dyDescent="0.25">
      <c r="A17" s="47">
        <f t="shared" si="3"/>
        <v>-0.34999999999999964</v>
      </c>
      <c r="B17" s="51">
        <f t="shared" si="2"/>
        <v>-0.34999999999999964</v>
      </c>
      <c r="C17" s="36" t="s">
        <v>48</v>
      </c>
      <c r="E17" s="48">
        <f>COUNTIF('odch_zk (90)'!$C$2:$L$114,"&lt;="&amp;B17)-SUM($E$4:E16)</f>
        <v>1</v>
      </c>
      <c r="F17" s="48">
        <f>COUNTIF('odch_zk (90)'!$C$21:$L$38,"&lt;="&amp;B17)+COUNTIF('odch_zk (90)'!$C$59:$L$76,"&lt;="&amp;B17)+COUNTIF('odch_zk (90)'!$C$97:$L$114,"&lt;="&amp;B17)-SUM($F$4:F16)</f>
        <v>0</v>
      </c>
      <c r="G17" s="48">
        <f>COUNTIF('odch_zk (90)'!$C$2:$L$19,"&lt;="&amp;B17)+COUNTIF('odch_zk (90)'!$C$40:$L$57,"&lt;="&amp;B17)+COUNTIF('odch_zk (90)'!$C$78:$L$95,"&lt;="&amp;B17)-SUM($G$4:G16)</f>
        <v>1</v>
      </c>
      <c r="I17" s="48">
        <f>COUNTIF('odch_nezk (90)'!$C$2:$M$114,"&lt;="&amp;B17)-SUM($I$4:I16)</f>
        <v>1</v>
      </c>
      <c r="J17" s="48">
        <f>COUNTIF('odch_nezk (90)'!$C$2:$M$19,"&lt;="&amp;B17)+COUNTIF('odch_nezk (90)'!$C$40:$M$57,"&lt;="&amp;B17)+COUNTIF('odch_nezk (90)'!$C$78:$M$95,"&lt;="&amp;B17)-SUM($J$4:J16)</f>
        <v>0</v>
      </c>
      <c r="K17" s="48">
        <f>COUNTIF('odch_nezk (90)'!$C$21:$M$38,"&lt;="&amp;B17)+COUNTIF('odch_nezk (90)'!$C$59:$M$76,"&lt;="&amp;B17)+COUNTIF('odch_nezk (90)'!$C$97:$M$114,"&lt;="&amp;B17)-SUM($K$4:K16)</f>
        <v>1</v>
      </c>
      <c r="L17" s="48"/>
      <c r="M17" s="56">
        <v>-0.15254237288135594</v>
      </c>
      <c r="N17" s="56">
        <v>1.1235955056179775E-2</v>
      </c>
      <c r="O17" s="56">
        <v>4.4776119402985072E-2</v>
      </c>
      <c r="Q17" s="56">
        <v>5.8823529411764705E-2</v>
      </c>
      <c r="R17" s="56">
        <v>0.21951219512195122</v>
      </c>
      <c r="S17" s="56">
        <v>0.18055555555555555</v>
      </c>
    </row>
    <row r="18" spans="1:19" x14ac:dyDescent="0.25">
      <c r="A18" s="47">
        <f t="shared" si="3"/>
        <v>-0.29999999999999966</v>
      </c>
      <c r="B18" s="51">
        <f t="shared" si="2"/>
        <v>-0.29999999999999966</v>
      </c>
      <c r="C18" s="36" t="s">
        <v>49</v>
      </c>
      <c r="E18" s="48">
        <f>COUNTIF('odch_zk (90)'!$C$2:$L$114,"&lt;="&amp;B18)-SUM($E$4:E17)</f>
        <v>1</v>
      </c>
      <c r="F18" s="48">
        <f>COUNTIF('odch_zk (90)'!$C$21:$L$38,"&lt;="&amp;B18)+COUNTIF('odch_zk (90)'!$C$59:$L$76,"&lt;="&amp;B18)+COUNTIF('odch_zk (90)'!$C$97:$L$114,"&lt;="&amp;B18)-SUM($F$4:F17)</f>
        <v>0</v>
      </c>
      <c r="G18" s="48">
        <f>COUNTIF('odch_zk (90)'!$C$2:$L$19,"&lt;="&amp;B18)+COUNTIF('odch_zk (90)'!$C$40:$L$57,"&lt;="&amp;B18)+COUNTIF('odch_zk (90)'!$C$78:$L$95,"&lt;="&amp;B18)-SUM($G$4:G17)</f>
        <v>1</v>
      </c>
      <c r="I18" s="48">
        <f>COUNTIF('odch_nezk (90)'!$C$2:$M$114,"&lt;="&amp;B18)-SUM($I$4:I17)</f>
        <v>3</v>
      </c>
      <c r="J18" s="48">
        <f>COUNTIF('odch_nezk (90)'!$C$2:$M$19,"&lt;="&amp;B18)+COUNTIF('odch_nezk (90)'!$C$40:$M$57,"&lt;="&amp;B18)+COUNTIF('odch_nezk (90)'!$C$78:$M$95,"&lt;="&amp;B18)-SUM($J$4:J17)</f>
        <v>0</v>
      </c>
      <c r="K18" s="48">
        <f>COUNTIF('odch_nezk (90)'!$C$21:$M$38,"&lt;="&amp;B18)+COUNTIF('odch_nezk (90)'!$C$59:$M$76,"&lt;="&amp;B18)+COUNTIF('odch_nezk (90)'!$C$97:$M$114,"&lt;="&amp;B18)-SUM($K$4:K17)</f>
        <v>3</v>
      </c>
      <c r="L18" s="48"/>
      <c r="M18" s="56">
        <v>-0.19540229885057472</v>
      </c>
      <c r="N18" s="56">
        <v>-4.1095890410958902E-2</v>
      </c>
      <c r="O18" s="56">
        <v>8.1081081081081086E-2</v>
      </c>
      <c r="Q18" s="56">
        <v>0.15942028985507245</v>
      </c>
      <c r="R18" s="56">
        <v>3.4482758620689655E-2</v>
      </c>
      <c r="S18" s="56">
        <v>4.4776119402985072E-2</v>
      </c>
    </row>
    <row r="19" spans="1:19" x14ac:dyDescent="0.25">
      <c r="A19" s="47">
        <f t="shared" si="3"/>
        <v>-0.24999999999999967</v>
      </c>
      <c r="B19" s="51">
        <f t="shared" si="2"/>
        <v>-0.24999999999999967</v>
      </c>
      <c r="C19" s="36" t="s">
        <v>50</v>
      </c>
      <c r="E19" s="48">
        <f>COUNTIF('odch_zk (90)'!$C$2:$L$114,"&lt;="&amp;B19)-SUM($E$4:E18)</f>
        <v>7</v>
      </c>
      <c r="F19" s="48">
        <f>COUNTIF('odch_zk (90)'!$C$21:$L$38,"&lt;="&amp;B19)+COUNTIF('odch_zk (90)'!$C$59:$L$76,"&lt;="&amp;B19)+COUNTIF('odch_zk (90)'!$C$97:$L$114,"&lt;="&amp;B19)-SUM($F$4:F18)</f>
        <v>4</v>
      </c>
      <c r="G19" s="48">
        <f>COUNTIF('odch_zk (90)'!$C$2:$L$19,"&lt;="&amp;B19)+COUNTIF('odch_zk (90)'!$C$40:$L$57,"&lt;="&amp;B19)+COUNTIF('odch_zk (90)'!$C$78:$L$95,"&lt;="&amp;B19)-SUM($G$4:G18)</f>
        <v>3</v>
      </c>
      <c r="I19" s="48">
        <f>COUNTIF('odch_nezk (90)'!$C$2:$M$114,"&lt;="&amp;B19)-SUM($I$4:I18)</f>
        <v>9</v>
      </c>
      <c r="J19" s="48">
        <f>COUNTIF('odch_nezk (90)'!$C$2:$M$19,"&lt;="&amp;B19)+COUNTIF('odch_nezk (90)'!$C$40:$M$57,"&lt;="&amp;B19)+COUNTIF('odch_nezk (90)'!$C$78:$M$95,"&lt;="&amp;B19)-SUM($J$4:J18)</f>
        <v>5</v>
      </c>
      <c r="K19" s="48">
        <f>COUNTIF('odch_nezk (90)'!$C$21:$M$38,"&lt;="&amp;B19)+COUNTIF('odch_nezk (90)'!$C$59:$M$76,"&lt;="&amp;B19)+COUNTIF('odch_nezk (90)'!$C$97:$M$114,"&lt;="&amp;B19)-SUM($K$4:K18)</f>
        <v>4</v>
      </c>
      <c r="L19" s="48"/>
      <c r="M19" s="56">
        <v>-1.9607843137254902E-2</v>
      </c>
      <c r="N19" s="56">
        <v>-2.4390243902439025E-2</v>
      </c>
      <c r="O19" s="56">
        <v>-0.15254237288135594</v>
      </c>
      <c r="Q19" s="56">
        <v>0.1111111111111111</v>
      </c>
      <c r="R19" s="56">
        <v>-0.24657534246575341</v>
      </c>
      <c r="S19" s="56">
        <v>0.2</v>
      </c>
    </row>
    <row r="20" spans="1:19" x14ac:dyDescent="0.25">
      <c r="A20" s="47">
        <f t="shared" si="3"/>
        <v>-0.19999999999999968</v>
      </c>
      <c r="B20" s="51">
        <f t="shared" si="2"/>
        <v>-0.19999999999999968</v>
      </c>
      <c r="C20" s="36" t="s">
        <v>51</v>
      </c>
      <c r="E20" s="48">
        <f>COUNTIF('odch_zk (90)'!$C$2:$L$114,"&lt;="&amp;B20)-SUM($E$4:E19)</f>
        <v>18</v>
      </c>
      <c r="F20" s="48">
        <f>COUNTIF('odch_zk (90)'!$C$21:$L$38,"&lt;="&amp;B20)+COUNTIF('odch_zk (90)'!$C$59:$L$76,"&lt;="&amp;B20)+COUNTIF('odch_zk (90)'!$C$97:$L$114,"&lt;="&amp;B20)-SUM($F$4:F19)</f>
        <v>5</v>
      </c>
      <c r="G20" s="48">
        <f>COUNTIF('odch_zk (90)'!$C$2:$L$19,"&lt;="&amp;B20)+COUNTIF('odch_zk (90)'!$C$40:$L$57,"&lt;="&amp;B20)+COUNTIF('odch_zk (90)'!$C$78:$L$95,"&lt;="&amp;B20)-SUM($G$4:G19)</f>
        <v>13</v>
      </c>
      <c r="I20" s="48">
        <f>COUNTIF('odch_nezk (90)'!$C$2:$M$114,"&lt;="&amp;B20)-SUM($I$4:I19)</f>
        <v>14</v>
      </c>
      <c r="J20" s="48">
        <f>COUNTIF('odch_nezk (90)'!$C$2:$M$19,"&lt;="&amp;B20)+COUNTIF('odch_nezk (90)'!$C$40:$M$57,"&lt;="&amp;B20)+COUNTIF('odch_nezk (90)'!$C$78:$M$95,"&lt;="&amp;B20)-SUM($J$4:J19)</f>
        <v>11</v>
      </c>
      <c r="K20" s="48">
        <f>COUNTIF('odch_nezk (90)'!$C$21:$M$38,"&lt;="&amp;B20)+COUNTIF('odch_nezk (90)'!$C$59:$M$76,"&lt;="&amp;B20)+COUNTIF('odch_nezk (90)'!$C$97:$M$114,"&lt;="&amp;B20)-SUM($K$4:K19)</f>
        <v>3</v>
      </c>
      <c r="L20" s="48"/>
      <c r="M20" s="56">
        <v>9.375E-2</v>
      </c>
      <c r="N20" s="56">
        <v>-2.4390243902439025E-2</v>
      </c>
      <c r="O20" s="56">
        <v>3.4482758620689655E-2</v>
      </c>
      <c r="Q20" s="56">
        <v>5.2631578947368418E-2</v>
      </c>
      <c r="R20" s="56">
        <v>-8.5365853658536592E-2</v>
      </c>
      <c r="S20" s="56">
        <v>1.6949152542372881E-2</v>
      </c>
    </row>
    <row r="21" spans="1:19" x14ac:dyDescent="0.25">
      <c r="A21" s="47">
        <f t="shared" si="3"/>
        <v>-0.14999999999999969</v>
      </c>
      <c r="B21" s="51">
        <f t="shared" si="2"/>
        <v>-0.14999999999999969</v>
      </c>
      <c r="C21" s="36" t="s">
        <v>52</v>
      </c>
      <c r="E21" s="48">
        <f>COUNTIF('odch_zk (90)'!$C$2:$L$114,"&lt;="&amp;B21)-SUM($E$4:E20)</f>
        <v>19</v>
      </c>
      <c r="F21" s="48">
        <f>COUNTIF('odch_zk (90)'!$C$21:$L$38,"&lt;="&amp;B21)+COUNTIF('odch_zk (90)'!$C$59:$L$76,"&lt;="&amp;B21)+COUNTIF('odch_zk (90)'!$C$97:$L$114,"&lt;="&amp;B21)-SUM($F$4:F20)</f>
        <v>16</v>
      </c>
      <c r="G21" s="48">
        <f>COUNTIF('odch_zk (90)'!$C$2:$L$19,"&lt;="&amp;B21)+COUNTIF('odch_zk (90)'!$C$40:$L$57,"&lt;="&amp;B21)+COUNTIF('odch_zk (90)'!$C$78:$L$95,"&lt;="&amp;B21)-SUM($G$4:G20)</f>
        <v>3</v>
      </c>
      <c r="I21" s="48">
        <f>COUNTIF('odch_nezk (90)'!$C$2:$M$114,"&lt;="&amp;B21)-SUM($I$4:I20)</f>
        <v>13</v>
      </c>
      <c r="J21" s="48">
        <f>COUNTIF('odch_nezk (90)'!$C$2:$M$19,"&lt;="&amp;B21)+COUNTIF('odch_nezk (90)'!$C$40:$M$57,"&lt;="&amp;B21)+COUNTIF('odch_nezk (90)'!$C$78:$M$95,"&lt;="&amp;B21)-SUM($J$4:J20)</f>
        <v>7</v>
      </c>
      <c r="K21" s="48">
        <f>COUNTIF('odch_nezk (90)'!$C$21:$M$38,"&lt;="&amp;B21)+COUNTIF('odch_nezk (90)'!$C$59:$M$76,"&lt;="&amp;B21)+COUNTIF('odch_nezk (90)'!$C$97:$M$114,"&lt;="&amp;B21)-SUM($K$4:K20)</f>
        <v>6</v>
      </c>
      <c r="L21" s="48"/>
      <c r="M21" s="56">
        <v>0</v>
      </c>
      <c r="N21" s="56">
        <v>0.1864406779661017</v>
      </c>
      <c r="O21" s="56">
        <v>-5.6603773584905662E-2</v>
      </c>
      <c r="Q21" s="56">
        <v>-0.16666666666666666</v>
      </c>
      <c r="R21" s="56">
        <v>-2.4390243902439025E-2</v>
      </c>
      <c r="S21" s="56">
        <v>9.1954022988505746E-2</v>
      </c>
    </row>
    <row r="22" spans="1:19" x14ac:dyDescent="0.25">
      <c r="A22" s="47">
        <f t="shared" si="3"/>
        <v>-9.9999999999999686E-2</v>
      </c>
      <c r="B22" s="51">
        <f t="shared" si="2"/>
        <v>-9.9999999999999686E-2</v>
      </c>
      <c r="C22" s="36" t="s">
        <v>53</v>
      </c>
      <c r="E22" s="48">
        <f>COUNTIF('odch_zk (90)'!$C$2:$L$114,"&lt;="&amp;B22)-SUM($E$4:E21)</f>
        <v>23</v>
      </c>
      <c r="F22" s="48">
        <f>COUNTIF('odch_zk (90)'!$C$21:$L$38,"&lt;="&amp;B22)+COUNTIF('odch_zk (90)'!$C$59:$L$76,"&lt;="&amp;B22)+COUNTIF('odch_zk (90)'!$C$97:$L$114,"&lt;="&amp;B22)-SUM($F$4:F21)</f>
        <v>13</v>
      </c>
      <c r="G22" s="48">
        <f>COUNTIF('odch_zk (90)'!$C$2:$L$19,"&lt;="&amp;B22)+COUNTIF('odch_zk (90)'!$C$40:$L$57,"&lt;="&amp;B22)+COUNTIF('odch_zk (90)'!$C$78:$L$95,"&lt;="&amp;B22)-SUM($G$4:G21)</f>
        <v>10</v>
      </c>
      <c r="I22" s="48">
        <f>COUNTIF('odch_nezk (90)'!$C$2:$M$114,"&lt;="&amp;B22)-SUM($I$4:I21)</f>
        <v>32</v>
      </c>
      <c r="J22" s="48">
        <f>COUNTIF('odch_nezk (90)'!$C$2:$M$19,"&lt;="&amp;B22)+COUNTIF('odch_nezk (90)'!$C$40:$M$57,"&lt;="&amp;B22)+COUNTIF('odch_nezk (90)'!$C$78:$M$95,"&lt;="&amp;B22)-SUM($J$4:J21)</f>
        <v>17</v>
      </c>
      <c r="K22" s="48">
        <f>COUNTIF('odch_nezk (90)'!$C$21:$M$38,"&lt;="&amp;B22)+COUNTIF('odch_nezk (90)'!$C$59:$M$76,"&lt;="&amp;B22)+COUNTIF('odch_nezk (90)'!$C$97:$M$114,"&lt;="&amp;B22)-SUM($K$4:K21)</f>
        <v>15</v>
      </c>
      <c r="L22" s="48"/>
      <c r="M22" s="56">
        <v>9.7560975609756101E-2</v>
      </c>
      <c r="N22" s="56">
        <v>-1.2345679012345678E-2</v>
      </c>
      <c r="O22" s="56">
        <v>-0.1044776119402985</v>
      </c>
      <c r="Q22" s="56">
        <v>-0.42307692307692307</v>
      </c>
      <c r="R22" s="56">
        <v>0.2711864406779661</v>
      </c>
      <c r="S22" s="56">
        <v>-0.33962264150943394</v>
      </c>
    </row>
    <row r="23" spans="1:19" x14ac:dyDescent="0.25">
      <c r="A23" s="47">
        <f t="shared" si="3"/>
        <v>-4.9999999999999684E-2</v>
      </c>
      <c r="B23" s="51">
        <f t="shared" si="2"/>
        <v>-4.9999999999999684E-2</v>
      </c>
      <c r="C23" s="36" t="s">
        <v>54</v>
      </c>
      <c r="E23" s="48">
        <f>COUNTIF('odch_zk (90)'!$C$2:$L$114,"&lt;="&amp;B23)-SUM($E$4:E22)</f>
        <v>40</v>
      </c>
      <c r="F23" s="48">
        <f>COUNTIF('odch_zk (90)'!$C$21:$L$38,"&lt;="&amp;B23)+COUNTIF('odch_zk (90)'!$C$59:$L$76,"&lt;="&amp;B23)+COUNTIF('odch_zk (90)'!$C$97:$L$114,"&lt;="&amp;B23)-SUM($F$4:F22)</f>
        <v>20</v>
      </c>
      <c r="G23" s="48">
        <f>COUNTIF('odch_zk (90)'!$C$2:$L$19,"&lt;="&amp;B23)+COUNTIF('odch_zk (90)'!$C$40:$L$57,"&lt;="&amp;B23)+COUNTIF('odch_zk (90)'!$C$78:$L$95,"&lt;="&amp;B23)-SUM($G$4:G22)</f>
        <v>20</v>
      </c>
      <c r="I23" s="48">
        <f>COUNTIF('odch_nezk (90)'!$C$2:$M$114,"&lt;="&amp;B23)-SUM($I$4:I22)</f>
        <v>54</v>
      </c>
      <c r="J23" s="48">
        <f>COUNTIF('odch_nezk (90)'!$C$2:$M$19,"&lt;="&amp;B23)+COUNTIF('odch_nezk (90)'!$C$40:$M$57,"&lt;="&amp;B23)+COUNTIF('odch_nezk (90)'!$C$78:$M$95,"&lt;="&amp;B23)-SUM($J$4:J22)</f>
        <v>22</v>
      </c>
      <c r="K23" s="48">
        <f>COUNTIF('odch_nezk (90)'!$C$21:$M$38,"&lt;="&amp;B23)+COUNTIF('odch_nezk (90)'!$C$59:$M$76,"&lt;="&amp;B23)+COUNTIF('odch_nezk (90)'!$C$97:$M$114,"&lt;="&amp;B23)-SUM($K$4:K22)</f>
        <v>32</v>
      </c>
      <c r="L23" s="48"/>
      <c r="M23" s="56">
        <v>0</v>
      </c>
      <c r="N23" s="56">
        <v>5.2631578947368418E-2</v>
      </c>
      <c r="O23" s="56">
        <v>-5.8823529411764705E-2</v>
      </c>
      <c r="Q23" s="56">
        <v>-6.25E-2</v>
      </c>
      <c r="R23" s="56">
        <v>0.1111111111111111</v>
      </c>
      <c r="S23" s="56">
        <v>-2.9850746268656716E-2</v>
      </c>
    </row>
    <row r="24" spans="1:19" x14ac:dyDescent="0.25">
      <c r="A24" s="47">
        <f t="shared" si="3"/>
        <v>3.1918911957973251E-16</v>
      </c>
      <c r="B24" s="51">
        <f t="shared" si="2"/>
        <v>3.1918911957973251E-16</v>
      </c>
      <c r="C24" s="36" t="s">
        <v>29</v>
      </c>
      <c r="E24" s="48">
        <f>COUNTIF('odch_zk (90)'!$C$2:$L$114,"&lt;="&amp;B24)-SUM($E$4:E23)</f>
        <v>57</v>
      </c>
      <c r="F24" s="48">
        <f>COUNTIF('odch_zk (90)'!$C$21:$L$38,"&lt;="&amp;B24)+COUNTIF('odch_zk (90)'!$C$59:$L$76,"&lt;="&amp;B24)+COUNTIF('odch_zk (90)'!$C$97:$L$114,"&lt;="&amp;B24)-SUM($F$4:F23)</f>
        <v>25</v>
      </c>
      <c r="G24" s="48">
        <f>COUNTIF('odch_zk (90)'!$C$2:$L$19,"&lt;="&amp;B24)+COUNTIF('odch_zk (90)'!$C$40:$L$57,"&lt;="&amp;B24)+COUNTIF('odch_zk (90)'!$C$78:$L$95,"&lt;="&amp;B24)-SUM($G$4:G23)</f>
        <v>32</v>
      </c>
      <c r="I24" s="48">
        <f>COUNTIF('odch_nezk (90)'!$C$2:$M$114,"&lt;="&amp;B24)-SUM($I$4:I23)</f>
        <v>88</v>
      </c>
      <c r="J24" s="48">
        <f>COUNTIF('odch_nezk (90)'!$C$2:$M$19,"&lt;="&amp;B24)+COUNTIF('odch_nezk (90)'!$C$40:$M$57,"&lt;="&amp;B24)+COUNTIF('odch_nezk (90)'!$C$78:$M$95,"&lt;="&amp;B24)-SUM($J$4:J23)</f>
        <v>44</v>
      </c>
      <c r="K24" s="48">
        <f>COUNTIF('odch_nezk (90)'!$C$21:$M$38,"&lt;="&amp;B24)+COUNTIF('odch_nezk (90)'!$C$59:$M$76,"&lt;="&amp;B24)+COUNTIF('odch_nezk (90)'!$C$97:$M$114,"&lt;="&amp;B24)-SUM($K$4:K23)</f>
        <v>44</v>
      </c>
      <c r="L24" s="48"/>
      <c r="M24" s="56">
        <v>7.1428571428571425E-2</v>
      </c>
      <c r="N24" s="56">
        <v>-6.9767441860465115E-2</v>
      </c>
      <c r="O24" s="56">
        <v>5.7692307692307696E-2</v>
      </c>
      <c r="Q24" s="56">
        <v>4.6511627906976744E-2</v>
      </c>
      <c r="R24" s="56">
        <v>5.2631578947368418E-2</v>
      </c>
      <c r="S24" s="56">
        <v>0.11764705882352941</v>
      </c>
    </row>
    <row r="25" spans="1:19" x14ac:dyDescent="0.25">
      <c r="A25" s="47">
        <f t="shared" si="3"/>
        <v>5.0000000000000322E-2</v>
      </c>
      <c r="B25" s="51">
        <f t="shared" si="2"/>
        <v>5.0000000000000322E-2</v>
      </c>
      <c r="C25" s="36" t="s">
        <v>30</v>
      </c>
      <c r="E25" s="48">
        <f>COUNTIF('odch_zk (90)'!$C$2:$L$114,"&lt;="&amp;B25)-SUM($E$4:E24)</f>
        <v>71</v>
      </c>
      <c r="F25" s="48">
        <f>COUNTIF('odch_zk (90)'!$C$21:$L$38,"&lt;="&amp;B25)+COUNTIF('odch_zk (90)'!$C$59:$L$76,"&lt;="&amp;B25)+COUNTIF('odch_zk (90)'!$C$97:$L$114,"&lt;="&amp;B25)-SUM($F$4:F24)</f>
        <v>35</v>
      </c>
      <c r="G25" s="48">
        <f>COUNTIF('odch_zk (90)'!$C$2:$L$19,"&lt;="&amp;B25)+COUNTIF('odch_zk (90)'!$C$40:$L$57,"&lt;="&amp;B25)+COUNTIF('odch_zk (90)'!$C$78:$L$95,"&lt;="&amp;B25)-SUM($G$4:G24)</f>
        <v>36</v>
      </c>
      <c r="I25" s="48">
        <f>COUNTIF('odch_nezk (90)'!$C$2:$M$114,"&lt;="&amp;B25)-SUM($I$4:I24)</f>
        <v>75</v>
      </c>
      <c r="J25" s="48">
        <f>COUNTIF('odch_nezk (90)'!$C$2:$M$19,"&lt;="&amp;B25)+COUNTIF('odch_nezk (90)'!$C$40:$M$57,"&lt;="&amp;B25)+COUNTIF('odch_nezk (90)'!$C$78:$M$95,"&lt;="&amp;B25)-SUM($J$4:J24)</f>
        <v>41</v>
      </c>
      <c r="K25" s="48">
        <f>COUNTIF('odch_nezk (90)'!$C$21:$M$38,"&lt;="&amp;B25)+COUNTIF('odch_nezk (90)'!$C$59:$M$76,"&lt;="&amp;B25)+COUNTIF('odch_nezk (90)'!$C$97:$M$114,"&lt;="&amp;B25)-SUM($K$4:K24)</f>
        <v>34</v>
      </c>
      <c r="L25" s="48"/>
      <c r="M25" s="56">
        <v>1.6949152542372881E-2</v>
      </c>
      <c r="N25" s="56">
        <v>-3.8461538461538464E-2</v>
      </c>
      <c r="O25" s="56">
        <v>-0.15730337078651685</v>
      </c>
      <c r="Q25" s="56">
        <v>0.15942028985507245</v>
      </c>
      <c r="R25" s="56">
        <v>-6.9767441860465115E-2</v>
      </c>
      <c r="S25" s="56">
        <v>5.7692307692307696E-2</v>
      </c>
    </row>
    <row r="26" spans="1:19" x14ac:dyDescent="0.25">
      <c r="A26" s="47">
        <f t="shared" si="3"/>
        <v>0.10000000000000032</v>
      </c>
      <c r="B26" s="51">
        <f t="shared" si="2"/>
        <v>0.10000000000000032</v>
      </c>
      <c r="C26" s="36" t="s">
        <v>55</v>
      </c>
      <c r="E26" s="48">
        <f>COUNTIF('odch_zk (90)'!$C$2:$L$114,"&lt;="&amp;B26)-SUM($E$4:E25)</f>
        <v>62</v>
      </c>
      <c r="F26" s="48">
        <f>COUNTIF('odch_zk (90)'!$C$21:$L$38,"&lt;="&amp;B26)+COUNTIF('odch_zk (90)'!$C$59:$L$76,"&lt;="&amp;B26)+COUNTIF('odch_zk (90)'!$C$97:$L$114,"&lt;="&amp;B26)-SUM($F$4:F25)</f>
        <v>31</v>
      </c>
      <c r="G26" s="48">
        <f>COUNTIF('odch_zk (90)'!$C$2:$L$19,"&lt;="&amp;B26)+COUNTIF('odch_zk (90)'!$C$40:$L$57,"&lt;="&amp;B26)+COUNTIF('odch_zk (90)'!$C$78:$L$95,"&lt;="&amp;B26)-SUM($G$4:G25)</f>
        <v>31</v>
      </c>
      <c r="I26" s="48">
        <f>COUNTIF('odch_nezk (90)'!$C$2:$M$114,"&lt;="&amp;B26)-SUM($I$4:I25)</f>
        <v>73</v>
      </c>
      <c r="J26" s="48">
        <f>COUNTIF('odch_nezk (90)'!$C$2:$M$19,"&lt;="&amp;B26)+COUNTIF('odch_nezk (90)'!$C$40:$M$57,"&lt;="&amp;B26)+COUNTIF('odch_nezk (90)'!$C$78:$M$95,"&lt;="&amp;B26)-SUM($J$4:J25)</f>
        <v>27</v>
      </c>
      <c r="K26" s="48">
        <f>COUNTIF('odch_nezk (90)'!$C$21:$M$38,"&lt;="&amp;B26)+COUNTIF('odch_nezk (90)'!$C$59:$M$76,"&lt;="&amp;B26)+COUNTIF('odch_nezk (90)'!$C$97:$M$114,"&lt;="&amp;B26)-SUM($K$4:K25)</f>
        <v>46</v>
      </c>
      <c r="L26" s="48"/>
      <c r="M26" s="56">
        <v>1.1235955056179775E-2</v>
      </c>
      <c r="N26" s="56">
        <v>0.40625</v>
      </c>
      <c r="O26" s="56">
        <v>-4.7619047619047616E-2</v>
      </c>
      <c r="Q26" s="56">
        <v>0.21951219512195122</v>
      </c>
      <c r="R26" s="56">
        <v>-0.29577464788732394</v>
      </c>
      <c r="S26" s="56">
        <v>6.741573033707865E-2</v>
      </c>
    </row>
    <row r="27" spans="1:19" x14ac:dyDescent="0.25">
      <c r="A27" s="47">
        <f t="shared" si="3"/>
        <v>0.15000000000000033</v>
      </c>
      <c r="B27" s="51">
        <f t="shared" si="2"/>
        <v>0.15000000000000033</v>
      </c>
      <c r="C27" s="36" t="s">
        <v>56</v>
      </c>
      <c r="E27" s="48">
        <f>COUNTIF('odch_zk (90)'!$C$2:$L$114,"&lt;="&amp;B27)-SUM($E$4:E26)</f>
        <v>44</v>
      </c>
      <c r="F27" s="48">
        <f>COUNTIF('odch_zk (90)'!$C$21:$L$38,"&lt;="&amp;B27)+COUNTIF('odch_zk (90)'!$C$59:$L$76,"&lt;="&amp;B27)+COUNTIF('odch_zk (90)'!$C$97:$L$114,"&lt;="&amp;B27)-SUM($F$4:F26)</f>
        <v>27</v>
      </c>
      <c r="G27" s="48">
        <f>COUNTIF('odch_zk (90)'!$C$2:$L$19,"&lt;="&amp;B27)+COUNTIF('odch_zk (90)'!$C$40:$L$57,"&lt;="&amp;B27)+COUNTIF('odch_zk (90)'!$C$78:$L$95,"&lt;="&amp;B27)-SUM($G$4:G26)</f>
        <v>17</v>
      </c>
      <c r="I27" s="48">
        <f>COUNTIF('odch_nezk (90)'!$C$2:$M$114,"&lt;="&amp;B27)-SUM($I$4:I26)</f>
        <v>58</v>
      </c>
      <c r="J27" s="48">
        <f>COUNTIF('odch_nezk (90)'!$C$2:$M$19,"&lt;="&amp;B27)+COUNTIF('odch_nezk (90)'!$C$40:$M$57,"&lt;="&amp;B27)+COUNTIF('odch_nezk (90)'!$C$78:$M$95,"&lt;="&amp;B27)-SUM($J$4:J26)</f>
        <v>28</v>
      </c>
      <c r="K27" s="48">
        <f>COUNTIF('odch_nezk (90)'!$C$21:$M$38,"&lt;="&amp;B27)+COUNTIF('odch_nezk (90)'!$C$59:$M$76,"&lt;="&amp;B27)+COUNTIF('odch_nezk (90)'!$C$97:$M$114,"&lt;="&amp;B27)-SUM($K$4:K26)</f>
        <v>30</v>
      </c>
      <c r="L27" s="48"/>
      <c r="M27" s="56">
        <v>0.19402985074626866</v>
      </c>
      <c r="N27" s="56">
        <v>0.16279069767441862</v>
      </c>
      <c r="O27" s="56">
        <v>-7.8947368421052627E-2</v>
      </c>
      <c r="Q27" s="56">
        <v>3.4482758620689655E-2</v>
      </c>
      <c r="R27" s="56">
        <v>-0.16666666666666666</v>
      </c>
      <c r="S27" s="56">
        <v>0.34920634920634919</v>
      </c>
    </row>
    <row r="28" spans="1:19" x14ac:dyDescent="0.25">
      <c r="A28" s="47">
        <f t="shared" si="3"/>
        <v>0.20000000000000034</v>
      </c>
      <c r="B28" s="51">
        <f t="shared" si="2"/>
        <v>0.20000000000000034</v>
      </c>
      <c r="C28" s="36" t="s">
        <v>57</v>
      </c>
      <c r="E28" s="48">
        <f>COUNTIF('odch_zk (90)'!$C$2:$L$114,"&lt;="&amp;B28)-SUM($E$4:E27)</f>
        <v>44</v>
      </c>
      <c r="F28" s="48">
        <f>COUNTIF('odch_zk (90)'!$C$21:$L$38,"&lt;="&amp;B28)+COUNTIF('odch_zk (90)'!$C$59:$L$76,"&lt;="&amp;B28)+COUNTIF('odch_zk (90)'!$C$97:$L$114,"&lt;="&amp;B28)-SUM($F$4:F27)</f>
        <v>26</v>
      </c>
      <c r="G28" s="48">
        <f>COUNTIF('odch_zk (90)'!$C$2:$L$19,"&lt;="&amp;B28)+COUNTIF('odch_zk (90)'!$C$40:$L$57,"&lt;="&amp;B28)+COUNTIF('odch_zk (90)'!$C$78:$L$95,"&lt;="&amp;B28)-SUM($G$4:G27)</f>
        <v>18</v>
      </c>
      <c r="I28" s="48">
        <f>COUNTIF('odch_nezk (90)'!$C$2:$M$114,"&lt;="&amp;B28)-SUM($I$4:I27)</f>
        <v>28</v>
      </c>
      <c r="J28" s="48">
        <f>COUNTIF('odch_nezk (90)'!$C$2:$M$19,"&lt;="&amp;B28)+COUNTIF('odch_nezk (90)'!$C$40:$M$57,"&lt;="&amp;B28)+COUNTIF('odch_nezk (90)'!$C$78:$M$95,"&lt;="&amp;B28)-SUM($J$4:J27)</f>
        <v>15</v>
      </c>
      <c r="K28" s="48">
        <f>COUNTIF('odch_nezk (90)'!$C$21:$M$38,"&lt;="&amp;B28)+COUNTIF('odch_nezk (90)'!$C$59:$M$76,"&lt;="&amp;B28)+COUNTIF('odch_nezk (90)'!$C$97:$M$114,"&lt;="&amp;B28)-SUM($K$4:K27)</f>
        <v>13</v>
      </c>
      <c r="L28" s="48"/>
      <c r="M28" s="56">
        <v>0.14942528735632185</v>
      </c>
      <c r="N28" s="56">
        <v>8.6956521739130432E-2</v>
      </c>
      <c r="O28" s="56">
        <v>-0.27272727272727271</v>
      </c>
      <c r="Q28" s="56">
        <v>-0.52830188679245282</v>
      </c>
      <c r="R28" s="56">
        <v>0</v>
      </c>
      <c r="S28" s="56">
        <v>0.11842105263157894</v>
      </c>
    </row>
    <row r="29" spans="1:19" x14ac:dyDescent="0.25">
      <c r="A29" s="47">
        <f t="shared" si="3"/>
        <v>0.25000000000000033</v>
      </c>
      <c r="B29" s="51">
        <f t="shared" si="2"/>
        <v>0.25000000000000033</v>
      </c>
      <c r="C29" s="36" t="s">
        <v>58</v>
      </c>
      <c r="E29" s="48">
        <f>COUNTIF('odch_zk (90)'!$C$2:$L$114,"&lt;="&amp;B29)-SUM($E$4:E28)</f>
        <v>22</v>
      </c>
      <c r="F29" s="48">
        <f>COUNTIF('odch_zk (90)'!$C$21:$L$38,"&lt;="&amp;B29)+COUNTIF('odch_zk (90)'!$C$59:$L$76,"&lt;="&amp;B29)+COUNTIF('odch_zk (90)'!$C$97:$L$114,"&lt;="&amp;B29)-SUM($F$4:F28)</f>
        <v>8</v>
      </c>
      <c r="G29" s="48">
        <f>COUNTIF('odch_zk (90)'!$C$2:$L$19,"&lt;="&amp;B29)+COUNTIF('odch_zk (90)'!$C$40:$L$57,"&lt;="&amp;B29)+COUNTIF('odch_zk (90)'!$C$78:$L$95,"&lt;="&amp;B29)-SUM($G$4:G28)</f>
        <v>14</v>
      </c>
      <c r="I29" s="48">
        <f>COUNTIF('odch_nezk (90)'!$C$2:$M$114,"&lt;="&amp;B29)-SUM($I$4:I28)</f>
        <v>22</v>
      </c>
      <c r="J29" s="48">
        <f>COUNTIF('odch_nezk (90)'!$C$2:$M$19,"&lt;="&amp;B29)+COUNTIF('odch_nezk (90)'!$C$40:$M$57,"&lt;="&amp;B29)+COUNTIF('odch_nezk (90)'!$C$78:$M$95,"&lt;="&amp;B29)-SUM($J$4:J28)</f>
        <v>9</v>
      </c>
      <c r="K29" s="48">
        <f>COUNTIF('odch_nezk (90)'!$C$21:$M$38,"&lt;="&amp;B29)+COUNTIF('odch_nezk (90)'!$C$59:$M$76,"&lt;="&amp;B29)+COUNTIF('odch_nezk (90)'!$C$97:$M$114,"&lt;="&amp;B29)-SUM($K$4:K28)</f>
        <v>13</v>
      </c>
      <c r="L29" s="48"/>
      <c r="M29" s="56">
        <v>-1.9607843137254902E-2</v>
      </c>
      <c r="N29" s="56">
        <v>9.7560975609756101E-2</v>
      </c>
      <c r="O29" s="56">
        <v>-0.21348314606741572</v>
      </c>
      <c r="Q29" s="56">
        <v>-0.11764705882352941</v>
      </c>
      <c r="R29" s="56">
        <v>0.14285714285714285</v>
      </c>
      <c r="S29" s="56">
        <v>0</v>
      </c>
    </row>
    <row r="30" spans="1:19" x14ac:dyDescent="0.25">
      <c r="A30" s="47">
        <f t="shared" si="3"/>
        <v>0.30000000000000032</v>
      </c>
      <c r="B30" s="51">
        <f t="shared" si="2"/>
        <v>0.30000000000000032</v>
      </c>
      <c r="C30" s="36" t="s">
        <v>59</v>
      </c>
      <c r="E30" s="48">
        <f>COUNTIF('odch_zk (90)'!$C$2:$L$114,"&lt;="&amp;B30)-SUM($E$4:E29)</f>
        <v>18</v>
      </c>
      <c r="F30" s="48">
        <f>COUNTIF('odch_zk (90)'!$C$21:$L$38,"&lt;="&amp;B30)+COUNTIF('odch_zk (90)'!$C$59:$L$76,"&lt;="&amp;B30)+COUNTIF('odch_zk (90)'!$C$97:$L$114,"&lt;="&amp;B30)-SUM($F$4:F29)</f>
        <v>7</v>
      </c>
      <c r="G30" s="48">
        <f>COUNTIF('odch_zk (90)'!$C$2:$L$19,"&lt;="&amp;B30)+COUNTIF('odch_zk (90)'!$C$40:$L$57,"&lt;="&amp;B30)+COUNTIF('odch_zk (90)'!$C$78:$L$95,"&lt;="&amp;B30)-SUM($G$4:G29)</f>
        <v>11</v>
      </c>
      <c r="I30" s="48">
        <f>COUNTIF('odch_nezk (90)'!$C$2:$M$114,"&lt;="&amp;B30)-SUM($I$4:I29)</f>
        <v>12</v>
      </c>
      <c r="J30" s="48">
        <f>COUNTIF('odch_nezk (90)'!$C$2:$M$19,"&lt;="&amp;B30)+COUNTIF('odch_nezk (90)'!$C$40:$M$57,"&lt;="&amp;B30)+COUNTIF('odch_nezk (90)'!$C$78:$M$95,"&lt;="&amp;B30)-SUM($J$4:J29)</f>
        <v>6</v>
      </c>
      <c r="K30" s="48">
        <f>COUNTIF('odch_nezk (90)'!$C$21:$M$38,"&lt;="&amp;B30)+COUNTIF('odch_nezk (90)'!$C$59:$M$76,"&lt;="&amp;B30)+COUNTIF('odch_nezk (90)'!$C$97:$M$114,"&lt;="&amp;B30)-SUM($K$4:K29)</f>
        <v>6</v>
      </c>
      <c r="L30" s="48"/>
      <c r="M30" s="56">
        <v>8.4337349397590355E-2</v>
      </c>
      <c r="N30" s="56">
        <v>3.4482758620689655E-2</v>
      </c>
      <c r="O30" s="56">
        <v>3.7735849056603772E-2</v>
      </c>
      <c r="Q30" s="56">
        <v>3.4482758620689655E-2</v>
      </c>
      <c r="R30" s="56">
        <v>0</v>
      </c>
      <c r="S30" s="56">
        <v>-0.10112359550561797</v>
      </c>
    </row>
    <row r="31" spans="1:19" x14ac:dyDescent="0.25">
      <c r="A31" s="47">
        <f t="shared" si="3"/>
        <v>0.35000000000000031</v>
      </c>
      <c r="B31" s="51">
        <f t="shared" si="2"/>
        <v>0.35000000000000031</v>
      </c>
      <c r="C31" s="36" t="s">
        <v>60</v>
      </c>
      <c r="E31" s="48">
        <f>COUNTIF('odch_zk (90)'!$C$2:$L$114,"&lt;="&amp;B31)-SUM($E$4:E30)</f>
        <v>14</v>
      </c>
      <c r="F31" s="48">
        <f>COUNTIF('odch_zk (90)'!$C$21:$L$38,"&lt;="&amp;B31)+COUNTIF('odch_zk (90)'!$C$59:$L$76,"&lt;="&amp;B31)+COUNTIF('odch_zk (90)'!$C$97:$L$114,"&lt;="&amp;B31)-SUM($F$4:F30)</f>
        <v>10</v>
      </c>
      <c r="G31" s="48">
        <f>COUNTIF('odch_zk (90)'!$C$2:$L$19,"&lt;="&amp;B31)+COUNTIF('odch_zk (90)'!$C$40:$L$57,"&lt;="&amp;B31)+COUNTIF('odch_zk (90)'!$C$78:$L$95,"&lt;="&amp;B31)-SUM($G$4:G30)</f>
        <v>4</v>
      </c>
      <c r="I31" s="48">
        <f>COUNTIF('odch_nezk (90)'!$C$2:$M$114,"&lt;="&amp;B31)-SUM($I$4:I30)</f>
        <v>6</v>
      </c>
      <c r="J31" s="48">
        <f>COUNTIF('odch_nezk (90)'!$C$2:$M$19,"&lt;="&amp;B31)+COUNTIF('odch_nezk (90)'!$C$40:$M$57,"&lt;="&amp;B31)+COUNTIF('odch_nezk (90)'!$C$78:$M$95,"&lt;="&amp;B31)-SUM($J$4:J30)</f>
        <v>3</v>
      </c>
      <c r="K31" s="48">
        <f>COUNTIF('odch_nezk (90)'!$C$21:$M$38,"&lt;="&amp;B31)+COUNTIF('odch_nezk (90)'!$C$59:$M$76,"&lt;="&amp;B31)+COUNTIF('odch_nezk (90)'!$C$97:$M$114,"&lt;="&amp;B31)-SUM($K$4:K30)</f>
        <v>3</v>
      </c>
      <c r="L31" s="48"/>
      <c r="M31" s="56">
        <v>4.4776119402985072E-2</v>
      </c>
      <c r="N31" s="56">
        <v>7.8431372549019607E-2</v>
      </c>
      <c r="O31" s="56">
        <v>0.17647058823529413</v>
      </c>
      <c r="Q31" s="56">
        <v>-0.24528301886792453</v>
      </c>
      <c r="R31" s="56">
        <v>0.14035087719298245</v>
      </c>
      <c r="S31" s="56">
        <v>-0.60784313725490191</v>
      </c>
    </row>
    <row r="32" spans="1:19" x14ac:dyDescent="0.25">
      <c r="A32" s="47">
        <f t="shared" si="3"/>
        <v>0.4000000000000003</v>
      </c>
      <c r="B32" s="51">
        <f t="shared" si="2"/>
        <v>0.4000000000000003</v>
      </c>
      <c r="C32" s="36" t="s">
        <v>61</v>
      </c>
      <c r="E32" s="48">
        <f>COUNTIF('odch_zk (90)'!$C$2:$L$114,"&lt;="&amp;B32)-SUM($E$4:E31)</f>
        <v>8</v>
      </c>
      <c r="F32" s="48">
        <f>COUNTIF('odch_zk (90)'!$C$21:$L$38,"&lt;="&amp;B32)+COUNTIF('odch_zk (90)'!$C$59:$L$76,"&lt;="&amp;B32)+COUNTIF('odch_zk (90)'!$C$97:$L$114,"&lt;="&amp;B32)-SUM($F$4:F31)</f>
        <v>5</v>
      </c>
      <c r="G32" s="48">
        <f>COUNTIF('odch_zk (90)'!$C$2:$L$19,"&lt;="&amp;B32)+COUNTIF('odch_zk (90)'!$C$40:$L$57,"&lt;="&amp;B32)+COUNTIF('odch_zk (90)'!$C$78:$L$95,"&lt;="&amp;B32)-SUM($G$4:G31)</f>
        <v>3</v>
      </c>
      <c r="I32" s="48">
        <f>COUNTIF('odch_nezk (90)'!$C$2:$M$114,"&lt;="&amp;B32)-SUM($I$4:I31)</f>
        <v>4</v>
      </c>
      <c r="J32" s="48">
        <f>COUNTIF('odch_nezk (90)'!$C$2:$M$19,"&lt;="&amp;B32)+COUNTIF('odch_nezk (90)'!$C$40:$M$57,"&lt;="&amp;B32)+COUNTIF('odch_nezk (90)'!$C$78:$M$95,"&lt;="&amp;B32)-SUM($J$4:J31)</f>
        <v>1</v>
      </c>
      <c r="K32" s="48">
        <f>COUNTIF('odch_nezk (90)'!$C$21:$M$38,"&lt;="&amp;B32)+COUNTIF('odch_nezk (90)'!$C$59:$M$76,"&lt;="&amp;B32)+COUNTIF('odch_nezk (90)'!$C$97:$M$114,"&lt;="&amp;B32)-SUM($K$4:K31)</f>
        <v>3</v>
      </c>
      <c r="L32" s="48"/>
      <c r="M32" s="56">
        <v>8.1081081081081086E-2</v>
      </c>
      <c r="N32" s="56">
        <v>-6.25E-2</v>
      </c>
      <c r="O32" s="56">
        <v>3.4482758620689655E-2</v>
      </c>
      <c r="Q32" s="56">
        <v>0.18055555555555555</v>
      </c>
      <c r="R32" s="56">
        <v>0.3253012048192771</v>
      </c>
      <c r="S32" s="56">
        <v>-9.0909090909090912E-2</v>
      </c>
    </row>
    <row r="33" spans="1:19" x14ac:dyDescent="0.25">
      <c r="A33" s="47">
        <f t="shared" si="3"/>
        <v>0.45000000000000029</v>
      </c>
      <c r="B33" s="51">
        <f t="shared" si="2"/>
        <v>0.45000000000000029</v>
      </c>
      <c r="C33" s="36" t="s">
        <v>62</v>
      </c>
      <c r="E33" s="48">
        <f>COUNTIF('odch_zk (90)'!$C$2:$L$114,"&lt;="&amp;B33)-SUM($E$4:E32)</f>
        <v>3</v>
      </c>
      <c r="F33" s="48">
        <f>COUNTIF('odch_zk (90)'!$C$21:$L$38,"&lt;="&amp;B33)+COUNTIF('odch_zk (90)'!$C$59:$L$76,"&lt;="&amp;B33)+COUNTIF('odch_zk (90)'!$C$97:$L$114,"&lt;="&amp;B33)-SUM($F$4:F32)</f>
        <v>0</v>
      </c>
      <c r="G33" s="48">
        <f>COUNTIF('odch_zk (90)'!$C$2:$L$19,"&lt;="&amp;B33)+COUNTIF('odch_zk (90)'!$C$40:$L$57,"&lt;="&amp;B33)+COUNTIF('odch_zk (90)'!$C$78:$L$95,"&lt;="&amp;B33)-SUM($G$4:G32)</f>
        <v>3</v>
      </c>
      <c r="I33" s="48">
        <f>COUNTIF('odch_nezk (90)'!$C$2:$M$114,"&lt;="&amp;B33)-SUM($I$4:I32)</f>
        <v>3</v>
      </c>
      <c r="J33" s="48">
        <f>COUNTIF('odch_nezk (90)'!$C$2:$M$19,"&lt;="&amp;B33)+COUNTIF('odch_nezk (90)'!$C$40:$M$57,"&lt;="&amp;B33)+COUNTIF('odch_nezk (90)'!$C$78:$M$95,"&lt;="&amp;B33)-SUM($J$4:J32)</f>
        <v>1</v>
      </c>
      <c r="K33" s="48">
        <f>COUNTIF('odch_nezk (90)'!$C$21:$M$38,"&lt;="&amp;B33)+COUNTIF('odch_nezk (90)'!$C$59:$M$76,"&lt;="&amp;B33)+COUNTIF('odch_nezk (90)'!$C$97:$M$114,"&lt;="&amp;B33)-SUM($K$4:K32)</f>
        <v>2</v>
      </c>
      <c r="L33" s="48"/>
      <c r="M33" s="56">
        <v>-0.15254237288135594</v>
      </c>
      <c r="N33" s="56">
        <v>-0.1111111111111111</v>
      </c>
      <c r="O33" s="56">
        <v>3.7735849056603772E-2</v>
      </c>
      <c r="Q33" s="56">
        <v>4.4776119402985072E-2</v>
      </c>
      <c r="R33" s="56">
        <v>3.4482758620689655E-2</v>
      </c>
      <c r="S33" s="56">
        <v>-8.0459770114942528E-2</v>
      </c>
    </row>
    <row r="34" spans="1:19" x14ac:dyDescent="0.25">
      <c r="A34" s="47">
        <f t="shared" si="3"/>
        <v>0.50000000000000033</v>
      </c>
      <c r="B34" s="51">
        <f t="shared" si="2"/>
        <v>0.50000000000000033</v>
      </c>
      <c r="C34" s="36" t="s">
        <v>63</v>
      </c>
      <c r="E34" s="48">
        <f>COUNTIF('odch_zk (90)'!$C$2:$L$114,"&lt;="&amp;B34)-SUM($E$4:E33)</f>
        <v>0</v>
      </c>
      <c r="F34" s="48">
        <f>COUNTIF('odch_zk (90)'!$C$21:$L$38,"&lt;="&amp;B34)+COUNTIF('odch_zk (90)'!$C$59:$L$76,"&lt;="&amp;B34)+COUNTIF('odch_zk (90)'!$C$97:$L$114,"&lt;="&amp;B34)-SUM($F$4:F33)</f>
        <v>0</v>
      </c>
      <c r="G34" s="48">
        <f>COUNTIF('odch_zk (90)'!$C$2:$L$19,"&lt;="&amp;B34)+COUNTIF('odch_zk (90)'!$C$40:$L$57,"&lt;="&amp;B34)+COUNTIF('odch_zk (90)'!$C$78:$L$95,"&lt;="&amp;B34)-SUM($G$4:G33)</f>
        <v>0</v>
      </c>
      <c r="I34" s="48">
        <f>COUNTIF('odch_nezk (90)'!$C$2:$M$114,"&lt;="&amp;B34)-SUM($I$4:I33)</f>
        <v>3</v>
      </c>
      <c r="J34" s="48">
        <f>COUNTIF('odch_nezk (90)'!$C$2:$M$19,"&lt;="&amp;B34)+COUNTIF('odch_nezk (90)'!$C$40:$M$57,"&lt;="&amp;B34)+COUNTIF('odch_nezk (90)'!$C$78:$M$95,"&lt;="&amp;B34)-SUM($J$4:J33)</f>
        <v>1</v>
      </c>
      <c r="K34" s="48">
        <f>COUNTIF('odch_nezk (90)'!$C$21:$M$38,"&lt;="&amp;B34)+COUNTIF('odch_nezk (90)'!$C$59:$M$76,"&lt;="&amp;B34)+COUNTIF('odch_nezk (90)'!$C$97:$M$114,"&lt;="&amp;B34)-SUM($K$4:K33)</f>
        <v>2</v>
      </c>
      <c r="L34" s="48"/>
      <c r="M34" s="56">
        <v>3.4482758620689655E-2</v>
      </c>
      <c r="N34" s="56">
        <v>-2.4390243902439025E-2</v>
      </c>
      <c r="O34" s="56">
        <v>0.25</v>
      </c>
      <c r="Q34" s="56">
        <v>0.2</v>
      </c>
      <c r="R34" s="56">
        <v>0.27450980392156865</v>
      </c>
      <c r="S34" s="56">
        <v>-1.9607843137254902E-2</v>
      </c>
    </row>
    <row r="35" spans="1:19" x14ac:dyDescent="0.25">
      <c r="A35" s="47">
        <f t="shared" si="3"/>
        <v>0.55000000000000038</v>
      </c>
      <c r="B35" s="51">
        <f t="shared" si="2"/>
        <v>0.55000000000000038</v>
      </c>
      <c r="C35" s="36" t="s">
        <v>64</v>
      </c>
      <c r="E35" s="48">
        <f>COUNTIF('odch_zk (90)'!$C$2:$L$114,"&lt;="&amp;B35)-SUM($E$4:E34)</f>
        <v>0</v>
      </c>
      <c r="F35" s="48">
        <f>COUNTIF('odch_zk (90)'!$C$21:$L$38,"&lt;="&amp;B35)+COUNTIF('odch_zk (90)'!$C$59:$L$76,"&lt;="&amp;B35)+COUNTIF('odch_zk (90)'!$C$97:$L$114,"&lt;="&amp;B35)-SUM($F$4:F34)</f>
        <v>0</v>
      </c>
      <c r="G35" s="48">
        <f>COUNTIF('odch_zk (90)'!$C$2:$L$19,"&lt;="&amp;B35)+COUNTIF('odch_zk (90)'!$C$40:$L$57,"&lt;="&amp;B35)+COUNTIF('odch_zk (90)'!$C$78:$L$95,"&lt;="&amp;B35)-SUM($G$4:G34)</f>
        <v>0</v>
      </c>
      <c r="I35" s="48">
        <f>COUNTIF('odch_nezk (90)'!$C$2:$M$114,"&lt;="&amp;B35)-SUM($I$4:I34)</f>
        <v>0</v>
      </c>
      <c r="J35" s="48">
        <f>COUNTIF('odch_nezk (90)'!$C$2:$M$19,"&lt;="&amp;B35)+COUNTIF('odch_nezk (90)'!$C$40:$M$57,"&lt;="&amp;B35)+COUNTIF('odch_nezk (90)'!$C$78:$M$95,"&lt;="&amp;B35)-SUM($J$4:J34)</f>
        <v>0</v>
      </c>
      <c r="K35" s="48">
        <f>COUNTIF('odch_nezk (90)'!$C$21:$M$38,"&lt;="&amp;B35)+COUNTIF('odch_nezk (90)'!$C$59:$M$76,"&lt;="&amp;B35)+COUNTIF('odch_nezk (90)'!$C$97:$M$114,"&lt;="&amp;B35)-SUM($K$4:K34)</f>
        <v>0</v>
      </c>
      <c r="L35" s="48"/>
      <c r="M35" s="56">
        <v>-4.1095890410958902E-2</v>
      </c>
      <c r="N35" s="56">
        <v>-0.2857142857142857</v>
      </c>
      <c r="O35" s="56">
        <v>0.34328358208955223</v>
      </c>
      <c r="Q35" s="56">
        <v>1.6949152542372881E-2</v>
      </c>
      <c r="R35" s="56">
        <v>-0.51923076923076927</v>
      </c>
      <c r="S35" s="56">
        <v>0</v>
      </c>
    </row>
    <row r="36" spans="1:19" x14ac:dyDescent="0.25">
      <c r="A36" s="47">
        <f t="shared" si="3"/>
        <v>0.60000000000000042</v>
      </c>
      <c r="B36" s="51">
        <f t="shared" si="2"/>
        <v>0.60000000000000042</v>
      </c>
      <c r="C36" s="36" t="s">
        <v>65</v>
      </c>
      <c r="E36" s="48">
        <f>COUNTIF('odch_zk (90)'!$C$2:$L$114,"&lt;="&amp;B36)-SUM($E$4:E35)</f>
        <v>0</v>
      </c>
      <c r="F36" s="48">
        <f>COUNTIF('odch_zk (90)'!$C$21:$L$38,"&lt;="&amp;B36)+COUNTIF('odch_zk (90)'!$C$59:$L$76,"&lt;="&amp;B36)+COUNTIF('odch_zk (90)'!$C$97:$L$114,"&lt;="&amp;B36)-SUM($F$4:F35)</f>
        <v>0</v>
      </c>
      <c r="G36" s="48">
        <f>COUNTIF('odch_zk (90)'!$C$2:$L$19,"&lt;="&amp;B36)+COUNTIF('odch_zk (90)'!$C$40:$L$57,"&lt;="&amp;B36)+COUNTIF('odch_zk (90)'!$C$78:$L$95,"&lt;="&amp;B36)-SUM($G$4:G35)</f>
        <v>0</v>
      </c>
      <c r="I36" s="48">
        <f>COUNTIF('odch_nezk (90)'!$C$2:$M$114,"&lt;="&amp;B36)-SUM($I$4:I35)</f>
        <v>1</v>
      </c>
      <c r="J36" s="48">
        <f>COUNTIF('odch_nezk (90)'!$C$2:$M$19,"&lt;="&amp;B36)+COUNTIF('odch_nezk (90)'!$C$40:$M$57,"&lt;="&amp;B36)+COUNTIF('odch_nezk (90)'!$C$78:$M$95,"&lt;="&amp;B36)-SUM($J$4:J35)</f>
        <v>1</v>
      </c>
      <c r="K36" s="48">
        <f>COUNTIF('odch_nezk (90)'!$C$21:$M$38,"&lt;="&amp;B36)+COUNTIF('odch_nezk (90)'!$C$59:$M$76,"&lt;="&amp;B36)+COUNTIF('odch_nezk (90)'!$C$97:$M$114,"&lt;="&amp;B36)-SUM($K$4:K35)</f>
        <v>0</v>
      </c>
      <c r="L36" s="48"/>
      <c r="M36" s="56">
        <v>-2.4390243902439025E-2</v>
      </c>
      <c r="N36" s="56">
        <v>-4.7619047619047616E-2</v>
      </c>
      <c r="O36" s="56">
        <v>0.33333333333333331</v>
      </c>
      <c r="Q36" s="56">
        <v>9.1954022988505746E-2</v>
      </c>
      <c r="R36" s="56">
        <v>0.25</v>
      </c>
      <c r="S36" s="56">
        <v>1.4492753623188406E-2</v>
      </c>
    </row>
    <row r="37" spans="1:19" x14ac:dyDescent="0.25">
      <c r="A37" s="47">
        <f t="shared" si="3"/>
        <v>0.65000000000000047</v>
      </c>
      <c r="B37" s="51">
        <f t="shared" si="2"/>
        <v>0.65000000000000047</v>
      </c>
      <c r="C37" s="36" t="s">
        <v>66</v>
      </c>
      <c r="E37" s="48">
        <f>COUNTIF('odch_zk (90)'!$C$2:$L$114,"&lt;="&amp;B37)-SUM($E$4:E36)</f>
        <v>0</v>
      </c>
      <c r="F37" s="48">
        <f>COUNTIF('odch_zk (90)'!$C$21:$L$38,"&lt;="&amp;B37)+COUNTIF('odch_zk (90)'!$C$59:$L$76,"&lt;="&amp;B37)+COUNTIF('odch_zk (90)'!$C$97:$L$114,"&lt;="&amp;B37)-SUM($F$4:F36)</f>
        <v>0</v>
      </c>
      <c r="G37" s="48">
        <f>COUNTIF('odch_zk (90)'!$C$2:$L$19,"&lt;="&amp;B37)+COUNTIF('odch_zk (90)'!$C$40:$L$57,"&lt;="&amp;B37)+COUNTIF('odch_zk (90)'!$C$78:$L$95,"&lt;="&amp;B37)-SUM($G$4:G36)</f>
        <v>0</v>
      </c>
      <c r="I37" s="48">
        <f>COUNTIF('odch_nezk (90)'!$C$2:$M$114,"&lt;="&amp;B37)-SUM($I$4:I36)</f>
        <v>0</v>
      </c>
      <c r="J37" s="48">
        <f>COUNTIF('odch_nezk (90)'!$C$2:$M$19,"&lt;="&amp;B37)+COUNTIF('odch_nezk (90)'!$C$40:$M$57,"&lt;="&amp;B37)+COUNTIF('odch_nezk (90)'!$C$78:$M$95,"&lt;="&amp;B37)-SUM($J$4:J36)</f>
        <v>0</v>
      </c>
      <c r="K37" s="48">
        <f>COUNTIF('odch_nezk (90)'!$C$21:$M$38,"&lt;="&amp;B37)+COUNTIF('odch_nezk (90)'!$C$59:$M$76,"&lt;="&amp;B37)+COUNTIF('odch_nezk (90)'!$C$97:$M$114,"&lt;="&amp;B37)-SUM($K$4:K36)</f>
        <v>0</v>
      </c>
      <c r="L37" s="48"/>
      <c r="M37" s="56">
        <v>-2.4390243902439025E-2</v>
      </c>
      <c r="N37" s="56">
        <v>0.2711864406779661</v>
      </c>
      <c r="O37" s="56">
        <v>0.2711864406779661</v>
      </c>
      <c r="Q37" s="56">
        <v>-0.24657534246575341</v>
      </c>
      <c r="R37" s="56">
        <v>4.6511627906976744E-2</v>
      </c>
      <c r="S37" s="56">
        <v>0.1111111111111111</v>
      </c>
    </row>
    <row r="38" spans="1:19" x14ac:dyDescent="0.25">
      <c r="A38" s="47">
        <f t="shared" si="3"/>
        <v>0.70000000000000051</v>
      </c>
      <c r="B38" s="51">
        <f t="shared" si="2"/>
        <v>0.70000000000000051</v>
      </c>
      <c r="C38" s="36" t="s">
        <v>67</v>
      </c>
      <c r="E38" s="48">
        <f>COUNTIF('odch_zk (90)'!$C$2:$L$114,"&lt;="&amp;B38)-SUM($E$4:E37)</f>
        <v>0</v>
      </c>
      <c r="F38" s="48">
        <f>COUNTIF('odch_zk (90)'!$C$21:$L$38,"&lt;="&amp;B38)+COUNTIF('odch_zk (90)'!$C$59:$L$76,"&lt;="&amp;B38)+COUNTIF('odch_zk (90)'!$C$97:$L$114,"&lt;="&amp;B38)-SUM($F$4:F37)</f>
        <v>0</v>
      </c>
      <c r="G38" s="48">
        <f>COUNTIF('odch_zk (90)'!$C$2:$L$19,"&lt;="&amp;B38)+COUNTIF('odch_zk (90)'!$C$40:$L$57,"&lt;="&amp;B38)+COUNTIF('odch_zk (90)'!$C$78:$L$95,"&lt;="&amp;B38)-SUM($G$4:G37)</f>
        <v>0</v>
      </c>
      <c r="I38" s="48">
        <f>COUNTIF('odch_nezk (90)'!$C$2:$M$114,"&lt;="&amp;B38)-SUM($I$4:I37)</f>
        <v>0</v>
      </c>
      <c r="J38" s="48">
        <f>COUNTIF('odch_nezk (90)'!$C$2:$M$19,"&lt;="&amp;B38)+COUNTIF('odch_nezk (90)'!$C$40:$M$57,"&lt;="&amp;B38)+COUNTIF('odch_nezk (90)'!$C$78:$M$95,"&lt;="&amp;B38)-SUM($J$4:J37)</f>
        <v>0</v>
      </c>
      <c r="K38" s="48">
        <f>COUNTIF('odch_nezk (90)'!$C$21:$M$38,"&lt;="&amp;B38)+COUNTIF('odch_nezk (90)'!$C$59:$M$76,"&lt;="&amp;B38)+COUNTIF('odch_nezk (90)'!$C$97:$M$114,"&lt;="&amp;B38)-SUM($K$4:K37)</f>
        <v>0</v>
      </c>
      <c r="L38" s="48"/>
      <c r="M38" s="56">
        <v>0.1864406779661017</v>
      </c>
      <c r="N38" s="56">
        <v>0.29213483146067415</v>
      </c>
      <c r="O38" s="56">
        <v>-0.13793103448275862</v>
      </c>
      <c r="Q38" s="56">
        <v>-8.5365853658536592E-2</v>
      </c>
      <c r="R38" s="56">
        <v>1.4492753623188406E-2</v>
      </c>
      <c r="S38" s="56">
        <v>0.14035087719298245</v>
      </c>
    </row>
    <row r="39" spans="1:19" x14ac:dyDescent="0.25">
      <c r="A39" s="47">
        <f t="shared" si="3"/>
        <v>0.75000000000000056</v>
      </c>
      <c r="B39" s="51">
        <f t="shared" si="2"/>
        <v>0.75000000000000056</v>
      </c>
      <c r="C39" s="36" t="s">
        <v>68</v>
      </c>
      <c r="E39" s="48">
        <f>COUNTIF('odch_zk (90)'!$C$2:$L$114,"&lt;="&amp;B39)-SUM($E$4:E38)</f>
        <v>0</v>
      </c>
      <c r="F39" s="48">
        <f>COUNTIF('odch_zk (90)'!$C$21:$L$38,"&lt;="&amp;B39)+COUNTIF('odch_zk (90)'!$C$59:$L$76,"&lt;="&amp;B39)+COUNTIF('odch_zk (90)'!$C$97:$L$114,"&lt;="&amp;B39)-SUM($F$4:F38)</f>
        <v>0</v>
      </c>
      <c r="G39" s="48">
        <f>COUNTIF('odch_zk (90)'!$C$2:$L$19,"&lt;="&amp;B39)+COUNTIF('odch_zk (90)'!$C$40:$L$57,"&lt;="&amp;B39)+COUNTIF('odch_zk (90)'!$C$78:$L$95,"&lt;="&amp;B39)-SUM($G$4:G38)</f>
        <v>0</v>
      </c>
      <c r="I39" s="48">
        <f>COUNTIF('odch_nezk (90)'!$C$2:$M$114,"&lt;="&amp;B39)-SUM($I$4:I38)</f>
        <v>0</v>
      </c>
      <c r="J39" s="48">
        <f>COUNTIF('odch_nezk (90)'!$C$2:$M$19,"&lt;="&amp;B39)+COUNTIF('odch_nezk (90)'!$C$40:$M$57,"&lt;="&amp;B39)+COUNTIF('odch_nezk (90)'!$C$78:$M$95,"&lt;="&amp;B39)-SUM($J$4:J38)</f>
        <v>0</v>
      </c>
      <c r="K39" s="48">
        <f>COUNTIF('odch_nezk (90)'!$C$21:$M$38,"&lt;="&amp;B39)+COUNTIF('odch_nezk (90)'!$C$59:$M$76,"&lt;="&amp;B39)+COUNTIF('odch_nezk (90)'!$C$97:$M$114,"&lt;="&amp;B39)-SUM($K$4:K38)</f>
        <v>0</v>
      </c>
      <c r="L39" s="48"/>
      <c r="M39" s="56">
        <v>-1.2345679012345678E-2</v>
      </c>
      <c r="N39" s="56">
        <v>2.7397260273972601E-2</v>
      </c>
      <c r="O39" s="56">
        <v>-0.1044776119402985</v>
      </c>
      <c r="Q39" s="56">
        <v>-2.4390243902439025E-2</v>
      </c>
      <c r="R39" s="56">
        <v>9.7560975609756101E-2</v>
      </c>
      <c r="S39" s="56">
        <v>-4.7619047619047616E-2</v>
      </c>
    </row>
    <row r="40" spans="1:19" x14ac:dyDescent="0.25">
      <c r="A40" s="47">
        <f t="shared" si="3"/>
        <v>0.8000000000000006</v>
      </c>
      <c r="B40" s="51">
        <f t="shared" si="2"/>
        <v>0.8000000000000006</v>
      </c>
      <c r="C40" s="36" t="s">
        <v>72</v>
      </c>
      <c r="E40" s="48">
        <f>COUNTIF('odch_zk (90)'!$C$2:$L$114,"&lt;="&amp;B40)-SUM($E$4:E39)</f>
        <v>0</v>
      </c>
      <c r="F40" s="48">
        <f>COUNTIF('odch_zk (90)'!$C$21:$L$38,"&lt;="&amp;B40)+COUNTIF('odch_zk (90)'!$C$59:$L$76,"&lt;="&amp;B40)+COUNTIF('odch_zk (90)'!$C$97:$L$114,"&lt;="&amp;B40)-SUM($F$4:F39)</f>
        <v>0</v>
      </c>
      <c r="G40" s="48">
        <f>COUNTIF('odch_zk (90)'!$C$2:$L$19,"&lt;="&amp;B40)+COUNTIF('odch_zk (90)'!$C$40:$L$57,"&lt;="&amp;B40)+COUNTIF('odch_zk (90)'!$C$78:$L$95,"&lt;="&amp;B40)-SUM($G$4:G39)</f>
        <v>0</v>
      </c>
      <c r="I40" s="48">
        <f>COUNTIF('odch_nezk (90)'!$C$2:$M$114,"&lt;="&amp;B40)-SUM($I$4:I39)</f>
        <v>0</v>
      </c>
      <c r="J40" s="48">
        <f>COUNTIF('odch_nezk (90)'!$C$2:$M$19,"&lt;="&amp;B40)+COUNTIF('odch_nezk (90)'!$C$40:$M$57,"&lt;="&amp;B40)+COUNTIF('odch_nezk (90)'!$C$78:$M$95,"&lt;="&amp;B40)-SUM($J$4:J39)</f>
        <v>0</v>
      </c>
      <c r="K40" s="48">
        <f>COUNTIF('odch_nezk (90)'!$C$21:$M$38,"&lt;="&amp;B40)+COUNTIF('odch_nezk (90)'!$C$59:$M$76,"&lt;="&amp;B40)+COUNTIF('odch_nezk (90)'!$C$97:$M$114,"&lt;="&amp;B40)-SUM($K$4:K39)</f>
        <v>0</v>
      </c>
      <c r="L40" s="48"/>
      <c r="M40" s="56">
        <v>5.2631578947368418E-2</v>
      </c>
      <c r="N40" s="56">
        <v>7.3170731707317069E-2</v>
      </c>
      <c r="O40" s="56">
        <v>-2.2988505747126436E-2</v>
      </c>
      <c r="Q40" s="56">
        <v>0.2711864406779661</v>
      </c>
      <c r="R40" s="56">
        <v>0.20689655172413793</v>
      </c>
      <c r="S40" s="56">
        <v>-0.71698113207547165</v>
      </c>
    </row>
    <row r="41" spans="1:19" x14ac:dyDescent="0.25">
      <c r="A41" s="47">
        <f t="shared" si="3"/>
        <v>0.85000000000000064</v>
      </c>
      <c r="B41" s="51">
        <f t="shared" si="2"/>
        <v>0.85000000000000064</v>
      </c>
      <c r="C41" s="36" t="s">
        <v>69</v>
      </c>
      <c r="E41" s="48">
        <f>COUNTIF('odch_zk (90)'!$C$2:$L$114,"&lt;="&amp;B41)-SUM($E$4:E40)</f>
        <v>0</v>
      </c>
      <c r="F41" s="48">
        <f>COUNTIF('odch_zk (90)'!$C$21:$L$38,"&lt;="&amp;B41)+COUNTIF('odch_zk (90)'!$C$59:$L$76,"&lt;="&amp;B41)+COUNTIF('odch_zk (90)'!$C$97:$L$114,"&lt;="&amp;B41)-SUM($F$4:F40)</f>
        <v>0</v>
      </c>
      <c r="G41" s="48">
        <f>COUNTIF('odch_zk (90)'!$C$2:$L$19,"&lt;="&amp;B41)+COUNTIF('odch_zk (90)'!$C$40:$L$57,"&lt;="&amp;B41)+COUNTIF('odch_zk (90)'!$C$78:$L$95,"&lt;="&amp;B41)-SUM($G$4:G40)</f>
        <v>0</v>
      </c>
      <c r="I41" s="48">
        <f>COUNTIF('odch_nezk (90)'!$C$2:$M$114,"&lt;="&amp;B41)-SUM($I$4:I40)</f>
        <v>0</v>
      </c>
      <c r="J41" s="48">
        <f>COUNTIF('odch_nezk (90)'!$C$2:$M$19,"&lt;="&amp;B41)+COUNTIF('odch_nezk (90)'!$C$40:$M$57,"&lt;="&amp;B41)+COUNTIF('odch_nezk (90)'!$C$78:$M$95,"&lt;="&amp;B41)-SUM($J$4:J40)</f>
        <v>0</v>
      </c>
      <c r="K41" s="48">
        <f>COUNTIF('odch_nezk (90)'!$C$21:$M$38,"&lt;="&amp;B41)+COUNTIF('odch_nezk (90)'!$C$59:$M$76,"&lt;="&amp;B41)+COUNTIF('odch_nezk (90)'!$C$97:$M$114,"&lt;="&amp;B41)-SUM($K$4:K40)</f>
        <v>0</v>
      </c>
      <c r="L41" s="48"/>
      <c r="M41" s="56">
        <v>-6.9767441860465115E-2</v>
      </c>
      <c r="N41" s="56">
        <v>-0.2073170731707317</v>
      </c>
      <c r="O41" s="56">
        <v>0.17647058823529413</v>
      </c>
      <c r="Q41" s="56">
        <v>0.1111111111111111</v>
      </c>
      <c r="R41" s="56">
        <v>-0.17808219178082191</v>
      </c>
      <c r="S41" s="56">
        <v>-0.11764705882352941</v>
      </c>
    </row>
    <row r="42" spans="1:19" x14ac:dyDescent="0.25">
      <c r="A42" s="47">
        <f t="shared" si="3"/>
        <v>0.90000000000000069</v>
      </c>
      <c r="B42" s="51">
        <f t="shared" si="2"/>
        <v>0.90000000000000069</v>
      </c>
      <c r="C42" s="36" t="s">
        <v>70</v>
      </c>
      <c r="E42" s="48">
        <f>COUNTIF('odch_zk (90)'!$C$2:$L$114,"&lt;="&amp;B42)-SUM($E$4:E41)</f>
        <v>0</v>
      </c>
      <c r="F42" s="48">
        <f>COUNTIF('odch_zk (90)'!$C$21:$L$38,"&lt;="&amp;B42)+COUNTIF('odch_zk (90)'!$C$59:$L$76,"&lt;="&amp;B42)+COUNTIF('odch_zk (90)'!$C$97:$L$114,"&lt;="&amp;B42)-SUM($F$4:F41)</f>
        <v>0</v>
      </c>
      <c r="G42" s="48">
        <f>COUNTIF('odch_zk (90)'!$C$2:$L$19,"&lt;="&amp;B42)+COUNTIF('odch_zk (90)'!$C$40:$L$57,"&lt;="&amp;B42)+COUNTIF('odch_zk (90)'!$C$78:$L$95,"&lt;="&amp;B42)-SUM($G$4:G41)</f>
        <v>0</v>
      </c>
      <c r="I42" s="48">
        <f>COUNTIF('odch_nezk (90)'!$C$2:$M$114,"&lt;="&amp;B42)-SUM($I$4:I41)</f>
        <v>0</v>
      </c>
      <c r="J42" s="48">
        <f>COUNTIF('odch_nezk (90)'!$C$2:$M$19,"&lt;="&amp;B42)+COUNTIF('odch_nezk (90)'!$C$40:$M$57,"&lt;="&amp;B42)+COUNTIF('odch_nezk (90)'!$C$78:$M$95,"&lt;="&amp;B42)-SUM($J$4:J41)</f>
        <v>0</v>
      </c>
      <c r="K42" s="48">
        <f>COUNTIF('odch_nezk (90)'!$C$21:$M$38,"&lt;="&amp;B42)+COUNTIF('odch_nezk (90)'!$C$59:$M$76,"&lt;="&amp;B42)+COUNTIF('odch_nezk (90)'!$C$97:$M$114,"&lt;="&amp;B42)-SUM($K$4:K41)</f>
        <v>0</v>
      </c>
      <c r="L42" s="48"/>
      <c r="M42" s="56">
        <v>-5.6603773584905662E-2</v>
      </c>
      <c r="N42" s="56">
        <v>1.6949152542372881E-2</v>
      </c>
      <c r="O42" s="56">
        <v>2.4096385542168676E-2</v>
      </c>
      <c r="Q42" s="56">
        <v>5.2631578947368418E-2</v>
      </c>
      <c r="R42" s="56">
        <v>3.6585365853658534E-2</v>
      </c>
      <c r="S42" s="56">
        <v>-8.0459770114942528E-2</v>
      </c>
    </row>
    <row r="43" spans="1:19" x14ac:dyDescent="0.25">
      <c r="A43" s="47">
        <f t="shared" si="3"/>
        <v>0.95000000000000073</v>
      </c>
      <c r="B43" s="51">
        <f t="shared" si="2"/>
        <v>0.95000000000000073</v>
      </c>
      <c r="C43" s="36" t="s">
        <v>71</v>
      </c>
      <c r="E43" s="48">
        <f>COUNTIF('odch_zk (90)'!$C$2:$L$114,"&lt;="&amp;B43)-SUM($E$4:E42)</f>
        <v>0</v>
      </c>
      <c r="F43" s="48">
        <f>COUNTIF('odch_zk (90)'!$C$21:$L$38,"&lt;="&amp;B43)+COUNTIF('odch_zk (90)'!$C$59:$L$76,"&lt;="&amp;B43)+COUNTIF('odch_zk (90)'!$C$97:$L$114,"&lt;="&amp;B43)-SUM($F$4:F42)</f>
        <v>0</v>
      </c>
      <c r="G43" s="48">
        <f>COUNTIF('odch_zk (90)'!$C$2:$L$19,"&lt;="&amp;B43)+COUNTIF('odch_zk (90)'!$C$40:$L$57,"&lt;="&amp;B43)+COUNTIF('odch_zk (90)'!$C$78:$L$95,"&lt;="&amp;B43)-SUM($G$4:G42)</f>
        <v>0</v>
      </c>
      <c r="I43" s="48">
        <f>COUNTIF('odch_nezk (90)'!$C$2:$M$114,"&lt;="&amp;B43)-SUM($I$4:I42)</f>
        <v>0</v>
      </c>
      <c r="J43" s="48">
        <f>COUNTIF('odch_nezk (90)'!$C$2:$M$19,"&lt;="&amp;B43)+COUNTIF('odch_nezk (90)'!$C$40:$M$57,"&lt;="&amp;B43)+COUNTIF('odch_nezk (90)'!$C$78:$M$95,"&lt;="&amp;B43)-SUM($J$4:J42)</f>
        <v>0</v>
      </c>
      <c r="K43" s="48">
        <f>COUNTIF('odch_nezk (90)'!$C$21:$M$38,"&lt;="&amp;B43)+COUNTIF('odch_nezk (90)'!$C$59:$M$76,"&lt;="&amp;B43)+COUNTIF('odch_nezk (90)'!$C$97:$M$114,"&lt;="&amp;B43)-SUM($K$4:K42)</f>
        <v>0</v>
      </c>
      <c r="L43" s="48"/>
      <c r="M43" s="56">
        <v>-0.1044776119402985</v>
      </c>
      <c r="N43" s="56">
        <v>4.9382716049382713E-2</v>
      </c>
      <c r="O43" s="56">
        <v>0.11940298507462686</v>
      </c>
      <c r="Q43" s="56">
        <v>-6.9767441860465115E-2</v>
      </c>
      <c r="R43" s="56">
        <v>9.7560975609756101E-2</v>
      </c>
      <c r="S43" s="56">
        <v>-0.15094339622641509</v>
      </c>
    </row>
    <row r="44" spans="1:19" x14ac:dyDescent="0.25">
      <c r="A44" s="47">
        <f t="shared" si="3"/>
        <v>1.0000000000000007</v>
      </c>
      <c r="B44" s="51">
        <f t="shared" si="2"/>
        <v>1.0000000000000007</v>
      </c>
      <c r="C44" s="36" t="s">
        <v>73</v>
      </c>
      <c r="E44" s="48">
        <f>COUNTIF('odch_zk (90)'!$C$2:$L$114,"&lt;="&amp;B44)-SUM($E$4:E43)</f>
        <v>0</v>
      </c>
      <c r="F44" s="48">
        <f>COUNTIF('odch_zk (90)'!$C$21:$L$38,"&lt;="&amp;B44)+COUNTIF('odch_zk (90)'!$C$59:$L$76,"&lt;="&amp;B44)+COUNTIF('odch_zk (90)'!$C$97:$L$114,"&lt;="&amp;B44)-SUM($F$4:F43)</f>
        <v>0</v>
      </c>
      <c r="G44" s="48">
        <f>COUNTIF('odch_zk (90)'!$C$2:$L$19,"&lt;="&amp;B44)+COUNTIF('odch_zk (90)'!$C$40:$L$57,"&lt;="&amp;B44)+COUNTIF('odch_zk (90)'!$C$78:$L$95,"&lt;="&amp;B44)-SUM($G$4:G43)</f>
        <v>0</v>
      </c>
      <c r="I44" s="48">
        <f>COUNTIF('odch_nezk (90)'!$C$2:$M$114,"&lt;="&amp;B44)-SUM($I$4:I43)</f>
        <v>0</v>
      </c>
      <c r="J44" s="48">
        <f>COUNTIF('odch_nezk (90)'!$C$2:$M$19,"&lt;="&amp;B44)+COUNTIF('odch_nezk (90)'!$C$40:$M$57,"&lt;="&amp;B44)+COUNTIF('odch_nezk (90)'!$C$78:$M$95,"&lt;="&amp;B44)-SUM($J$4:J43)</f>
        <v>0</v>
      </c>
      <c r="K44" s="48">
        <f>COUNTIF('odch_nezk (90)'!$C$21:$M$38,"&lt;="&amp;B44)+COUNTIF('odch_nezk (90)'!$C$59:$M$76,"&lt;="&amp;B44)+COUNTIF('odch_nezk (90)'!$C$97:$M$114,"&lt;="&amp;B44)-SUM($K$4:K43)</f>
        <v>0</v>
      </c>
      <c r="L44" s="48"/>
      <c r="M44" s="56">
        <v>-5.8823529411764705E-2</v>
      </c>
      <c r="N44" s="56">
        <v>0.22807017543859648</v>
      </c>
      <c r="O44" s="56">
        <v>8.1081081081081086E-2</v>
      </c>
      <c r="Q44" s="56">
        <v>-0.33962264150943394</v>
      </c>
      <c r="R44" s="56">
        <v>0.10169491525423729</v>
      </c>
      <c r="S44" s="56">
        <v>0.1111111111111111</v>
      </c>
    </row>
    <row r="45" spans="1:19" x14ac:dyDescent="0.25">
      <c r="B45" s="51">
        <v>1.5</v>
      </c>
      <c r="C45" s="36" t="s">
        <v>25</v>
      </c>
      <c r="E45" s="48">
        <f>COUNTIF('odch_zk (90)'!$C$2:$L$114,"&lt;="&amp;B45)-SUM($E$4:E44)</f>
        <v>0</v>
      </c>
      <c r="F45" s="48">
        <f>COUNTIF('odch_zk (90)'!$C$21:$L$38,"&lt;="&amp;B45)+COUNTIF('odch_zk (90)'!$C$59:$L$76,"&lt;="&amp;B45)+COUNTIF('odch_zk (90)'!$C$97:$L$114,"&lt;="&amp;B45)-SUM($F$4:F44)</f>
        <v>0</v>
      </c>
      <c r="G45" s="48">
        <f>COUNTIF('odch_zk (90)'!$C$2:$L$19,"&lt;="&amp;B45)+COUNTIF('odch_zk (90)'!$C$40:$L$57,"&lt;="&amp;B45)+COUNTIF('odch_zk (90)'!$C$78:$L$95,"&lt;="&amp;B45)-SUM($G$4:G44)</f>
        <v>0</v>
      </c>
      <c r="H45" s="48"/>
      <c r="I45" s="48">
        <f>COUNTIF('odch_nezk (90)'!$C$2:$M$114,"&lt;="&amp;B45)-SUM($I$4:I44)</f>
        <v>0</v>
      </c>
      <c r="J45" s="48">
        <f>COUNTIF('odch_nezk (90)'!$C$2:$M$19,"&lt;="&amp;B45)+COUNTIF('odch_nezk (90)'!$C$40:$M$57,"&lt;="&amp;B45)+COUNTIF('odch_nezk (90)'!$C$78:$M$95,"&lt;="&amp;B45)-SUM($J$4:J44)</f>
        <v>0</v>
      </c>
      <c r="K45" s="48">
        <f>COUNTIF('odch_nezk (90)'!$C$21:$M$38,"&lt;="&amp;B45)+COUNTIF('odch_nezk (90)'!$C$59:$M$76,"&lt;="&amp;B45)+COUNTIF('odch_nezk (90)'!$C$97:$M$114,"&lt;="&amp;B45)-SUM($K$4:K44)</f>
        <v>0</v>
      </c>
      <c r="L45" s="48"/>
      <c r="M45" s="56">
        <v>5.7692307692307696E-2</v>
      </c>
      <c r="N45" s="56">
        <v>4.6511627906976744E-2</v>
      </c>
      <c r="O45" s="56">
        <v>0.2711864406779661</v>
      </c>
      <c r="Q45" s="56">
        <v>-2.9850746268656716E-2</v>
      </c>
      <c r="R45" s="56">
        <v>0.1111111111111111</v>
      </c>
      <c r="S45" s="56">
        <v>4.4776119402985072E-2</v>
      </c>
    </row>
    <row r="46" spans="1:19" x14ac:dyDescent="0.25">
      <c r="B46" s="43" t="s">
        <v>120</v>
      </c>
      <c r="C46" s="49"/>
      <c r="E46">
        <f>SUM(E26:E45)</f>
        <v>215</v>
      </c>
      <c r="F46">
        <f t="shared" ref="F46:G46" si="4">SUM(F26:F45)</f>
        <v>114</v>
      </c>
      <c r="G46">
        <f t="shared" si="4"/>
        <v>101</v>
      </c>
      <c r="I46">
        <f t="shared" ref="I46" si="5">SUM(I26:I45)</f>
        <v>210</v>
      </c>
      <c r="J46">
        <f t="shared" ref="J46" si="6">SUM(J26:J45)</f>
        <v>92</v>
      </c>
      <c r="K46">
        <f t="shared" ref="K46" si="7">SUM(K26:K45)</f>
        <v>118</v>
      </c>
      <c r="M46" s="56">
        <v>-0.15730337078651685</v>
      </c>
      <c r="N46" s="56">
        <v>-5.4054054054054057E-2</v>
      </c>
      <c r="O46" s="56">
        <v>0.35632183908045978</v>
      </c>
      <c r="Q46" s="56">
        <v>0.11764705882352941</v>
      </c>
      <c r="R46" s="56">
        <v>0.22807017543859648</v>
      </c>
      <c r="S46" s="56">
        <v>0.13333333333333333</v>
      </c>
    </row>
    <row r="47" spans="1:19" x14ac:dyDescent="0.25">
      <c r="B47" s="43" t="s">
        <v>119</v>
      </c>
      <c r="E47">
        <f>SUM(E4:E23)</f>
        <v>112</v>
      </c>
      <c r="F47">
        <f t="shared" ref="F47:K47" si="8">SUM(F4:F23)</f>
        <v>59</v>
      </c>
      <c r="G47">
        <f t="shared" si="8"/>
        <v>53</v>
      </c>
      <c r="I47">
        <f t="shared" si="8"/>
        <v>133</v>
      </c>
      <c r="J47">
        <f t="shared" si="8"/>
        <v>65</v>
      </c>
      <c r="K47">
        <f t="shared" si="8"/>
        <v>68</v>
      </c>
      <c r="M47" s="56">
        <v>-4.7619047619047616E-2</v>
      </c>
      <c r="N47" s="56">
        <v>-3.4090909090909088E-2</v>
      </c>
      <c r="O47" s="56">
        <v>-9.4339622641509441E-2</v>
      </c>
      <c r="Q47" s="56">
        <v>5.7692307692307696E-2</v>
      </c>
      <c r="R47" s="56">
        <v>4.6511627906976744E-2</v>
      </c>
      <c r="S47" s="56">
        <v>1.6949152542372881E-2</v>
      </c>
    </row>
    <row r="48" spans="1:19" x14ac:dyDescent="0.25">
      <c r="E48">
        <f>SUM(E4:E45)-E47-E46</f>
        <v>128</v>
      </c>
      <c r="F48">
        <f t="shared" ref="F48:G48" si="9">SUM(F4:F45)-F47-F46</f>
        <v>60</v>
      </c>
      <c r="G48">
        <f t="shared" si="9"/>
        <v>68</v>
      </c>
      <c r="M48" s="56">
        <v>-7.8947368421052627E-2</v>
      </c>
      <c r="N48" s="56">
        <v>-3.8461538461538464E-2</v>
      </c>
      <c r="O48" s="56">
        <v>-0.2537313432835821</v>
      </c>
      <c r="Q48" s="56">
        <v>6.741573033707865E-2</v>
      </c>
      <c r="R48" s="56">
        <v>-5.4054054054054057E-2</v>
      </c>
      <c r="S48" s="56">
        <v>3.4482758620689655E-2</v>
      </c>
    </row>
    <row r="49" spans="13:24" x14ac:dyDescent="0.25">
      <c r="M49" s="56">
        <v>-0.27272727272727271</v>
      </c>
      <c r="N49" s="56">
        <v>-8.5365853658536592E-2</v>
      </c>
      <c r="O49" s="56">
        <v>-0.17647058823529413</v>
      </c>
      <c r="Q49" s="56">
        <v>0.34920634920634919</v>
      </c>
      <c r="R49" s="56">
        <v>-9.0909090909090912E-2</v>
      </c>
      <c r="S49" s="56">
        <v>-0.33962264150943394</v>
      </c>
    </row>
    <row r="50" spans="13:24" x14ac:dyDescent="0.25">
      <c r="M50" s="56">
        <v>-0.21348314606741572</v>
      </c>
      <c r="N50" s="56">
        <v>3.7735849056603772E-2</v>
      </c>
      <c r="O50" s="56">
        <v>0.11538461538461539</v>
      </c>
      <c r="Q50" s="56">
        <v>0.11842105263157894</v>
      </c>
      <c r="R50" s="56">
        <v>-3.8461538461538464E-2</v>
      </c>
      <c r="S50" s="56">
        <v>0.19402985074626866</v>
      </c>
    </row>
    <row r="51" spans="13:24" x14ac:dyDescent="0.25">
      <c r="M51" s="56">
        <v>-3.8461538461538464E-2</v>
      </c>
      <c r="N51" s="56">
        <v>7.6923076923076927E-2</v>
      </c>
      <c r="O51" s="56">
        <v>-0.15730337078651685</v>
      </c>
      <c r="Q51" s="56">
        <v>0</v>
      </c>
      <c r="R51" s="56">
        <v>-0.14634146341463414</v>
      </c>
      <c r="S51" s="56">
        <v>5.8823529411764705E-2</v>
      </c>
    </row>
    <row r="52" spans="13:24" x14ac:dyDescent="0.25">
      <c r="M52" s="56">
        <v>0.40625</v>
      </c>
      <c r="N52" s="56">
        <v>-3.8461538461538464E-2</v>
      </c>
      <c r="O52" s="56">
        <v>3.1746031746031744E-2</v>
      </c>
      <c r="Q52" s="56">
        <v>-0.10112359550561797</v>
      </c>
      <c r="R52" s="56">
        <v>3.7735849056603772E-2</v>
      </c>
      <c r="S52" s="56">
        <v>-3.8461538461538464E-2</v>
      </c>
    </row>
    <row r="53" spans="13:24" x14ac:dyDescent="0.25">
      <c r="M53" s="56">
        <v>0.16279069767441862</v>
      </c>
      <c r="N53" s="56">
        <v>3.4482758620689655E-2</v>
      </c>
      <c r="O53" s="56">
        <v>-1.3157894736842105E-2</v>
      </c>
      <c r="Q53" s="56">
        <v>-0.29577464788732394</v>
      </c>
      <c r="R53" s="56">
        <v>0.15384615384615385</v>
      </c>
      <c r="S53" s="56">
        <v>1.1235955056179775E-2</v>
      </c>
      <c r="X53" t="s">
        <v>118</v>
      </c>
    </row>
    <row r="54" spans="13:24" x14ac:dyDescent="0.25">
      <c r="M54" s="56">
        <v>8.6956521739130432E-2</v>
      </c>
      <c r="N54" s="56">
        <v>6.0606060606060608E-2</v>
      </c>
      <c r="O54" s="56">
        <v>9.0909090909090912E-2</v>
      </c>
      <c r="Q54" s="56">
        <v>-0.16666666666666666</v>
      </c>
      <c r="R54" s="56">
        <v>5.7692307692307696E-2</v>
      </c>
      <c r="S54" s="56">
        <v>0.19047619047619047</v>
      </c>
    </row>
    <row r="55" spans="13:24" x14ac:dyDescent="0.25">
      <c r="M55" s="56">
        <v>9.7560975609756101E-2</v>
      </c>
      <c r="N55" s="56">
        <v>9.1954022988505746E-2</v>
      </c>
      <c r="O55" s="56">
        <v>1.1235955056179775E-2</v>
      </c>
      <c r="Q55" s="56">
        <v>0</v>
      </c>
      <c r="R55" s="56">
        <v>-8.0459770114942528E-2</v>
      </c>
      <c r="S55" s="56">
        <v>0.18421052631578946</v>
      </c>
    </row>
    <row r="56" spans="13:24" x14ac:dyDescent="0.25">
      <c r="M56" s="56">
        <v>3.4482758620689655E-2</v>
      </c>
      <c r="N56" s="56">
        <v>-3.614457831325301E-2</v>
      </c>
      <c r="O56" s="56">
        <v>4.4776119402985072E-2</v>
      </c>
      <c r="Q56" s="56">
        <v>0.14285714285714285</v>
      </c>
      <c r="R56" s="56">
        <v>6.0606060606060608E-2</v>
      </c>
      <c r="S56" s="56">
        <v>0.27272727272727271</v>
      </c>
    </row>
    <row r="57" spans="13:24" x14ac:dyDescent="0.25">
      <c r="M57" s="56">
        <v>3.7735849056603772E-2</v>
      </c>
      <c r="N57" s="56">
        <v>0.12903225806451613</v>
      </c>
      <c r="O57" s="56">
        <v>1.1904761904761904E-2</v>
      </c>
      <c r="Q57" s="56">
        <v>0</v>
      </c>
      <c r="R57" s="56">
        <v>3.4482758620689655E-2</v>
      </c>
      <c r="S57" s="56">
        <v>-4.49438202247191E-2</v>
      </c>
    </row>
    <row r="58" spans="13:24" x14ac:dyDescent="0.25">
      <c r="M58" s="56">
        <v>0.17647058823529413</v>
      </c>
      <c r="N58" s="56">
        <v>4.9382716049382713E-2</v>
      </c>
      <c r="O58" s="56">
        <v>-0.10112359550561797</v>
      </c>
      <c r="Q58" s="56">
        <v>0.14035087719298245</v>
      </c>
      <c r="R58" s="56">
        <v>-3.614457831325301E-2</v>
      </c>
      <c r="S58" s="56">
        <v>0.11940298507462686</v>
      </c>
    </row>
    <row r="59" spans="13:24" x14ac:dyDescent="0.25">
      <c r="M59" s="56">
        <v>3.4482758620689655E-2</v>
      </c>
      <c r="N59" s="56">
        <v>0.1206896551724138</v>
      </c>
      <c r="O59" s="56">
        <v>0.1111111111111111</v>
      </c>
      <c r="Q59" s="56">
        <v>0.3253012048192771</v>
      </c>
      <c r="R59" s="56">
        <v>0.12903225806451613</v>
      </c>
      <c r="S59" s="56">
        <v>1.1904761904761904E-2</v>
      </c>
    </row>
    <row r="60" spans="13:24" x14ac:dyDescent="0.25">
      <c r="M60" s="56">
        <v>3.7735849056603772E-2</v>
      </c>
      <c r="N60" s="56">
        <v>0.14942528735632185</v>
      </c>
      <c r="O60" s="56">
        <v>-1.1627906976744186E-2</v>
      </c>
      <c r="Q60" s="56">
        <v>3.4482758620689655E-2</v>
      </c>
      <c r="R60" s="56">
        <v>4.9382716049382713E-2</v>
      </c>
      <c r="S60" s="56">
        <v>1.1235955056179775E-2</v>
      </c>
    </row>
    <row r="61" spans="13:24" x14ac:dyDescent="0.25">
      <c r="M61" s="56">
        <v>0.25</v>
      </c>
      <c r="N61" s="56">
        <v>2.9411764705882353E-2</v>
      </c>
      <c r="O61" s="56">
        <v>0.1111111111111111</v>
      </c>
      <c r="Q61" s="56">
        <v>0.27450980392156865</v>
      </c>
      <c r="R61" s="56">
        <v>3.4482758620689655E-2</v>
      </c>
      <c r="S61" s="56">
        <v>0.1111111111111111</v>
      </c>
    </row>
    <row r="62" spans="13:24" x14ac:dyDescent="0.25">
      <c r="M62" s="56">
        <v>0.34328358208955223</v>
      </c>
      <c r="N62" s="56">
        <v>5.5555555555555552E-2</v>
      </c>
      <c r="O62" s="56">
        <v>5.7692307692307696E-2</v>
      </c>
      <c r="Q62" s="56">
        <v>-0.60784313725490191</v>
      </c>
      <c r="R62" s="56">
        <v>9.1954022988505746E-2</v>
      </c>
      <c r="S62" s="56">
        <v>4.6511627906976744E-2</v>
      </c>
    </row>
    <row r="63" spans="13:24" x14ac:dyDescent="0.25">
      <c r="M63" s="56">
        <v>0.33333333333333331</v>
      </c>
      <c r="N63" s="56">
        <v>0</v>
      </c>
      <c r="O63" s="56">
        <v>0.23076923076923078</v>
      </c>
      <c r="Q63" s="56">
        <v>-9.0909090909090912E-2</v>
      </c>
      <c r="R63" s="56">
        <v>2.9411764705882353E-2</v>
      </c>
      <c r="S63" s="56">
        <v>-0.16666666666666666</v>
      </c>
    </row>
    <row r="64" spans="13:24" x14ac:dyDescent="0.25">
      <c r="M64" s="56">
        <v>0.2711864406779661</v>
      </c>
      <c r="N64" s="56">
        <v>7.5949367088607597E-2</v>
      </c>
      <c r="O64" s="56">
        <v>4.6511627906976744E-2</v>
      </c>
      <c r="Q64" s="56">
        <v>-8.0459770114942528E-2</v>
      </c>
      <c r="R64" s="56">
        <v>-0.1111111111111111</v>
      </c>
      <c r="S64" s="56">
        <v>-3.8461538461538464E-2</v>
      </c>
    </row>
    <row r="65" spans="13:24" x14ac:dyDescent="0.25">
      <c r="M65" s="56">
        <v>-0.13793103448275862</v>
      </c>
      <c r="N65" s="56">
        <v>-6.25E-2</v>
      </c>
      <c r="O65" s="56">
        <v>5.8823529411764705E-2</v>
      </c>
      <c r="Q65" s="56">
        <v>-1.9607843137254902E-2</v>
      </c>
      <c r="R65" s="56">
        <v>0</v>
      </c>
      <c r="S65" s="56">
        <v>7.6923076923076927E-2</v>
      </c>
    </row>
    <row r="66" spans="13:24" x14ac:dyDescent="0.25">
      <c r="M66" s="56">
        <v>7.8431372549019607E-2</v>
      </c>
      <c r="N66" s="56">
        <v>-2.4390243902439025E-2</v>
      </c>
      <c r="O66" s="56">
        <v>9.375E-2</v>
      </c>
      <c r="Q66" s="56">
        <v>0</v>
      </c>
      <c r="R66" s="56">
        <v>1.2658227848101266E-2</v>
      </c>
      <c r="S66" s="56">
        <v>-1.1627906976744186E-2</v>
      </c>
    </row>
    <row r="67" spans="13:24" x14ac:dyDescent="0.25">
      <c r="M67" s="56">
        <v>-6.25E-2</v>
      </c>
      <c r="N67" s="56">
        <v>-0.23076923076923078</v>
      </c>
      <c r="O67" s="56">
        <v>7.5949367088607597E-2</v>
      </c>
      <c r="Q67" s="56">
        <v>1.4492753623188406E-2</v>
      </c>
      <c r="R67" s="56">
        <v>-0.21875</v>
      </c>
      <c r="S67" s="56">
        <v>-5.8823529411764705E-2</v>
      </c>
      <c r="X67" t="s">
        <v>117</v>
      </c>
    </row>
    <row r="68" spans="13:24" x14ac:dyDescent="0.25">
      <c r="M68" s="56">
        <v>-0.1111111111111111</v>
      </c>
      <c r="N68" s="56">
        <v>0.21428571428571427</v>
      </c>
      <c r="O68" s="56">
        <v>3.4482758620689655E-2</v>
      </c>
      <c r="Q68" s="56">
        <v>0.1111111111111111</v>
      </c>
      <c r="R68" s="56">
        <v>-2.4390243902439025E-2</v>
      </c>
      <c r="S68" s="56">
        <v>0.25</v>
      </c>
    </row>
    <row r="69" spans="13:24" x14ac:dyDescent="0.25">
      <c r="M69" s="56">
        <v>-2.4390243902439025E-2</v>
      </c>
      <c r="N69" s="56">
        <v>0.13636363636363635</v>
      </c>
      <c r="O69" s="56">
        <v>0.27777777777777779</v>
      </c>
      <c r="Q69" s="56">
        <v>0.14035087719298245</v>
      </c>
      <c r="R69" s="56">
        <v>-0.23076923076923078</v>
      </c>
      <c r="S69" s="56">
        <v>0.13924050632911392</v>
      </c>
    </row>
    <row r="70" spans="13:24" x14ac:dyDescent="0.25">
      <c r="M70" s="56">
        <v>-0.2857142857142857</v>
      </c>
      <c r="N70" s="56">
        <v>0.11764705882352941</v>
      </c>
      <c r="O70" s="56">
        <v>0.13636363636363635</v>
      </c>
      <c r="Q70" s="56">
        <v>-4.7619047619047616E-2</v>
      </c>
      <c r="R70" s="56">
        <v>0.17647058823529413</v>
      </c>
      <c r="S70" s="56">
        <v>-0.13793103448275862</v>
      </c>
    </row>
    <row r="71" spans="13:24" x14ac:dyDescent="0.25">
      <c r="M71" s="56">
        <v>-4.7619047619047616E-2</v>
      </c>
      <c r="N71" s="56">
        <v>0.35087719298245612</v>
      </c>
      <c r="O71" s="56">
        <v>0.10465116279069768</v>
      </c>
      <c r="Q71" s="56">
        <v>-0.51923076923076927</v>
      </c>
      <c r="R71" s="56">
        <v>7.6923076923076927E-2</v>
      </c>
      <c r="S71" s="56">
        <v>0</v>
      </c>
    </row>
    <row r="72" spans="13:24" x14ac:dyDescent="0.25">
      <c r="M72" s="56">
        <v>0.2711864406779661</v>
      </c>
      <c r="N72" s="56">
        <v>4.6511627906976744E-2</v>
      </c>
      <c r="O72" s="56">
        <v>-0.15254237288135594</v>
      </c>
      <c r="Q72" s="56">
        <v>0.25</v>
      </c>
      <c r="R72" s="56">
        <v>0.1111111111111111</v>
      </c>
      <c r="S72" s="56">
        <v>-9.0909090909090912E-2</v>
      </c>
    </row>
    <row r="73" spans="13:24" x14ac:dyDescent="0.25">
      <c r="M73" s="56">
        <v>0.29213483146067415</v>
      </c>
      <c r="N73" s="56">
        <v>0.38461538461538464</v>
      </c>
      <c r="O73" s="56">
        <v>-1.1627906976744186E-2</v>
      </c>
      <c r="Q73" s="56">
        <v>4.6511627906976744E-2</v>
      </c>
      <c r="R73" s="56">
        <v>-0.11764705882352941</v>
      </c>
      <c r="S73" s="56">
        <v>0.10465116279069768</v>
      </c>
    </row>
    <row r="74" spans="13:24" x14ac:dyDescent="0.25">
      <c r="M74" s="56">
        <v>-0.1044776119402985</v>
      </c>
      <c r="N74" s="56">
        <v>9.1954022988505746E-2</v>
      </c>
      <c r="O74" s="56">
        <v>1.4492753623188406E-2</v>
      </c>
      <c r="Q74" s="56">
        <v>1.4492753623188406E-2</v>
      </c>
      <c r="R74" s="56">
        <v>-3.8461538461538464E-2</v>
      </c>
      <c r="S74" s="56">
        <v>-6.7796610169491525E-2</v>
      </c>
    </row>
    <row r="75" spans="13:24" x14ac:dyDescent="0.25">
      <c r="M75" s="56">
        <v>-2.2988505747126436E-2</v>
      </c>
      <c r="N75" s="56">
        <v>0.2857142857142857</v>
      </c>
      <c r="O75" s="56">
        <v>2.9411764705882353E-2</v>
      </c>
      <c r="Q75" s="56">
        <v>9.7560975609756101E-2</v>
      </c>
      <c r="R75" s="56">
        <v>-4.7619047619047616E-2</v>
      </c>
      <c r="S75" s="56">
        <v>-6.9767441860465115E-2</v>
      </c>
    </row>
    <row r="76" spans="13:24" x14ac:dyDescent="0.25">
      <c r="M76" s="56">
        <v>0.17647058823529413</v>
      </c>
      <c r="N76" s="56">
        <v>0.19318181818181818</v>
      </c>
      <c r="O76" s="56">
        <v>-9.8360655737704916E-2</v>
      </c>
      <c r="Q76" s="56">
        <v>0.20689655172413793</v>
      </c>
      <c r="R76" s="56">
        <v>0.2711864406779661</v>
      </c>
      <c r="S76" s="56">
        <v>0.2318840579710145</v>
      </c>
    </row>
    <row r="77" spans="13:24" x14ac:dyDescent="0.25">
      <c r="M77" s="56">
        <v>2.4096385542168676E-2</v>
      </c>
      <c r="N77" s="56">
        <v>0.30769230769230771</v>
      </c>
      <c r="O77" s="56">
        <v>8.4337349397590355E-2</v>
      </c>
      <c r="Q77" s="56">
        <v>-0.71698113207547165</v>
      </c>
      <c r="R77" s="56">
        <v>-1.1627906976744186E-2</v>
      </c>
      <c r="S77" s="56">
        <v>0.25</v>
      </c>
    </row>
    <row r="78" spans="13:24" x14ac:dyDescent="0.25">
      <c r="M78" s="56">
        <v>0.11940298507462686</v>
      </c>
      <c r="N78" s="56">
        <v>0.19230769230769232</v>
      </c>
      <c r="O78" s="56">
        <v>5.7692307692307696E-2</v>
      </c>
      <c r="Q78" s="56">
        <v>-0.11764705882352941</v>
      </c>
      <c r="R78" s="56">
        <v>0.26760563380281688</v>
      </c>
      <c r="S78" s="56">
        <v>-0.18032786885245902</v>
      </c>
    </row>
    <row r="79" spans="13:24" x14ac:dyDescent="0.25">
      <c r="M79" s="56">
        <v>8.1081081081081086E-2</v>
      </c>
      <c r="N79" s="56">
        <v>0.12903225806451613</v>
      </c>
      <c r="O79" s="56">
        <v>0.30434782608695654</v>
      </c>
      <c r="Q79" s="56">
        <v>-8.0459770114942528E-2</v>
      </c>
      <c r="R79" s="56">
        <v>0.1111111111111111</v>
      </c>
      <c r="S79" s="56">
        <v>-3.614457831325301E-2</v>
      </c>
    </row>
    <row r="80" spans="13:24" x14ac:dyDescent="0.25">
      <c r="M80" s="56">
        <v>0.2711864406779661</v>
      </c>
      <c r="N80" s="56">
        <v>0.21212121212121213</v>
      </c>
      <c r="O80" s="56">
        <v>4.6511627906976744E-2</v>
      </c>
      <c r="Q80" s="56">
        <v>-0.15094339622641509</v>
      </c>
      <c r="R80" s="56">
        <v>1.1904761904761904E-2</v>
      </c>
      <c r="S80" s="56">
        <v>7.1428571428571425E-2</v>
      </c>
    </row>
    <row r="81" spans="13:24" x14ac:dyDescent="0.25">
      <c r="M81" s="56">
        <v>0.35632183908045978</v>
      </c>
      <c r="N81" s="56">
        <v>0.32075471698113206</v>
      </c>
      <c r="O81" s="56">
        <v>0.10465116279069768</v>
      </c>
      <c r="Q81" s="56">
        <v>0.1111111111111111</v>
      </c>
      <c r="R81" s="56">
        <v>0.15942028985507245</v>
      </c>
      <c r="S81" s="56">
        <v>0.13636363636363635</v>
      </c>
    </row>
    <row r="82" spans="13:24" x14ac:dyDescent="0.25">
      <c r="M82" s="56">
        <v>2.7397260273972601E-2</v>
      </c>
      <c r="N82" s="56">
        <v>-9.0909090909090912E-2</v>
      </c>
      <c r="O82" s="56">
        <v>7.6923076923076927E-2</v>
      </c>
      <c r="Q82" s="56">
        <v>4.4776119402985072E-2</v>
      </c>
      <c r="R82" s="56">
        <v>0.13095238095238096</v>
      </c>
      <c r="S82" s="56">
        <v>4.6511627906976744E-2</v>
      </c>
    </row>
    <row r="83" spans="13:24" x14ac:dyDescent="0.25">
      <c r="M83" s="56">
        <v>7.3170731707317069E-2</v>
      </c>
      <c r="N83" s="56">
        <v>2.9411764705882353E-2</v>
      </c>
      <c r="O83" s="56">
        <v>3.5294117647058823E-2</v>
      </c>
      <c r="Q83" s="56">
        <v>0.13333333333333333</v>
      </c>
      <c r="R83" s="56">
        <v>-0.12790697674418605</v>
      </c>
      <c r="S83" s="56">
        <v>3.896103896103896E-2</v>
      </c>
    </row>
    <row r="84" spans="13:24" x14ac:dyDescent="0.25">
      <c r="M84" s="56">
        <v>-0.2073170731707317</v>
      </c>
      <c r="N84" s="56">
        <v>0</v>
      </c>
      <c r="O84" s="56">
        <v>0.3392857142857143</v>
      </c>
      <c r="Q84" s="56">
        <v>1.6949152542372881E-2</v>
      </c>
      <c r="R84" s="56">
        <v>-3.8461538461538464E-2</v>
      </c>
      <c r="S84" s="56">
        <v>0.10294117647058823</v>
      </c>
    </row>
    <row r="85" spans="13:24" x14ac:dyDescent="0.25">
      <c r="M85" s="56">
        <v>1.6949152542372881E-2</v>
      </c>
      <c r="N85" s="56">
        <v>7.1428571428571425E-2</v>
      </c>
      <c r="O85" s="56">
        <v>-5.8823529411764705E-2</v>
      </c>
      <c r="Q85" s="56">
        <v>3.4482758620689655E-2</v>
      </c>
      <c r="R85" s="56">
        <v>0.30434782608695654</v>
      </c>
      <c r="S85" s="56">
        <v>9.7560975609756101E-2</v>
      </c>
    </row>
    <row r="86" spans="13:24" x14ac:dyDescent="0.25">
      <c r="M86" s="56">
        <v>4.9382716049382713E-2</v>
      </c>
      <c r="N86" s="56">
        <v>3.7974683544303799E-2</v>
      </c>
      <c r="O86" s="56">
        <v>4.4776119402985072E-2</v>
      </c>
      <c r="Q86" s="56">
        <v>-0.17808219178082191</v>
      </c>
      <c r="R86" s="56">
        <v>-0.23076923076923078</v>
      </c>
      <c r="S86" s="56">
        <v>-9.0909090909090912E-2</v>
      </c>
      <c r="X86" t="s">
        <v>116</v>
      </c>
    </row>
    <row r="87" spans="13:24" x14ac:dyDescent="0.25">
      <c r="M87" s="56">
        <v>0.22807017543859648</v>
      </c>
      <c r="N87" s="56">
        <v>1.5625E-2</v>
      </c>
      <c r="O87" s="56">
        <v>9.7560975609756101E-2</v>
      </c>
      <c r="Q87" s="56">
        <v>3.6585365853658534E-2</v>
      </c>
      <c r="R87" s="56">
        <v>0.17647058823529413</v>
      </c>
      <c r="S87" s="56">
        <v>1.1904761904761904E-2</v>
      </c>
    </row>
    <row r="88" spans="13:24" x14ac:dyDescent="0.25">
      <c r="M88" s="56">
        <v>4.6511627906976744E-2</v>
      </c>
      <c r="N88" s="56">
        <v>-2.4390243902439025E-2</v>
      </c>
      <c r="O88" s="56">
        <v>9.1954022988505746E-2</v>
      </c>
      <c r="Q88" s="56">
        <v>9.7560975609756101E-2</v>
      </c>
      <c r="R88" s="56">
        <v>-6.9767441860465115E-2</v>
      </c>
      <c r="S88" s="56">
        <v>0.171875</v>
      </c>
    </row>
    <row r="89" spans="13:24" x14ac:dyDescent="0.25">
      <c r="M89" s="56">
        <v>-9.4339622641509441E-2</v>
      </c>
      <c r="N89" s="56">
        <v>1.9230769230769232E-2</v>
      </c>
      <c r="O89" s="56">
        <v>1.4925373134328358E-2</v>
      </c>
      <c r="Q89" s="56">
        <v>0.10169491525423729</v>
      </c>
      <c r="R89" s="56">
        <v>0.56862745098039214</v>
      </c>
      <c r="S89" s="56">
        <v>0.25</v>
      </c>
    </row>
    <row r="90" spans="13:24" x14ac:dyDescent="0.25">
      <c r="M90" s="56">
        <v>-0.2537313432835821</v>
      </c>
      <c r="N90" s="56">
        <v>2.8571428571428571E-2</v>
      </c>
      <c r="O90" s="56">
        <v>1.1904761904761904E-2</v>
      </c>
      <c r="Q90" s="56">
        <v>0.1111111111111111</v>
      </c>
      <c r="R90" s="56">
        <v>-0.14634146341463414</v>
      </c>
      <c r="S90" s="56">
        <v>-0.13461538461538461</v>
      </c>
    </row>
    <row r="91" spans="13:24" x14ac:dyDescent="0.25">
      <c r="M91" s="56">
        <v>-0.17647058823529413</v>
      </c>
      <c r="N91" s="56">
        <v>0</v>
      </c>
      <c r="O91" s="56">
        <v>0.31578947368421051</v>
      </c>
      <c r="Q91" s="56">
        <v>0.22807017543859648</v>
      </c>
      <c r="R91" s="56">
        <v>-9.0909090909090912E-2</v>
      </c>
      <c r="S91" s="56">
        <v>-0.25925925925925924</v>
      </c>
    </row>
    <row r="92" spans="13:24" x14ac:dyDescent="0.25">
      <c r="M92" s="56">
        <v>0.11538461538461539</v>
      </c>
      <c r="N92" s="56">
        <v>-0.2</v>
      </c>
      <c r="O92" s="56">
        <v>6.0606060606060608E-2</v>
      </c>
      <c r="Q92" s="56">
        <v>4.6511627906976744E-2</v>
      </c>
      <c r="R92" s="56">
        <v>-0.24528301886792453</v>
      </c>
      <c r="S92" s="56">
        <v>6.25E-2</v>
      </c>
    </row>
    <row r="93" spans="13:24" x14ac:dyDescent="0.25">
      <c r="M93" s="56">
        <v>-0.15730337078651685</v>
      </c>
      <c r="N93" s="56">
        <v>0.33333333333333331</v>
      </c>
      <c r="O93" s="56">
        <v>4.6511627906976744E-2</v>
      </c>
      <c r="Q93" s="56">
        <v>-0.33962264150943394</v>
      </c>
      <c r="R93" s="56">
        <v>-1.9607843137254902E-2</v>
      </c>
      <c r="S93" s="56">
        <v>0.40350877192982454</v>
      </c>
    </row>
    <row r="94" spans="13:24" x14ac:dyDescent="0.25">
      <c r="M94" s="56">
        <v>3.1746031746031744E-2</v>
      </c>
      <c r="N94" s="56">
        <v>4.6511627906976744E-2</v>
      </c>
      <c r="O94" s="56">
        <v>-0.15254237288135594</v>
      </c>
      <c r="Q94" s="56">
        <v>0.19402985074626866</v>
      </c>
      <c r="R94" s="56">
        <v>7.6923076923076927E-2</v>
      </c>
      <c r="S94" s="56">
        <v>5.8823529411764705E-2</v>
      </c>
    </row>
    <row r="95" spans="13:24" x14ac:dyDescent="0.25">
      <c r="M95" s="56">
        <v>-1.3157894736842105E-2</v>
      </c>
      <c r="N95" s="56">
        <v>0.38461538461538464</v>
      </c>
      <c r="O95" s="56">
        <v>-6.9767441860465115E-2</v>
      </c>
      <c r="Q95" s="56">
        <v>5.8823529411764705E-2</v>
      </c>
      <c r="R95" s="56">
        <v>2.2222222222222223E-2</v>
      </c>
      <c r="S95" s="56">
        <v>-0.16666666666666666</v>
      </c>
    </row>
    <row r="96" spans="13:24" x14ac:dyDescent="0.25">
      <c r="M96" s="56">
        <v>9.0909090909090912E-2</v>
      </c>
      <c r="N96" s="56">
        <v>0.26436781609195403</v>
      </c>
      <c r="O96" s="56">
        <v>1.4492753623188406E-2</v>
      </c>
      <c r="Q96" s="56">
        <v>-3.8461538461538464E-2</v>
      </c>
      <c r="R96" s="56">
        <v>7.8431372549019607E-2</v>
      </c>
      <c r="S96" s="56">
        <v>0</v>
      </c>
    </row>
    <row r="97" spans="13:19" x14ac:dyDescent="0.25">
      <c r="M97" s="56">
        <v>1.1235955056179775E-2</v>
      </c>
      <c r="N97" s="56">
        <v>0.11428571428571428</v>
      </c>
      <c r="O97" s="56">
        <v>0.10294117647058823</v>
      </c>
      <c r="Q97" s="56">
        <v>1.1235955056179775E-2</v>
      </c>
      <c r="R97" s="56">
        <v>0.15384615384615385</v>
      </c>
      <c r="S97" s="56">
        <v>0.36363636363636365</v>
      </c>
    </row>
    <row r="98" spans="13:19" x14ac:dyDescent="0.25">
      <c r="M98" s="56">
        <v>-5.4054054054054057E-2</v>
      </c>
      <c r="N98" s="56">
        <v>0.13636363636363635</v>
      </c>
      <c r="O98" s="56">
        <v>0.14754098360655737</v>
      </c>
      <c r="Q98" s="56">
        <v>0.19047619047619047</v>
      </c>
      <c r="R98" s="56">
        <v>-4.7619047619047616E-2</v>
      </c>
      <c r="S98" s="56">
        <v>0.13636363636363635</v>
      </c>
    </row>
    <row r="99" spans="13:19" x14ac:dyDescent="0.25">
      <c r="M99" s="56">
        <v>-3.4090909090909088E-2</v>
      </c>
      <c r="N99" s="56">
        <v>1.9230769230769232E-2</v>
      </c>
      <c r="O99" s="56">
        <v>0.3253012048192771</v>
      </c>
      <c r="Q99" s="56">
        <v>0.18421052631578946</v>
      </c>
      <c r="R99" s="56">
        <v>0.1864406779661017</v>
      </c>
      <c r="S99" s="56">
        <v>-9.0909090909090912E-2</v>
      </c>
    </row>
    <row r="100" spans="13:19" x14ac:dyDescent="0.25">
      <c r="M100" s="56">
        <v>-3.8461538461538464E-2</v>
      </c>
      <c r="N100" s="56">
        <v>5.128205128205128E-2</v>
      </c>
      <c r="O100" s="56">
        <v>1.9230769230769232E-2</v>
      </c>
      <c r="Q100" s="56">
        <v>0.27272727272727271</v>
      </c>
      <c r="R100" s="56">
        <v>-6.9767441860465115E-2</v>
      </c>
      <c r="S100" s="56">
        <v>-0.11764705882352941</v>
      </c>
    </row>
    <row r="101" spans="13:19" x14ac:dyDescent="0.25">
      <c r="M101" s="56">
        <v>-8.5365853658536592E-2</v>
      </c>
      <c r="N101" s="56">
        <v>0.22580645161290322</v>
      </c>
      <c r="O101" s="56">
        <v>0.18840579710144928</v>
      </c>
      <c r="Q101" s="56">
        <v>-4.49438202247191E-2</v>
      </c>
      <c r="R101" s="56">
        <v>0.12676056338028169</v>
      </c>
      <c r="S101" s="56">
        <v>5.8823529411764705E-2</v>
      </c>
    </row>
    <row r="102" spans="13:19" x14ac:dyDescent="0.25">
      <c r="M102" s="56">
        <v>3.7735849056603772E-2</v>
      </c>
      <c r="N102" s="56">
        <v>0.21212121212121213</v>
      </c>
      <c r="O102" s="56">
        <v>2.3255813953488372E-2</v>
      </c>
      <c r="Q102" s="56">
        <v>-5.4054054054054057E-2</v>
      </c>
      <c r="R102" s="56">
        <v>8.8888888888888892E-2</v>
      </c>
      <c r="S102" s="56">
        <v>0.5</v>
      </c>
    </row>
    <row r="103" spans="13:19" x14ac:dyDescent="0.25">
      <c r="M103" s="56">
        <v>7.6923076923076927E-2</v>
      </c>
      <c r="N103" s="56">
        <v>0.16981132075471697</v>
      </c>
      <c r="O103" s="56">
        <v>-4.6511627906976744E-2</v>
      </c>
      <c r="Q103" s="56">
        <v>-9.0909090909090912E-2</v>
      </c>
      <c r="R103" s="56">
        <v>7.1428571428571425E-2</v>
      </c>
      <c r="S103" s="56">
        <v>-0.18604651162790697</v>
      </c>
    </row>
    <row r="104" spans="13:19" x14ac:dyDescent="0.25">
      <c r="M104" s="56">
        <v>-3.8461538461538464E-2</v>
      </c>
      <c r="N104" s="56">
        <v>0.25</v>
      </c>
      <c r="O104" s="56">
        <v>0.18461538461538463</v>
      </c>
      <c r="Q104" s="56">
        <v>-3.8461538461538464E-2</v>
      </c>
      <c r="R104" s="56">
        <v>8.6956521739130432E-2</v>
      </c>
      <c r="S104" s="56">
        <v>0.1111111111111111</v>
      </c>
    </row>
    <row r="105" spans="13:19" x14ac:dyDescent="0.25">
      <c r="M105" s="56">
        <v>3.4482758620689655E-2</v>
      </c>
      <c r="N105" s="56">
        <v>-0.33823529411764708</v>
      </c>
      <c r="O105" s="56">
        <v>0</v>
      </c>
      <c r="Q105" s="56">
        <v>-0.14634146341463414</v>
      </c>
      <c r="R105" s="56">
        <v>-4.7619047619047616E-2</v>
      </c>
      <c r="S105" s="56">
        <v>-1.7857142857142856E-2</v>
      </c>
    </row>
    <row r="106" spans="13:19" x14ac:dyDescent="0.25">
      <c r="M106" s="56">
        <v>4.4776119402985072E-2</v>
      </c>
      <c r="N106" s="56">
        <v>-0.13333333333333333</v>
      </c>
      <c r="O106" s="56">
        <v>0.19642857142857142</v>
      </c>
      <c r="Q106" s="56">
        <v>3.7735849056603772E-2</v>
      </c>
      <c r="R106" s="56">
        <v>-1.1627906976744186E-2</v>
      </c>
      <c r="S106" s="56">
        <v>0.2878787878787879</v>
      </c>
    </row>
    <row r="107" spans="13:19" x14ac:dyDescent="0.25">
      <c r="M107" s="56">
        <v>1.1904761904761904E-2</v>
      </c>
      <c r="N107" s="56">
        <v>4.2857142857142858E-2</v>
      </c>
      <c r="O107" s="56">
        <v>0.35294117647058826</v>
      </c>
      <c r="Q107" s="56">
        <v>0.15384615384615385</v>
      </c>
      <c r="R107" s="56">
        <v>-3.8461538461538464E-2</v>
      </c>
      <c r="S107" s="56">
        <v>6.9767441860465115E-2</v>
      </c>
    </row>
    <row r="108" spans="13:19" x14ac:dyDescent="0.25">
      <c r="M108" s="56">
        <v>-0.10112359550561797</v>
      </c>
      <c r="N108" s="56">
        <v>3.7974683544303799E-2</v>
      </c>
      <c r="O108" s="56">
        <v>0.16417910447761194</v>
      </c>
      <c r="Q108" s="56">
        <v>5.7692307692307696E-2</v>
      </c>
      <c r="R108" s="56">
        <v>1.4492753623188406E-2</v>
      </c>
      <c r="S108" s="56">
        <v>0.1038961038961039</v>
      </c>
    </row>
    <row r="109" spans="13:19" x14ac:dyDescent="0.25">
      <c r="M109" s="56">
        <v>0.1111111111111111</v>
      </c>
      <c r="N109" s="56">
        <v>3.125E-2</v>
      </c>
      <c r="O109" s="56">
        <v>9.7560975609756101E-2</v>
      </c>
      <c r="Q109" s="56">
        <v>-8.0459770114942528E-2</v>
      </c>
      <c r="R109" s="56">
        <v>5.7692307692307696E-2</v>
      </c>
      <c r="S109" s="56">
        <v>2.9411764705882353E-2</v>
      </c>
    </row>
    <row r="110" spans="13:19" x14ac:dyDescent="0.25">
      <c r="M110" s="56">
        <v>-1.1627906976744186E-2</v>
      </c>
      <c r="N110" s="56">
        <v>0.13414634146341464</v>
      </c>
      <c r="O110" s="56">
        <v>5.7471264367816091E-2</v>
      </c>
      <c r="Q110" s="56">
        <v>0.11940298507462686</v>
      </c>
      <c r="R110" s="56">
        <v>0.17647058823529413</v>
      </c>
      <c r="S110" s="56">
        <v>-4.878048780487805E-2</v>
      </c>
    </row>
    <row r="111" spans="13:19" x14ac:dyDescent="0.25">
      <c r="M111" s="56">
        <v>0.1111111111111111</v>
      </c>
      <c r="N111" s="56">
        <v>-9.6153846153846159E-2</v>
      </c>
      <c r="O111" s="56">
        <v>0.19402985074626866</v>
      </c>
      <c r="Q111" s="56">
        <v>1.1904761904761904E-2</v>
      </c>
      <c r="R111" s="56">
        <v>-6.9767441860465115E-2</v>
      </c>
      <c r="S111" s="56">
        <v>5.4545454545454543E-2</v>
      </c>
    </row>
    <row r="112" spans="13:19" x14ac:dyDescent="0.25">
      <c r="M112" s="56">
        <v>6.0606060606060608E-2</v>
      </c>
      <c r="N112" s="56">
        <v>0.1111111111111111</v>
      </c>
      <c r="O112" s="56">
        <v>4.7619047619047616E-2</v>
      </c>
      <c r="Q112" s="56">
        <v>1.1235955056179775E-2</v>
      </c>
      <c r="R112" s="56">
        <v>0.27450980392156865</v>
      </c>
      <c r="S112" s="56">
        <v>-4.7619047619047616E-2</v>
      </c>
    </row>
    <row r="113" spans="13:19" x14ac:dyDescent="0.25">
      <c r="M113" s="56">
        <v>9.1954022988505746E-2</v>
      </c>
      <c r="N113" s="56">
        <v>5.5555555555555552E-2</v>
      </c>
      <c r="O113" s="56">
        <v>0.14035087719298245</v>
      </c>
      <c r="Q113" s="56">
        <v>0.1111111111111111</v>
      </c>
      <c r="R113" s="56">
        <v>-4.878048780487805E-2</v>
      </c>
      <c r="S113" s="56">
        <v>0.328125</v>
      </c>
    </row>
    <row r="114" spans="13:19" x14ac:dyDescent="0.25">
      <c r="M114" s="56">
        <v>-3.614457831325301E-2</v>
      </c>
      <c r="N114" s="56">
        <v>-9.0909090909090912E-2</v>
      </c>
      <c r="O114" s="56">
        <v>-1.5151515151515152E-2</v>
      </c>
      <c r="Q114" s="56">
        <v>4.6511627906976744E-2</v>
      </c>
      <c r="R114" s="56">
        <v>9.0909090909090912E-2</v>
      </c>
      <c r="S114" s="56">
        <v>0.25</v>
      </c>
    </row>
    <row r="115" spans="13:19" x14ac:dyDescent="0.25">
      <c r="M115" s="56">
        <v>0.12903225806451613</v>
      </c>
      <c r="N115" s="56">
        <v>7.6923076923076927E-2</v>
      </c>
      <c r="O115" s="56">
        <v>3.4883720930232558E-2</v>
      </c>
      <c r="Q115" s="56">
        <v>-0.16666666666666666</v>
      </c>
      <c r="R115" s="56">
        <v>-0.13207547169811321</v>
      </c>
      <c r="S115" s="56">
        <v>0.15384615384615385</v>
      </c>
    </row>
    <row r="116" spans="13:19" x14ac:dyDescent="0.25">
      <c r="M116" s="56">
        <v>4.9382716049382713E-2</v>
      </c>
      <c r="N116" s="56">
        <v>-0.10714285714285714</v>
      </c>
      <c r="O116" s="56">
        <v>-0.11864406779661017</v>
      </c>
      <c r="Q116" s="56">
        <v>6.0606060606060608E-2</v>
      </c>
      <c r="R116" s="56">
        <v>-9.7222222222222224E-2</v>
      </c>
      <c r="S116" s="56">
        <v>0.29629629629629628</v>
      </c>
    </row>
    <row r="117" spans="13:19" x14ac:dyDescent="0.25">
      <c r="M117" s="56">
        <v>0.1206896551724138</v>
      </c>
      <c r="N117" s="56">
        <v>0.17647058823529413</v>
      </c>
      <c r="O117" s="56">
        <v>-6.9767441860465115E-2</v>
      </c>
      <c r="Q117" s="56">
        <v>3.4482758620689655E-2</v>
      </c>
      <c r="R117" s="56">
        <v>-0.16666666666666666</v>
      </c>
      <c r="S117" s="56">
        <v>0.125</v>
      </c>
    </row>
    <row r="118" spans="13:19" x14ac:dyDescent="0.25">
      <c r="M118" s="56">
        <v>0.14942528735632185</v>
      </c>
      <c r="N118" s="56">
        <v>0.15384615384615385</v>
      </c>
      <c r="O118" s="56">
        <v>8.6956521739130432E-2</v>
      </c>
      <c r="Q118" s="56">
        <v>-3.614457831325301E-2</v>
      </c>
      <c r="R118" s="56">
        <v>-9.0909090909090912E-2</v>
      </c>
      <c r="S118" s="56">
        <v>0.22807017543859648</v>
      </c>
    </row>
    <row r="119" spans="13:19" x14ac:dyDescent="0.25">
      <c r="M119" s="56">
        <v>5.7692307692307696E-2</v>
      </c>
      <c r="N119" s="56">
        <v>4.4776119402985072E-2</v>
      </c>
      <c r="O119" s="56">
        <v>0.17647058823529413</v>
      </c>
      <c r="Q119" s="56">
        <v>0.12903225806451613</v>
      </c>
      <c r="R119" s="56">
        <v>7.6923076923076927E-2</v>
      </c>
      <c r="S119" s="56">
        <v>-5.8823529411764705E-2</v>
      </c>
    </row>
    <row r="120" spans="13:19" x14ac:dyDescent="0.25">
      <c r="M120" s="56">
        <v>0.23076923076923078</v>
      </c>
      <c r="N120" s="56">
        <v>-9.0909090909090912E-2</v>
      </c>
      <c r="O120" s="56">
        <v>0.16393442622950818</v>
      </c>
      <c r="Q120" s="56">
        <v>4.9382716049382713E-2</v>
      </c>
      <c r="R120" s="56">
        <v>1.1904761904761904E-2</v>
      </c>
      <c r="S120" s="56">
        <v>0.20370370370370369</v>
      </c>
    </row>
    <row r="121" spans="13:19" x14ac:dyDescent="0.25">
      <c r="M121" s="56">
        <v>4.6511627906976744E-2</v>
      </c>
      <c r="N121" s="56">
        <v>5.7692307692307696E-2</v>
      </c>
      <c r="O121" s="56">
        <v>0.38554216867469882</v>
      </c>
      <c r="Q121" s="56">
        <v>3.4482758620689655E-2</v>
      </c>
      <c r="R121" s="56">
        <v>-0.11764705882352941</v>
      </c>
      <c r="S121" s="56">
        <v>-9.0909090909090912E-2</v>
      </c>
    </row>
    <row r="122" spans="13:19" x14ac:dyDescent="0.25">
      <c r="M122" s="56">
        <v>5.8823529411764705E-2</v>
      </c>
      <c r="N122" s="56">
        <v>-3.8461538461538464E-2</v>
      </c>
      <c r="O122" s="56">
        <v>0.11940298507462686</v>
      </c>
      <c r="Q122" s="56">
        <v>9.1954022988505746E-2</v>
      </c>
      <c r="R122" s="56">
        <v>-0.23076923076923078</v>
      </c>
      <c r="S122" s="56">
        <v>6.0606060606060608E-2</v>
      </c>
    </row>
    <row r="123" spans="13:19" x14ac:dyDescent="0.25">
      <c r="M123" s="56">
        <v>9.375E-2</v>
      </c>
      <c r="N123" s="56">
        <v>4.9382716049382713E-2</v>
      </c>
      <c r="O123" s="56">
        <v>-4.49438202247191E-2</v>
      </c>
      <c r="Q123" s="56">
        <v>-3.8461538461538464E-2</v>
      </c>
      <c r="R123" s="56">
        <v>4.4776119402985072E-2</v>
      </c>
      <c r="S123" s="56">
        <v>2.2727272727272728E-2</v>
      </c>
    </row>
    <row r="124" spans="13:19" x14ac:dyDescent="0.25">
      <c r="M124" s="56">
        <v>7.5949367088607597E-2</v>
      </c>
      <c r="N124" s="56">
        <v>7.6923076923076927E-2</v>
      </c>
      <c r="O124" s="56">
        <v>1.1904761904761904E-2</v>
      </c>
      <c r="Q124" s="56">
        <v>7.6923076923076927E-2</v>
      </c>
      <c r="R124" s="56">
        <v>2.2727272727272728E-2</v>
      </c>
      <c r="S124" s="56">
        <v>9.0909090909090912E-2</v>
      </c>
    </row>
    <row r="125" spans="13:19" x14ac:dyDescent="0.25">
      <c r="M125" s="56">
        <v>3.4482758620689655E-2</v>
      </c>
      <c r="N125" s="56">
        <v>0</v>
      </c>
      <c r="O125" s="56">
        <v>0.20967741935483872</v>
      </c>
      <c r="Q125" s="56">
        <v>-1.1627906976744186E-2</v>
      </c>
      <c r="R125" s="56">
        <v>-3.8461538461538464E-2</v>
      </c>
      <c r="S125" s="56">
        <v>0.27450980392156865</v>
      </c>
    </row>
    <row r="126" spans="13:19" x14ac:dyDescent="0.25">
      <c r="M126" s="56">
        <v>0.27777777777777779</v>
      </c>
      <c r="N126" s="56">
        <v>0.1111111111111111</v>
      </c>
      <c r="O126" s="56">
        <v>3.6585365853658534E-2</v>
      </c>
      <c r="Q126" s="56">
        <v>-5.8823529411764705E-2</v>
      </c>
      <c r="R126" s="56">
        <v>-0.13461538461538461</v>
      </c>
      <c r="S126" s="56">
        <v>0</v>
      </c>
    </row>
    <row r="127" spans="13:19" x14ac:dyDescent="0.25">
      <c r="M127" s="56">
        <v>2.9411764705882353E-2</v>
      </c>
      <c r="N127" s="56">
        <v>0.25</v>
      </c>
      <c r="O127" s="56">
        <v>-1.6393442622950821E-2</v>
      </c>
      <c r="Q127" s="56">
        <v>0.25</v>
      </c>
      <c r="R127" s="56">
        <v>-1.2345679012345678E-2</v>
      </c>
      <c r="S127" s="56">
        <v>0</v>
      </c>
    </row>
    <row r="128" spans="13:19" x14ac:dyDescent="0.25">
      <c r="M128" s="56">
        <v>5.5555555555555552E-2</v>
      </c>
      <c r="N128" s="56">
        <v>1.4492753623188406E-2</v>
      </c>
      <c r="O128" s="56">
        <v>0.26436781609195403</v>
      </c>
      <c r="Q128" s="56">
        <v>0.13924050632911392</v>
      </c>
      <c r="R128" s="56">
        <v>-7.6923076923076927E-2</v>
      </c>
      <c r="S128" s="56">
        <v>-0.12790697674418605</v>
      </c>
    </row>
    <row r="129" spans="13:19" x14ac:dyDescent="0.25">
      <c r="M129" s="56">
        <v>0</v>
      </c>
      <c r="N129" s="56">
        <v>5.7692307692307696E-2</v>
      </c>
      <c r="O129" s="56">
        <v>0.1206896551724138</v>
      </c>
      <c r="Q129" s="56">
        <v>-0.13793103448275862</v>
      </c>
      <c r="R129" s="56">
        <v>0</v>
      </c>
      <c r="S129" s="56">
        <v>0.1111111111111111</v>
      </c>
    </row>
    <row r="130" spans="13:19" x14ac:dyDescent="0.25">
      <c r="M130" s="56">
        <v>7.5949367088607597E-2</v>
      </c>
      <c r="N130" s="56">
        <v>-1.9607843137254902E-2</v>
      </c>
      <c r="O130" s="56">
        <v>0.11940298507462686</v>
      </c>
      <c r="Q130" s="56">
        <v>0</v>
      </c>
      <c r="R130" s="56">
        <v>-0.25925925925925924</v>
      </c>
      <c r="S130" s="56">
        <v>0.11940298507462686</v>
      </c>
    </row>
    <row r="131" spans="13:19" x14ac:dyDescent="0.25">
      <c r="M131" s="56">
        <v>-6.25E-2</v>
      </c>
      <c r="N131" s="56">
        <v>-6.9767441860465115E-2</v>
      </c>
      <c r="O131" s="56">
        <v>-0.10112359550561797</v>
      </c>
      <c r="Q131" s="56">
        <v>2.9411764705882353E-2</v>
      </c>
      <c r="R131" s="56">
        <v>-0.13461538461538461</v>
      </c>
      <c r="S131" s="56">
        <v>1.1235955056179775E-2</v>
      </c>
    </row>
    <row r="132" spans="13:19" x14ac:dyDescent="0.25">
      <c r="M132" s="56">
        <v>-2.4390243902439025E-2</v>
      </c>
      <c r="N132" s="56">
        <v>0.17647058823529413</v>
      </c>
      <c r="O132" s="56">
        <v>-7.8947368421052627E-2</v>
      </c>
      <c r="Q132" s="56">
        <v>-0.1111111111111111</v>
      </c>
      <c r="R132" s="56">
        <v>1.4492753623188406E-2</v>
      </c>
      <c r="S132" s="56">
        <v>-4.7619047619047616E-2</v>
      </c>
    </row>
    <row r="133" spans="13:19" x14ac:dyDescent="0.25">
      <c r="M133" s="56">
        <v>-0.23076923076923078</v>
      </c>
      <c r="N133" s="56">
        <v>-8.5365853658536592E-2</v>
      </c>
      <c r="O133" s="56">
        <v>1.5625E-2</v>
      </c>
      <c r="Q133" s="56">
        <v>0</v>
      </c>
      <c r="R133" s="56">
        <v>-3.8461538461538464E-2</v>
      </c>
      <c r="S133" s="56">
        <v>0.12903225806451613</v>
      </c>
    </row>
    <row r="134" spans="13:19" x14ac:dyDescent="0.25">
      <c r="M134" s="56">
        <v>0.13636363636363635</v>
      </c>
      <c r="N134" s="56">
        <v>9.0909090909090912E-2</v>
      </c>
      <c r="O134" s="56">
        <v>-0.14634146341463414</v>
      </c>
      <c r="Q134" s="56">
        <v>1.2658227848101266E-2</v>
      </c>
      <c r="R134" s="56">
        <v>-0.11764705882352941</v>
      </c>
      <c r="S134" s="56">
        <v>3.6585365853658534E-2</v>
      </c>
    </row>
    <row r="135" spans="13:19" x14ac:dyDescent="0.25">
      <c r="M135" s="56">
        <v>0.10465116279069768</v>
      </c>
      <c r="N135" s="56">
        <v>-0.24528301886792453</v>
      </c>
      <c r="O135" s="56">
        <v>7.1428571428571425E-2</v>
      </c>
      <c r="Q135" s="56">
        <v>-0.21875</v>
      </c>
      <c r="R135" s="56">
        <v>-6.9767441860465115E-2</v>
      </c>
      <c r="S135" s="56">
        <v>-0.26229508196721313</v>
      </c>
    </row>
    <row r="136" spans="13:19" x14ac:dyDescent="0.25">
      <c r="M136" s="56">
        <v>-0.15254237288135594</v>
      </c>
      <c r="N136" s="56">
        <v>0.1111111111111111</v>
      </c>
      <c r="O136" s="56">
        <v>0.3253012048192771</v>
      </c>
      <c r="Q136" s="56">
        <v>-2.4390243902439025E-2</v>
      </c>
      <c r="R136" s="56">
        <v>0.47058823529411764</v>
      </c>
      <c r="S136" s="56">
        <v>-8.0459770114942528E-2</v>
      </c>
    </row>
    <row r="137" spans="13:19" x14ac:dyDescent="0.25">
      <c r="M137" s="56">
        <v>-1.1627906976744186E-2</v>
      </c>
      <c r="N137" s="56">
        <v>0</v>
      </c>
      <c r="O137" s="56">
        <v>0.18181818181818182</v>
      </c>
      <c r="Q137" s="56">
        <v>-0.23076923076923078</v>
      </c>
      <c r="R137" s="56">
        <v>9.7560975609756101E-2</v>
      </c>
      <c r="S137" s="56">
        <v>-0.13793103448275862</v>
      </c>
    </row>
    <row r="138" spans="13:19" x14ac:dyDescent="0.25">
      <c r="M138" s="56">
        <v>1.4492753623188406E-2</v>
      </c>
      <c r="N138" s="56">
        <v>-9.0909090909090912E-2</v>
      </c>
      <c r="O138" s="56">
        <v>6.0606060606060608E-2</v>
      </c>
      <c r="Q138" s="56">
        <v>-9.0909090909090912E-2</v>
      </c>
      <c r="R138" s="56">
        <v>-0.18181818181818182</v>
      </c>
      <c r="S138" s="56">
        <v>0.11940298507462686</v>
      </c>
    </row>
    <row r="139" spans="13:19" x14ac:dyDescent="0.25">
      <c r="M139" s="56">
        <v>2.9411764705882353E-2</v>
      </c>
      <c r="N139" s="56">
        <v>0.15384615384615385</v>
      </c>
      <c r="O139" s="56">
        <v>-9.0909090909090912E-2</v>
      </c>
      <c r="Q139" s="56">
        <v>0.10465116279069768</v>
      </c>
      <c r="R139" s="56">
        <v>-0.24528301886792453</v>
      </c>
      <c r="S139" s="56">
        <v>1.1235955056179775E-2</v>
      </c>
    </row>
    <row r="140" spans="13:19" x14ac:dyDescent="0.25">
      <c r="M140" s="56">
        <v>-9.8360655737704916E-2</v>
      </c>
      <c r="N140" s="56">
        <v>-4.7619047619047616E-2</v>
      </c>
      <c r="O140" s="56">
        <v>-9.0909090909090912E-2</v>
      </c>
      <c r="Q140" s="56">
        <v>-6.7796610169491525E-2</v>
      </c>
      <c r="R140" s="56">
        <v>0.1111111111111111</v>
      </c>
      <c r="S140" s="56">
        <v>5.2631578947368418E-2</v>
      </c>
    </row>
    <row r="141" spans="13:19" x14ac:dyDescent="0.25">
      <c r="M141" s="56">
        <v>8.4337349397590355E-2</v>
      </c>
      <c r="N141" s="56">
        <v>0.23529411764705882</v>
      </c>
      <c r="O141" s="56">
        <v>7.8431372549019607E-2</v>
      </c>
      <c r="Q141" s="56">
        <v>-6.9767441860465115E-2</v>
      </c>
      <c r="R141" s="56">
        <v>5.2631578947368418E-2</v>
      </c>
      <c r="S141" s="56">
        <v>9.375E-2</v>
      </c>
    </row>
    <row r="142" spans="13:19" x14ac:dyDescent="0.25">
      <c r="M142" s="56">
        <v>0.21428571428571427</v>
      </c>
      <c r="N142" s="56">
        <v>-3.8461538461538464E-2</v>
      </c>
      <c r="O142" s="56">
        <v>-5.8823529411764705E-2</v>
      </c>
      <c r="Q142" s="56">
        <v>0.2318840579710145</v>
      </c>
      <c r="R142" s="56">
        <v>-0.15584415584415584</v>
      </c>
      <c r="S142" s="56">
        <v>3.6585365853658534E-2</v>
      </c>
    </row>
    <row r="143" spans="13:19" x14ac:dyDescent="0.25">
      <c r="M143" s="56">
        <v>0.13636363636363635</v>
      </c>
      <c r="N143" s="56">
        <v>0.26865671641791045</v>
      </c>
      <c r="O143" s="56">
        <v>8.3333333333333329E-2</v>
      </c>
      <c r="Q143" s="56">
        <v>0.25</v>
      </c>
      <c r="R143" s="56">
        <v>0.1111111111111111</v>
      </c>
      <c r="S143" s="56">
        <v>-1.7857142857142856E-2</v>
      </c>
    </row>
    <row r="144" spans="13:19" x14ac:dyDescent="0.25">
      <c r="M144" s="56">
        <v>0.11764705882352941</v>
      </c>
      <c r="N144" s="56">
        <v>2.2727272727272728E-2</v>
      </c>
      <c r="O144" s="56">
        <v>-0.12790697674418605</v>
      </c>
      <c r="Q144" s="56">
        <v>-0.18032786885245902</v>
      </c>
      <c r="R144" s="56">
        <v>-1.9607843137254902E-2</v>
      </c>
      <c r="S144" s="56">
        <v>-3.614457831325301E-2</v>
      </c>
    </row>
    <row r="145" spans="13:19" x14ac:dyDescent="0.25">
      <c r="M145" s="56">
        <v>0.35087719298245612</v>
      </c>
      <c r="N145" s="56">
        <v>0.34615384615384615</v>
      </c>
      <c r="O145" s="56">
        <v>0.1111111111111111</v>
      </c>
      <c r="Q145" s="56">
        <v>-3.614457831325301E-2</v>
      </c>
      <c r="R145" s="56">
        <v>0</v>
      </c>
      <c r="S145" s="56">
        <v>-9.0909090909090912E-2</v>
      </c>
    </row>
    <row r="146" spans="13:19" x14ac:dyDescent="0.25">
      <c r="M146" s="56">
        <v>4.6511627906976744E-2</v>
      </c>
      <c r="N146" s="56">
        <v>0.25</v>
      </c>
      <c r="O146" s="56">
        <v>0.19402985074626866</v>
      </c>
      <c r="Q146" s="56">
        <v>0.17647058823529413</v>
      </c>
      <c r="R146" s="56">
        <v>1.4492753623188406E-2</v>
      </c>
      <c r="S146" s="56">
        <v>0.13636363636363635</v>
      </c>
    </row>
    <row r="147" spans="13:19" x14ac:dyDescent="0.25">
      <c r="M147" s="56">
        <v>0.38461538461538464</v>
      </c>
      <c r="N147" s="56">
        <v>4.9382716049382713E-2</v>
      </c>
      <c r="O147" s="56">
        <v>0.12359550561797752</v>
      </c>
      <c r="Q147" s="56">
        <v>7.6923076923076927E-2</v>
      </c>
      <c r="R147" s="56">
        <v>0.13924050632911392</v>
      </c>
      <c r="S147" s="56">
        <v>-3.4090909090909088E-2</v>
      </c>
    </row>
    <row r="148" spans="13:19" x14ac:dyDescent="0.25">
      <c r="M148" s="56">
        <v>9.1954022988505746E-2</v>
      </c>
      <c r="N148" s="56">
        <v>7.6923076923076927E-2</v>
      </c>
      <c r="O148" s="56">
        <v>0.13095238095238096</v>
      </c>
      <c r="Q148" s="56">
        <v>0.1111111111111111</v>
      </c>
      <c r="R148" s="56">
        <v>-0.13793103448275862</v>
      </c>
      <c r="S148" s="56">
        <v>-9.0909090909090912E-2</v>
      </c>
    </row>
    <row r="149" spans="13:19" x14ac:dyDescent="0.25">
      <c r="M149" s="56">
        <v>5.7692307692307696E-2</v>
      </c>
      <c r="N149" s="56">
        <v>0</v>
      </c>
      <c r="O149" s="56">
        <v>0.20967741935483872</v>
      </c>
      <c r="Q149" s="56">
        <v>-0.11764705882352941</v>
      </c>
      <c r="R149" s="56">
        <v>0.25</v>
      </c>
      <c r="S149" s="56">
        <v>-1.9607843137254902E-2</v>
      </c>
    </row>
    <row r="150" spans="13:19" x14ac:dyDescent="0.25">
      <c r="M150" s="56">
        <v>0.30434782608695654</v>
      </c>
      <c r="N150" s="56">
        <v>0.29629629629629628</v>
      </c>
      <c r="O150" s="56">
        <v>9.7560975609756101E-2</v>
      </c>
      <c r="Q150" s="56">
        <v>-3.8461538461538464E-2</v>
      </c>
      <c r="R150" s="56">
        <v>-9.0909090909090912E-2</v>
      </c>
      <c r="S150" s="56">
        <v>-5.8823529411764705E-2</v>
      </c>
    </row>
    <row r="151" spans="13:19" x14ac:dyDescent="0.25">
      <c r="M151" s="56">
        <v>4.6511627906976744E-2</v>
      </c>
      <c r="N151" s="56">
        <v>0.25</v>
      </c>
      <c r="O151" s="56">
        <v>0.22950819672131148</v>
      </c>
      <c r="Q151" s="56">
        <v>-4.7619047619047616E-2</v>
      </c>
      <c r="R151" s="56">
        <v>1.1235955056179775E-2</v>
      </c>
      <c r="S151" s="56">
        <v>0.16666666666666666</v>
      </c>
    </row>
    <row r="152" spans="13:19" x14ac:dyDescent="0.25">
      <c r="M152" s="56">
        <v>0.10465116279069768</v>
      </c>
      <c r="N152" s="56">
        <v>0.15942028985507245</v>
      </c>
      <c r="O152" s="56">
        <v>3.4482758620689655E-2</v>
      </c>
      <c r="Q152" s="56">
        <v>0.2711864406779661</v>
      </c>
      <c r="R152" s="56">
        <v>5.7692307692307696E-2</v>
      </c>
      <c r="S152" s="56">
        <v>-1.1627906976744186E-2</v>
      </c>
    </row>
    <row r="153" spans="13:19" x14ac:dyDescent="0.25">
      <c r="M153" s="56">
        <v>7.6923076923076927E-2</v>
      </c>
      <c r="N153" s="56">
        <v>0.25</v>
      </c>
      <c r="O153" s="56">
        <v>0.1206896551724138</v>
      </c>
      <c r="Q153" s="56">
        <v>-1.1627906976744186E-2</v>
      </c>
      <c r="R153" s="56">
        <v>0.25</v>
      </c>
      <c r="S153" s="56">
        <v>1.8518518518518517E-2</v>
      </c>
    </row>
    <row r="154" spans="13:19" x14ac:dyDescent="0.25">
      <c r="M154" s="56">
        <v>3.5294117647058823E-2</v>
      </c>
      <c r="N154" s="56">
        <v>0.17647058823529413</v>
      </c>
      <c r="O154" s="56">
        <v>0.11940298507462686</v>
      </c>
      <c r="Q154" s="56">
        <v>7.1428571428571425E-2</v>
      </c>
      <c r="R154" s="56">
        <v>2.4096385542168676E-2</v>
      </c>
      <c r="S154" s="56">
        <v>-9.0909090909090912E-2</v>
      </c>
    </row>
    <row r="155" spans="13:19" x14ac:dyDescent="0.25">
      <c r="M155" s="56">
        <v>0.3392857142857143</v>
      </c>
      <c r="N155" s="56">
        <v>-0.12790697674418605</v>
      </c>
      <c r="O155" s="56">
        <v>-4.49438202247191E-2</v>
      </c>
      <c r="Q155" s="56">
        <v>0.13636363636363635</v>
      </c>
      <c r="R155" s="56">
        <v>-3.2258064516129031E-2</v>
      </c>
      <c r="S155" s="56">
        <v>-8.4507042253521125E-2</v>
      </c>
    </row>
    <row r="156" spans="13:19" x14ac:dyDescent="0.25">
      <c r="M156" s="56">
        <v>-5.8823529411764705E-2</v>
      </c>
      <c r="N156" s="56">
        <v>0.27450980392156865</v>
      </c>
      <c r="O156" s="56">
        <v>5.2631578947368418E-2</v>
      </c>
      <c r="Q156" s="56">
        <v>4.6511627906976744E-2</v>
      </c>
      <c r="R156" s="56">
        <v>4.6511627906976744E-2</v>
      </c>
      <c r="S156" s="56">
        <v>4.6511627906976744E-2</v>
      </c>
    </row>
    <row r="157" spans="13:19" x14ac:dyDescent="0.25">
      <c r="M157" s="56">
        <v>0.2857142857142857</v>
      </c>
      <c r="N157" s="56">
        <v>-2.4390243902439025E-2</v>
      </c>
      <c r="O157" s="56">
        <v>0.25</v>
      </c>
      <c r="Q157" s="56">
        <v>3.896103896103896E-2</v>
      </c>
      <c r="R157" s="56">
        <v>0.25</v>
      </c>
      <c r="S157" s="56">
        <v>9.7560975609756101E-2</v>
      </c>
    </row>
    <row r="158" spans="13:19" x14ac:dyDescent="0.25">
      <c r="M158" s="56">
        <v>0.19318181818181818</v>
      </c>
      <c r="N158" s="56">
        <v>0.27272727272727271</v>
      </c>
      <c r="O158" s="56">
        <v>9.7560975609756101E-2</v>
      </c>
      <c r="Q158" s="56">
        <v>0.10294117647058823</v>
      </c>
      <c r="R158" s="56">
        <v>5.5555555555555552E-2</v>
      </c>
      <c r="S158" s="56">
        <v>0.12903225806451613</v>
      </c>
    </row>
    <row r="159" spans="13:19" x14ac:dyDescent="0.25">
      <c r="M159" s="56">
        <v>0.30769230769230771</v>
      </c>
      <c r="N159" s="56">
        <v>0.13207547169811321</v>
      </c>
      <c r="O159" s="56">
        <v>0.3392857142857143</v>
      </c>
      <c r="Q159" s="56">
        <v>9.7560975609756101E-2</v>
      </c>
      <c r="R159" s="56">
        <v>5.2631578947368418E-2</v>
      </c>
      <c r="S159" s="56">
        <v>-0.1111111111111111</v>
      </c>
    </row>
    <row r="160" spans="13:19" x14ac:dyDescent="0.25">
      <c r="M160" s="56">
        <v>0.19230769230769232</v>
      </c>
      <c r="N160" s="56">
        <v>0.25757575757575757</v>
      </c>
      <c r="O160" s="56">
        <v>2.4096385542168676E-2</v>
      </c>
      <c r="Q160" s="56">
        <v>-9.0909090909090912E-2</v>
      </c>
      <c r="R160" s="56">
        <v>3.896103896103896E-2</v>
      </c>
      <c r="S160" s="56">
        <v>9.0909090909090912E-2</v>
      </c>
    </row>
    <row r="161" spans="13:19" x14ac:dyDescent="0.25">
      <c r="M161" s="56">
        <v>0.12903225806451613</v>
      </c>
      <c r="N161" s="56">
        <v>0.15909090909090909</v>
      </c>
      <c r="O161" s="56">
        <v>0</v>
      </c>
      <c r="Q161" s="56">
        <v>1.1904761904761904E-2</v>
      </c>
      <c r="R161" s="56">
        <v>1.8518518518518517E-2</v>
      </c>
      <c r="S161" s="56">
        <v>6.0606060606060608E-2</v>
      </c>
    </row>
    <row r="162" spans="13:19" x14ac:dyDescent="0.25">
      <c r="M162" s="56">
        <v>0.21212121212121213</v>
      </c>
      <c r="N162" s="56">
        <v>0.23529411764705882</v>
      </c>
      <c r="O162" s="56">
        <v>0.13636363636363635</v>
      </c>
      <c r="Q162" s="56">
        <v>0.26760563380281688</v>
      </c>
      <c r="R162" s="56">
        <v>-1.9607843137254902E-2</v>
      </c>
      <c r="S162" s="56">
        <v>-9.0909090909090912E-2</v>
      </c>
    </row>
    <row r="163" spans="13:19" x14ac:dyDescent="0.25">
      <c r="M163" s="56">
        <v>0.32075471698113206</v>
      </c>
      <c r="N163" s="56">
        <v>0.15662650602409639</v>
      </c>
      <c r="O163" s="56">
        <v>-3.4090909090909088E-2</v>
      </c>
      <c r="Q163" s="56">
        <v>0.1111111111111111</v>
      </c>
      <c r="R163" s="56">
        <v>-0.125</v>
      </c>
      <c r="S163" s="56">
        <v>8.4337349397590355E-2</v>
      </c>
    </row>
    <row r="164" spans="13:19" x14ac:dyDescent="0.25">
      <c r="M164" s="56">
        <v>-9.0909090909090912E-2</v>
      </c>
      <c r="N164" s="56">
        <v>0.12698412698412698</v>
      </c>
      <c r="O164" s="56">
        <v>0.27272727272727271</v>
      </c>
      <c r="Q164" s="56">
        <v>1.1904761904761904E-2</v>
      </c>
      <c r="R164" s="56">
        <v>0.15942028985507245</v>
      </c>
      <c r="S164" s="56">
        <v>-4.7619047619047616E-2</v>
      </c>
    </row>
    <row r="165" spans="13:19" x14ac:dyDescent="0.25">
      <c r="M165" s="56">
        <v>4.4776119402985072E-2</v>
      </c>
      <c r="N165" s="56">
        <v>4.49438202247191E-2</v>
      </c>
      <c r="O165" s="56">
        <v>0.17647058823529413</v>
      </c>
      <c r="Q165" s="56">
        <v>0.15942028985507245</v>
      </c>
      <c r="R165" s="56">
        <v>1.2658227848101266E-2</v>
      </c>
      <c r="S165" s="56">
        <v>-4.7619047619047616E-2</v>
      </c>
    </row>
    <row r="166" spans="13:19" x14ac:dyDescent="0.25">
      <c r="M166" s="56">
        <v>9.7560975609756101E-2</v>
      </c>
      <c r="N166" s="56">
        <v>8.9285714285714288E-2</v>
      </c>
      <c r="O166" s="56">
        <v>-5.8823529411764705E-2</v>
      </c>
      <c r="Q166" s="56">
        <v>0.13095238095238096</v>
      </c>
      <c r="R166" s="56">
        <v>-0.13793103448275862</v>
      </c>
      <c r="S166" s="56">
        <v>-0.13793103448275862</v>
      </c>
    </row>
    <row r="167" spans="13:19" x14ac:dyDescent="0.25">
      <c r="M167" s="56">
        <v>9.1954022988505746E-2</v>
      </c>
      <c r="N167" s="56">
        <v>5.4545454545454543E-2</v>
      </c>
      <c r="O167" s="56">
        <v>0.25</v>
      </c>
      <c r="Q167" s="56">
        <v>-0.12790697674418605</v>
      </c>
      <c r="R167" s="56">
        <v>-3.8461538461538464E-2</v>
      </c>
      <c r="S167" s="56">
        <v>5.2631578947368418E-2</v>
      </c>
    </row>
    <row r="168" spans="13:19" x14ac:dyDescent="0.25">
      <c r="M168" s="56">
        <v>1.4925373134328358E-2</v>
      </c>
      <c r="N168" s="56">
        <v>0.26315789473684209</v>
      </c>
      <c r="O168" s="56">
        <v>-1.1627906976744186E-2</v>
      </c>
      <c r="Q168" s="56">
        <v>0.171875</v>
      </c>
      <c r="R168" s="56">
        <v>-0.24242424242424243</v>
      </c>
      <c r="S168" s="56">
        <v>-2.9850746268656716E-2</v>
      </c>
    </row>
    <row r="169" spans="13:19" x14ac:dyDescent="0.25">
      <c r="M169" s="56">
        <v>1.1904761904761904E-2</v>
      </c>
      <c r="N169" s="56">
        <v>0.41772151898734178</v>
      </c>
      <c r="O169" s="56">
        <v>0.29629629629629628</v>
      </c>
      <c r="Q169" s="56">
        <v>0.25</v>
      </c>
      <c r="R169" s="56">
        <v>-0.21348314606741572</v>
      </c>
      <c r="S169" s="56">
        <v>-9.0909090909090912E-2</v>
      </c>
    </row>
    <row r="170" spans="13:19" x14ac:dyDescent="0.25">
      <c r="M170" s="56">
        <v>0.31578947368421051</v>
      </c>
      <c r="N170" s="56">
        <v>5.2631578947368418E-2</v>
      </c>
      <c r="O170" s="56">
        <v>0.17307692307692307</v>
      </c>
      <c r="Q170" s="56">
        <v>-0.13461538461538461</v>
      </c>
      <c r="R170" s="56">
        <v>-3.8461538461538464E-2</v>
      </c>
      <c r="S170" s="56">
        <v>-7.8947368421052627E-2</v>
      </c>
    </row>
    <row r="171" spans="13:19" x14ac:dyDescent="0.25">
      <c r="M171" s="56">
        <v>2.9411764705882353E-2</v>
      </c>
      <c r="N171" s="56">
        <v>0.19402985074626866</v>
      </c>
      <c r="O171" s="56">
        <v>0.20895522388059701</v>
      </c>
      <c r="Q171" s="56">
        <v>-0.25925925925925924</v>
      </c>
      <c r="R171" s="56">
        <v>-3.8461538461538464E-2</v>
      </c>
      <c r="S171" s="56">
        <v>-1.5151515151515152E-2</v>
      </c>
    </row>
    <row r="172" spans="13:19" x14ac:dyDescent="0.25">
      <c r="M172" s="56">
        <v>0</v>
      </c>
      <c r="N172" s="56">
        <v>5.7971014492753624E-2</v>
      </c>
      <c r="O172" s="56">
        <v>0.30337078651685395</v>
      </c>
      <c r="Q172" s="56">
        <v>6.25E-2</v>
      </c>
      <c r="R172" s="56">
        <v>-0.27710843373493976</v>
      </c>
      <c r="S172" s="56">
        <v>-2.4390243902439025E-2</v>
      </c>
    </row>
    <row r="173" spans="13:19" x14ac:dyDescent="0.25">
      <c r="M173" s="56">
        <v>7.1428571428571425E-2</v>
      </c>
      <c r="N173" s="56">
        <v>0.29761904761904762</v>
      </c>
      <c r="O173" s="56">
        <v>0.17307692307692307</v>
      </c>
      <c r="Q173" s="56">
        <v>0.40350877192982454</v>
      </c>
      <c r="R173" s="56">
        <v>-0.27419354838709675</v>
      </c>
      <c r="S173" s="56">
        <v>7.1428571428571425E-2</v>
      </c>
    </row>
    <row r="174" spans="13:19" x14ac:dyDescent="0.25">
      <c r="M174" s="56">
        <v>3.7974683544303799E-2</v>
      </c>
      <c r="N174" s="56">
        <v>0.41176470588235292</v>
      </c>
      <c r="O174" s="56">
        <v>0.18072289156626506</v>
      </c>
      <c r="Q174" s="56">
        <v>5.8823529411764705E-2</v>
      </c>
      <c r="R174" s="56">
        <v>-6.9767441860465115E-2</v>
      </c>
      <c r="S174" s="56">
        <v>0.21951219512195122</v>
      </c>
    </row>
    <row r="175" spans="13:19" x14ac:dyDescent="0.25">
      <c r="M175" s="56">
        <v>1.5625E-2</v>
      </c>
      <c r="N175" s="56">
        <v>0.12962962962962962</v>
      </c>
      <c r="O175" s="56">
        <v>0.2711864406779661</v>
      </c>
      <c r="Q175" s="56">
        <v>-0.16666666666666666</v>
      </c>
      <c r="R175" s="56">
        <v>-0.61538461538461542</v>
      </c>
      <c r="S175" s="56">
        <v>-5.6603773584905662E-2</v>
      </c>
    </row>
    <row r="176" spans="13:19" x14ac:dyDescent="0.25">
      <c r="M176" s="56">
        <v>-2.4390243902439025E-2</v>
      </c>
      <c r="N176" s="56">
        <v>0.17391304347826086</v>
      </c>
      <c r="O176" s="56">
        <v>-1.1904761904761904E-2</v>
      </c>
      <c r="Q176" s="56">
        <v>-3.8461538461538464E-2</v>
      </c>
      <c r="R176" s="56">
        <v>-1.7857142857142856E-2</v>
      </c>
      <c r="S176" s="56">
        <v>-9.0909090909090912E-2</v>
      </c>
    </row>
    <row r="177" spans="13:19" x14ac:dyDescent="0.25">
      <c r="M177" s="56">
        <v>1.9230769230769232E-2</v>
      </c>
      <c r="N177" s="56">
        <v>8.6206896551724144E-2</v>
      </c>
      <c r="O177" s="56">
        <v>7.1428571428571425E-2</v>
      </c>
      <c r="Q177" s="56">
        <v>0.30434782608695654</v>
      </c>
      <c r="R177" s="56">
        <v>4.1666666666666664E-2</v>
      </c>
      <c r="S177" s="56">
        <v>-1.4084507042253521E-2</v>
      </c>
    </row>
    <row r="178" spans="13:19" x14ac:dyDescent="0.25">
      <c r="M178" s="56">
        <v>6.0606060606060608E-2</v>
      </c>
      <c r="N178" s="56">
        <v>3.6585365853658534E-2</v>
      </c>
      <c r="O178" s="56">
        <v>0.10909090909090909</v>
      </c>
      <c r="Q178" s="56">
        <v>-0.23076923076923078</v>
      </c>
      <c r="R178" s="56">
        <v>0.41509433962264153</v>
      </c>
      <c r="S178" s="56">
        <v>4.6511627906976744E-2</v>
      </c>
    </row>
    <row r="179" spans="13:19" x14ac:dyDescent="0.25">
      <c r="M179" s="56">
        <v>4.6511627906976744E-2</v>
      </c>
      <c r="N179" s="56">
        <v>9.6774193548387094E-2</v>
      </c>
      <c r="O179" s="56">
        <v>0.19444444444444445</v>
      </c>
      <c r="Q179" s="56">
        <v>0.17647058823529413</v>
      </c>
      <c r="R179" s="56">
        <v>2.4096385542168676E-2</v>
      </c>
      <c r="S179" s="56">
        <v>9.7560975609756101E-2</v>
      </c>
    </row>
    <row r="180" spans="13:19" x14ac:dyDescent="0.25">
      <c r="M180" s="56">
        <v>-0.15254237288135594</v>
      </c>
      <c r="N180" s="56">
        <v>2.5000000000000001E-2</v>
      </c>
      <c r="O180" s="56">
        <v>0.13725490196078433</v>
      </c>
      <c r="Q180" s="56">
        <v>-6.9767441860465115E-2</v>
      </c>
      <c r="R180" s="56">
        <v>0.21212121212121213</v>
      </c>
      <c r="S180" s="56">
        <v>4.8387096774193547E-2</v>
      </c>
    </row>
    <row r="181" spans="13:19" x14ac:dyDescent="0.25">
      <c r="M181" s="56">
        <v>-6.9767441860465115E-2</v>
      </c>
      <c r="N181" s="56">
        <v>1.6666666666666666E-2</v>
      </c>
      <c r="O181" s="56">
        <v>0.1875</v>
      </c>
      <c r="Q181" s="56">
        <v>0.56862745098039214</v>
      </c>
      <c r="R181" s="56">
        <v>0.13924050632911392</v>
      </c>
      <c r="S181" s="56">
        <v>0</v>
      </c>
    </row>
    <row r="182" spans="13:19" x14ac:dyDescent="0.25">
      <c r="M182" s="56">
        <v>1.4492753623188406E-2</v>
      </c>
      <c r="N182" s="56">
        <v>-6.0606060606060608E-2</v>
      </c>
      <c r="O182" s="56">
        <v>0.15873015873015872</v>
      </c>
      <c r="Q182" s="56">
        <v>-0.14634146341463414</v>
      </c>
      <c r="R182" s="56">
        <v>3.4482758620689655E-2</v>
      </c>
      <c r="S182" s="56">
        <v>9.0909090909090912E-2</v>
      </c>
    </row>
    <row r="183" spans="13:19" x14ac:dyDescent="0.25">
      <c r="M183" s="56">
        <v>0.10294117647058823</v>
      </c>
      <c r="N183" s="56">
        <v>4.5454545454545456E-2</v>
      </c>
      <c r="O183" s="56">
        <v>3.7499999999999999E-2</v>
      </c>
      <c r="Q183" s="56">
        <v>-9.0909090909090912E-2</v>
      </c>
      <c r="R183" s="56">
        <v>-0.24528301886792453</v>
      </c>
      <c r="S183" s="56">
        <v>0.21212121212121213</v>
      </c>
    </row>
    <row r="184" spans="13:19" x14ac:dyDescent="0.25">
      <c r="M184" s="56">
        <v>0.14754098360655737</v>
      </c>
      <c r="N184" s="56">
        <v>7.8431372549019607E-2</v>
      </c>
      <c r="O184" s="56">
        <v>6.3492063492063489E-2</v>
      </c>
      <c r="Q184" s="56">
        <v>-0.24528301886792453</v>
      </c>
      <c r="R184" s="56">
        <v>4.1666666666666664E-2</v>
      </c>
      <c r="S184" s="56">
        <v>2.2727272727272728E-2</v>
      </c>
    </row>
    <row r="185" spans="13:19" x14ac:dyDescent="0.25">
      <c r="M185" s="56">
        <v>0.3253012048192771</v>
      </c>
      <c r="N185" s="56">
        <v>0.20481927710843373</v>
      </c>
      <c r="O185" s="56">
        <v>0.19101123595505617</v>
      </c>
      <c r="Q185" s="56">
        <v>0</v>
      </c>
      <c r="R185" s="56">
        <v>-5.5555555555555552E-2</v>
      </c>
      <c r="S185" s="56">
        <v>-3.614457831325301E-2</v>
      </c>
    </row>
    <row r="186" spans="13:19" x14ac:dyDescent="0.25">
      <c r="M186" s="56">
        <v>2.8571428571428571E-2</v>
      </c>
      <c r="N186" s="56">
        <v>-1.5873015873015872E-2</v>
      </c>
      <c r="O186" s="56">
        <v>9.2307692307692313E-2</v>
      </c>
      <c r="Q186" s="56">
        <v>0.36363636363636365</v>
      </c>
      <c r="R186" s="56">
        <v>0.3888888888888889</v>
      </c>
      <c r="S186" s="56">
        <v>0.1111111111111111</v>
      </c>
    </row>
    <row r="187" spans="13:19" x14ac:dyDescent="0.25">
      <c r="M187" s="56">
        <v>0</v>
      </c>
      <c r="N187" s="56">
        <v>1.1235955056179775E-2</v>
      </c>
      <c r="O187" s="56">
        <v>0.12359550561797752</v>
      </c>
      <c r="Q187" s="56">
        <v>0.13636363636363635</v>
      </c>
      <c r="R187" s="56">
        <v>0.15384615384615385</v>
      </c>
      <c r="S187" s="56">
        <v>7.1428571428571425E-2</v>
      </c>
    </row>
    <row r="188" spans="13:19" x14ac:dyDescent="0.25">
      <c r="M188" s="56">
        <v>-0.2</v>
      </c>
      <c r="N188" s="56">
        <v>-0.23214285714285715</v>
      </c>
      <c r="O188" s="56">
        <v>0.19607843137254902</v>
      </c>
      <c r="Q188" s="56">
        <v>-9.0909090909090912E-2</v>
      </c>
      <c r="R188" s="56">
        <v>4.9382716049382713E-2</v>
      </c>
      <c r="S188" s="56">
        <v>0.37931034482758619</v>
      </c>
    </row>
    <row r="189" spans="13:19" x14ac:dyDescent="0.25">
      <c r="M189" s="56">
        <v>0.33333333333333331</v>
      </c>
      <c r="N189" s="56">
        <v>-9.0909090909090912E-2</v>
      </c>
      <c r="O189" s="56">
        <v>0.1951219512195122</v>
      </c>
      <c r="Q189" s="56">
        <v>-0.11764705882352941</v>
      </c>
      <c r="R189" s="56">
        <v>0.26984126984126983</v>
      </c>
      <c r="S189" s="56">
        <v>-0.2982456140350877</v>
      </c>
    </row>
    <row r="190" spans="13:19" x14ac:dyDescent="0.25">
      <c r="M190" s="56">
        <v>4.6511627906976744E-2</v>
      </c>
      <c r="N190" s="56">
        <v>0.11842105263157894</v>
      </c>
      <c r="O190" s="56">
        <v>0</v>
      </c>
      <c r="Q190" s="56">
        <v>5.8823529411764705E-2</v>
      </c>
      <c r="R190" s="56">
        <v>-0.26829268292682928</v>
      </c>
      <c r="S190" s="56">
        <v>-0.1044776119402985</v>
      </c>
    </row>
    <row r="191" spans="13:19" x14ac:dyDescent="0.25">
      <c r="M191" s="56">
        <v>0.38461538461538464</v>
      </c>
      <c r="N191" s="56">
        <v>-0.24050632911392406</v>
      </c>
      <c r="O191" s="56">
        <v>4.5977011494252873E-2</v>
      </c>
      <c r="Q191" s="56">
        <v>0.5</v>
      </c>
      <c r="R191" s="56">
        <v>1.8518518518518517E-2</v>
      </c>
      <c r="S191" s="56">
        <v>-9.0909090909090912E-2</v>
      </c>
    </row>
    <row r="192" spans="13:19" x14ac:dyDescent="0.25">
      <c r="M192" s="56">
        <v>0.26436781609195403</v>
      </c>
      <c r="N192" s="56">
        <v>5.2631578947368418E-2</v>
      </c>
      <c r="O192" s="56">
        <v>0.14754098360655737</v>
      </c>
      <c r="Q192" s="56">
        <v>-0.18604651162790697</v>
      </c>
      <c r="R192" s="56">
        <v>-5.5555555555555552E-2</v>
      </c>
      <c r="S192" s="56">
        <v>-0.34210526315789475</v>
      </c>
    </row>
    <row r="193" spans="13:19" x14ac:dyDescent="0.25">
      <c r="M193" s="56">
        <v>1.9230769230769232E-2</v>
      </c>
      <c r="N193" s="56">
        <v>0.19402985074626866</v>
      </c>
      <c r="O193" s="56">
        <v>-3.8461538461538464E-2</v>
      </c>
      <c r="Q193" s="56">
        <v>0.1111111111111111</v>
      </c>
      <c r="R193" s="56">
        <v>0.15384615384615385</v>
      </c>
      <c r="S193" s="56">
        <v>-0.39393939393939392</v>
      </c>
    </row>
    <row r="194" spans="13:19" x14ac:dyDescent="0.25">
      <c r="M194" s="56">
        <v>0.18840579710144928</v>
      </c>
      <c r="N194" s="56">
        <v>-0.43478260869565216</v>
      </c>
      <c r="O194" s="56">
        <v>0.19402985074626866</v>
      </c>
      <c r="Q194" s="56">
        <v>-1.9607843137254902E-2</v>
      </c>
      <c r="R194" s="56">
        <v>6.0606060606060608E-2</v>
      </c>
      <c r="S194" s="56">
        <v>-0.26829268292682928</v>
      </c>
    </row>
    <row r="195" spans="13:19" x14ac:dyDescent="0.25">
      <c r="M195" s="56">
        <v>2.3255813953488372E-2</v>
      </c>
      <c r="N195" s="56">
        <v>1.1904761904761904E-2</v>
      </c>
      <c r="O195" s="56">
        <v>3.3707865168539325E-2</v>
      </c>
      <c r="Q195" s="56">
        <v>7.6923076923076927E-2</v>
      </c>
      <c r="R195" s="56">
        <v>1.1235955056179775E-2</v>
      </c>
      <c r="S195" s="56">
        <v>-0.10714285714285714</v>
      </c>
    </row>
    <row r="196" spans="13:19" x14ac:dyDescent="0.25">
      <c r="M196" s="56">
        <v>-4.6511627906976744E-2</v>
      </c>
      <c r="N196" s="56">
        <v>-0.15686274509803921</v>
      </c>
      <c r="O196" s="56">
        <v>-3.8461538461538464E-2</v>
      </c>
      <c r="Q196" s="56">
        <v>2.2222222222222223E-2</v>
      </c>
      <c r="R196" s="56">
        <v>0.15384615384615385</v>
      </c>
      <c r="S196" s="56">
        <v>0.21951219512195122</v>
      </c>
    </row>
    <row r="197" spans="13:19" x14ac:dyDescent="0.25">
      <c r="M197" s="56">
        <v>0.18461538461538463</v>
      </c>
      <c r="N197" s="56">
        <v>-0.27777777777777779</v>
      </c>
      <c r="O197" s="56">
        <v>9.6385542168674704E-2</v>
      </c>
      <c r="Q197" s="56">
        <v>7.8431372549019607E-2</v>
      </c>
      <c r="R197" s="56">
        <v>-3.8461538461538464E-2</v>
      </c>
      <c r="S197" s="56">
        <v>-0.24528301886792453</v>
      </c>
    </row>
    <row r="198" spans="13:19" x14ac:dyDescent="0.25">
      <c r="M198" s="56">
        <v>0</v>
      </c>
      <c r="N198" s="56">
        <v>-0.18840579710144928</v>
      </c>
      <c r="O198" s="56">
        <v>0.38983050847457629</v>
      </c>
      <c r="Q198" s="56">
        <v>0.15384615384615385</v>
      </c>
      <c r="R198" s="56">
        <v>-9.6385542168674704E-2</v>
      </c>
      <c r="S198" s="56">
        <v>0.15384615384615385</v>
      </c>
    </row>
    <row r="199" spans="13:19" x14ac:dyDescent="0.25">
      <c r="M199" s="56">
        <v>0.19642857142857142</v>
      </c>
      <c r="N199" s="56">
        <v>-0.13793103448275862</v>
      </c>
      <c r="O199" s="56">
        <v>7.1428571428571425E-2</v>
      </c>
      <c r="Q199" s="56">
        <v>-4.7619047619047616E-2</v>
      </c>
      <c r="R199" s="56">
        <v>-0.11290322580645161</v>
      </c>
      <c r="S199" s="56">
        <v>-3.4090909090909088E-2</v>
      </c>
    </row>
    <row r="200" spans="13:19" x14ac:dyDescent="0.25">
      <c r="M200" s="56">
        <v>0.35294117647058826</v>
      </c>
      <c r="N200" s="56">
        <v>-0.14634146341463414</v>
      </c>
      <c r="O200" s="56">
        <v>-0.14285714285714285</v>
      </c>
      <c r="Q200" s="56">
        <v>0.1864406779661017</v>
      </c>
      <c r="R200" s="56">
        <v>-6.9767441860465115E-2</v>
      </c>
      <c r="S200" s="56">
        <v>2.4096385542168676E-2</v>
      </c>
    </row>
    <row r="201" spans="13:19" x14ac:dyDescent="0.25">
      <c r="M201" s="56">
        <v>0.11428571428571428</v>
      </c>
      <c r="N201" s="56">
        <v>-3.2258064516129031E-2</v>
      </c>
      <c r="O201" s="56">
        <v>-0.16363636363636364</v>
      </c>
      <c r="Q201" s="56">
        <v>-6.9767441860465115E-2</v>
      </c>
      <c r="R201" s="56">
        <v>-3.8461538461538464E-2</v>
      </c>
      <c r="S201" s="56">
        <v>0.39344262295081966</v>
      </c>
    </row>
    <row r="202" spans="13:19" x14ac:dyDescent="0.25">
      <c r="M202" s="56">
        <v>0.13636363636363635</v>
      </c>
      <c r="N202" s="56">
        <v>0.125</v>
      </c>
      <c r="O202" s="56">
        <v>0.18055555555555555</v>
      </c>
      <c r="Q202" s="56">
        <v>-1.7857142857142856E-2</v>
      </c>
      <c r="R202" s="56">
        <v>-1.7857142857142856E-2</v>
      </c>
      <c r="S202" s="56">
        <v>7.9545454545454544E-2</v>
      </c>
    </row>
    <row r="203" spans="13:19" x14ac:dyDescent="0.25">
      <c r="M203" s="56">
        <v>1.9230769230769232E-2</v>
      </c>
      <c r="N203" s="56">
        <v>-0.23333333333333334</v>
      </c>
      <c r="O203" s="56">
        <v>-5.8823529411764705E-2</v>
      </c>
      <c r="Q203" s="56">
        <v>0.2878787878787879</v>
      </c>
      <c r="R203" s="56">
        <v>0.1111111111111111</v>
      </c>
      <c r="S203" s="56">
        <v>0.22807017543859648</v>
      </c>
    </row>
    <row r="204" spans="13:19" x14ac:dyDescent="0.25">
      <c r="M204" s="56">
        <v>5.128205128205128E-2</v>
      </c>
      <c r="N204" s="56">
        <v>-0.35185185185185186</v>
      </c>
      <c r="O204" s="56">
        <v>0.125</v>
      </c>
      <c r="Q204" s="56">
        <v>6.9767441860465115E-2</v>
      </c>
      <c r="R204" s="56">
        <v>0.13207547169811321</v>
      </c>
      <c r="S204" s="56">
        <v>0</v>
      </c>
    </row>
    <row r="205" spans="13:19" x14ac:dyDescent="0.25">
      <c r="M205" s="56">
        <v>0.22580645161290322</v>
      </c>
      <c r="N205" s="56">
        <v>-0.21052631578947367</v>
      </c>
      <c r="O205" s="56">
        <v>0.33333333333333331</v>
      </c>
      <c r="Q205" s="56">
        <v>0.1038961038961039</v>
      </c>
      <c r="R205" s="56">
        <v>8.4337349397590355E-2</v>
      </c>
      <c r="S205" s="56">
        <v>0.19718309859154928</v>
      </c>
    </row>
    <row r="206" spans="13:19" x14ac:dyDescent="0.25">
      <c r="M206" s="56">
        <v>0.21212121212121213</v>
      </c>
      <c r="N206" s="56">
        <v>-6.6666666666666666E-2</v>
      </c>
      <c r="O206" s="56">
        <v>7.4999999999999997E-2</v>
      </c>
      <c r="Q206" s="56">
        <v>2.9411764705882353E-2</v>
      </c>
      <c r="R206" s="56">
        <v>6.0606060606060608E-2</v>
      </c>
      <c r="S206" s="56">
        <v>9.1954022988505746E-2</v>
      </c>
    </row>
    <row r="207" spans="13:19" x14ac:dyDescent="0.25">
      <c r="M207" s="56">
        <v>0.16981132075471697</v>
      </c>
      <c r="N207" s="56">
        <v>-3.8461538461538464E-2</v>
      </c>
      <c r="O207" s="56">
        <v>3.1746031746031744E-2</v>
      </c>
      <c r="Q207" s="56">
        <v>-4.878048780487805E-2</v>
      </c>
      <c r="R207" s="56">
        <v>7.5949367088607597E-2</v>
      </c>
      <c r="S207" s="56">
        <v>0.44230769230769229</v>
      </c>
    </row>
    <row r="208" spans="13:19" x14ac:dyDescent="0.25">
      <c r="M208" s="56">
        <v>0.25</v>
      </c>
      <c r="N208" s="56">
        <v>-2.7777777777777776E-2</v>
      </c>
      <c r="O208" s="56">
        <v>0.12359550561797752</v>
      </c>
      <c r="Q208" s="56">
        <v>5.4545454545454543E-2</v>
      </c>
      <c r="R208" s="56">
        <v>3.4482758620689655E-2</v>
      </c>
      <c r="S208" s="56">
        <v>5.7692307692307696E-2</v>
      </c>
    </row>
    <row r="209" spans="13:19" x14ac:dyDescent="0.25">
      <c r="M209" s="56">
        <v>0.16417910447761194</v>
      </c>
      <c r="N209" s="56">
        <v>-0.20289855072463769</v>
      </c>
      <c r="O209" s="56">
        <v>-0.1076923076923077</v>
      </c>
      <c r="Q209" s="56">
        <v>-4.7619047619047616E-2</v>
      </c>
      <c r="R209" s="56">
        <v>0.13207547169811321</v>
      </c>
      <c r="S209" s="56">
        <v>-1.2345679012345678E-2</v>
      </c>
    </row>
    <row r="210" spans="13:19" x14ac:dyDescent="0.25">
      <c r="M210" s="56">
        <v>9.7560975609756101E-2</v>
      </c>
      <c r="N210" s="56">
        <v>-0.10714285714285714</v>
      </c>
      <c r="O210" s="56">
        <v>-6.741573033707865E-2</v>
      </c>
      <c r="Q210" s="56">
        <v>0.12676056338028169</v>
      </c>
      <c r="R210" s="56">
        <v>0.31944444444444442</v>
      </c>
      <c r="S210" s="56">
        <v>6.0606060606060608E-2</v>
      </c>
    </row>
    <row r="211" spans="13:19" x14ac:dyDescent="0.25">
      <c r="M211" s="56">
        <v>5.7471264367816091E-2</v>
      </c>
      <c r="N211" s="56">
        <v>-0.24528301886792453</v>
      </c>
      <c r="O211" s="56">
        <v>-3.9215686274509803E-2</v>
      </c>
      <c r="Q211" s="56">
        <v>8.8888888888888892E-2</v>
      </c>
      <c r="R211" s="56">
        <v>0.1111111111111111</v>
      </c>
      <c r="S211" s="56">
        <v>-8.0459770114942528E-2</v>
      </c>
    </row>
    <row r="212" spans="13:19" x14ac:dyDescent="0.25">
      <c r="M212" s="56">
        <v>0.19402985074626866</v>
      </c>
      <c r="N212" s="56">
        <v>-0.21568627450980393</v>
      </c>
      <c r="O212" s="56">
        <v>-0.17073170731707318</v>
      </c>
      <c r="Q212" s="56">
        <v>7.1428571428571425E-2</v>
      </c>
      <c r="R212" s="56">
        <v>1.8518518518518517E-2</v>
      </c>
      <c r="S212" s="56">
        <v>0.20370370370370369</v>
      </c>
    </row>
    <row r="213" spans="13:19" x14ac:dyDescent="0.25">
      <c r="M213" s="56">
        <v>4.7619047619047616E-2</v>
      </c>
      <c r="N213" s="56">
        <v>-0.11764705882352941</v>
      </c>
      <c r="O213" s="56">
        <v>-7.9365079365079361E-2</v>
      </c>
      <c r="Q213" s="56">
        <v>8.6956521739130432E-2</v>
      </c>
      <c r="R213" s="56">
        <v>-3.8461538461538464E-2</v>
      </c>
      <c r="S213" s="56">
        <v>-0.12280701754385964</v>
      </c>
    </row>
    <row r="214" spans="13:19" x14ac:dyDescent="0.25">
      <c r="M214" s="56">
        <v>0.14035087719298245</v>
      </c>
      <c r="N214" s="56">
        <v>2.2727272727272728E-2</v>
      </c>
      <c r="O214" s="56">
        <v>0</v>
      </c>
      <c r="Q214" s="56">
        <v>-4.7619047619047616E-2</v>
      </c>
      <c r="R214" s="56">
        <v>0.1111111111111111</v>
      </c>
      <c r="S214" s="56">
        <v>-2.9850746268656716E-2</v>
      </c>
    </row>
    <row r="215" spans="13:19" x14ac:dyDescent="0.25">
      <c r="M215" s="56">
        <v>-0.33823529411764708</v>
      </c>
      <c r="N215" s="56">
        <v>-6.25E-2</v>
      </c>
      <c r="O215" s="56">
        <v>-0.50819672131147542</v>
      </c>
      <c r="Q215" s="56">
        <v>-1.1627906976744186E-2</v>
      </c>
      <c r="R215" s="56">
        <v>0.19047619047619047</v>
      </c>
      <c r="S215" s="56">
        <v>-9.0909090909090912E-2</v>
      </c>
    </row>
    <row r="216" spans="13:19" x14ac:dyDescent="0.25">
      <c r="M216" s="56">
        <v>-0.13333333333333333</v>
      </c>
      <c r="N216" s="56">
        <v>-6.25E-2</v>
      </c>
      <c r="O216" s="56">
        <v>-9.7222222222222224E-2</v>
      </c>
      <c r="Q216" s="56">
        <v>0.328125</v>
      </c>
      <c r="R216" s="56">
        <v>0.15853658536585366</v>
      </c>
      <c r="S216" s="56">
        <v>-1.3157894736842105E-2</v>
      </c>
    </row>
    <row r="217" spans="13:19" x14ac:dyDescent="0.25">
      <c r="M217" s="56">
        <v>4.2857142857142858E-2</v>
      </c>
      <c r="N217" s="56">
        <v>-8.0459770114942528E-2</v>
      </c>
      <c r="O217" s="56">
        <v>-0.15662650602409639</v>
      </c>
      <c r="Q217" s="56">
        <v>0.25</v>
      </c>
      <c r="R217" s="56">
        <v>-0.16666666666666666</v>
      </c>
      <c r="S217" s="56">
        <v>-1.5151515151515152E-2</v>
      </c>
    </row>
    <row r="218" spans="13:19" x14ac:dyDescent="0.25">
      <c r="M218" s="56">
        <v>3.7974683544303799E-2</v>
      </c>
      <c r="N218" s="56">
        <v>-0.21052631578947367</v>
      </c>
      <c r="O218" s="56">
        <v>-3.5087719298245612E-2</v>
      </c>
      <c r="Q218" s="56">
        <v>0.15384615384615385</v>
      </c>
      <c r="R218" s="56">
        <v>0.1111111111111111</v>
      </c>
      <c r="S218" s="56">
        <v>-2.4390243902439025E-2</v>
      </c>
    </row>
    <row r="219" spans="13:19" x14ac:dyDescent="0.25">
      <c r="M219" s="56">
        <v>3.125E-2</v>
      </c>
      <c r="N219" s="56">
        <v>-0.25925925925925924</v>
      </c>
      <c r="O219" s="56">
        <v>-0.125</v>
      </c>
      <c r="Q219" s="56">
        <v>0.29629629629629628</v>
      </c>
      <c r="R219" s="56">
        <v>-3.8461538461538464E-2</v>
      </c>
      <c r="S219" s="56">
        <v>0.16071428571428573</v>
      </c>
    </row>
    <row r="220" spans="13:19" x14ac:dyDescent="0.25">
      <c r="M220" s="56">
        <v>0.13414634146341464</v>
      </c>
      <c r="N220" s="56">
        <v>-0.20289855072463769</v>
      </c>
      <c r="O220" s="56">
        <v>-0.16666666666666666</v>
      </c>
      <c r="Q220" s="56">
        <v>0.125</v>
      </c>
      <c r="R220" s="56">
        <v>0.13636363636363635</v>
      </c>
      <c r="S220" s="56">
        <v>0.46341463414634149</v>
      </c>
    </row>
    <row r="221" spans="13:19" x14ac:dyDescent="0.25">
      <c r="M221" s="56">
        <v>-9.6153846153846159E-2</v>
      </c>
      <c r="N221" s="56">
        <v>-5.1724137931034482E-2</v>
      </c>
      <c r="O221" s="56">
        <v>-0.16666666666666666</v>
      </c>
      <c r="Q221" s="56">
        <v>0.22807017543859648</v>
      </c>
      <c r="R221" s="56">
        <v>-4.49438202247191E-2</v>
      </c>
      <c r="S221" s="56">
        <v>3.7735849056603772E-2</v>
      </c>
    </row>
    <row r="222" spans="13:19" x14ac:dyDescent="0.25">
      <c r="M222" s="56">
        <v>-1.5151515151515152E-2</v>
      </c>
      <c r="N222" s="56">
        <v>-0.14634146341463414</v>
      </c>
      <c r="O222" s="56">
        <v>-0.23076923076923078</v>
      </c>
      <c r="Q222" s="56">
        <v>-5.8823529411764705E-2</v>
      </c>
      <c r="R222" s="56">
        <v>-0.13461538461538461</v>
      </c>
      <c r="S222" s="56">
        <v>7.6923076923076927E-2</v>
      </c>
    </row>
    <row r="223" spans="13:19" x14ac:dyDescent="0.25">
      <c r="M223" s="56">
        <v>3.4883720930232558E-2</v>
      </c>
      <c r="N223" s="56">
        <v>-0.11290322580645161</v>
      </c>
      <c r="O223" s="56">
        <v>-0.21428571428571427</v>
      </c>
      <c r="Q223" s="56">
        <v>0.20370370370370369</v>
      </c>
      <c r="R223" s="56">
        <v>-0.23076923076923078</v>
      </c>
      <c r="S223" s="56">
        <v>7.9545454545454544E-2</v>
      </c>
    </row>
    <row r="224" spans="13:19" x14ac:dyDescent="0.25">
      <c r="M224" s="56">
        <v>-0.11864406779661017</v>
      </c>
      <c r="N224" s="56">
        <v>-0.1875</v>
      </c>
      <c r="O224" s="56">
        <v>1.1235955056179775E-2</v>
      </c>
      <c r="Q224" s="56">
        <v>-3.8461538461538464E-2</v>
      </c>
      <c r="R224" s="56">
        <v>-3.614457831325301E-2</v>
      </c>
      <c r="S224" s="56">
        <v>2.4096385542168676E-2</v>
      </c>
    </row>
    <row r="225" spans="13:19" x14ac:dyDescent="0.25">
      <c r="M225" s="56">
        <v>-6.9767441860465115E-2</v>
      </c>
      <c r="N225" s="56">
        <v>-0.41666666666666669</v>
      </c>
      <c r="O225" s="56">
        <v>-1.9607843137254902E-2</v>
      </c>
      <c r="Q225" s="56">
        <v>1.4492753623188406E-2</v>
      </c>
      <c r="R225" s="56">
        <v>4.8387096774193547E-2</v>
      </c>
      <c r="S225" s="56">
        <v>0.14754098360655737</v>
      </c>
    </row>
    <row r="226" spans="13:19" x14ac:dyDescent="0.25">
      <c r="M226" s="56">
        <v>8.6956521739130432E-2</v>
      </c>
      <c r="O226" s="56">
        <v>-0.15662650602409639</v>
      </c>
      <c r="Q226" s="56">
        <v>5.7692307692307696E-2</v>
      </c>
      <c r="R226" s="56">
        <v>-6.9767441860465115E-2</v>
      </c>
      <c r="S226" s="56">
        <v>7.9545454545454544E-2</v>
      </c>
    </row>
    <row r="227" spans="13:19" x14ac:dyDescent="0.25">
      <c r="M227" s="56">
        <v>0.17647058823529413</v>
      </c>
      <c r="O227" s="56">
        <v>-6.25E-2</v>
      </c>
      <c r="Q227" s="56">
        <v>0.17647058823529413</v>
      </c>
      <c r="R227" s="56">
        <v>-3.8461538461538464E-2</v>
      </c>
      <c r="S227" s="56">
        <v>5.2631578947368418E-2</v>
      </c>
    </row>
    <row r="228" spans="13:19" x14ac:dyDescent="0.25">
      <c r="M228" s="56">
        <v>0.16393442622950818</v>
      </c>
      <c r="O228" s="56">
        <v>-2.4390243902439025E-2</v>
      </c>
      <c r="Q228" s="56">
        <v>-6.9767441860465115E-2</v>
      </c>
      <c r="R228" s="56">
        <v>0</v>
      </c>
      <c r="S228" s="56">
        <v>9.0909090909090912E-2</v>
      </c>
    </row>
    <row r="229" spans="13:19" x14ac:dyDescent="0.25">
      <c r="M229" s="56">
        <v>0.38554216867469882</v>
      </c>
      <c r="O229" s="56">
        <v>-0.19642857142857142</v>
      </c>
      <c r="Q229" s="56">
        <v>0.27450980392156865</v>
      </c>
      <c r="R229" s="56">
        <v>-0.12280701754385964</v>
      </c>
      <c r="S229" s="56">
        <v>0.26760563380281688</v>
      </c>
    </row>
    <row r="230" spans="13:19" x14ac:dyDescent="0.25">
      <c r="M230" s="56">
        <v>0.1111111111111111</v>
      </c>
      <c r="O230" s="56">
        <v>-0.23076923076923078</v>
      </c>
      <c r="Q230" s="56">
        <v>-4.878048780487805E-2</v>
      </c>
      <c r="R230" s="56">
        <v>3.896103896103896E-2</v>
      </c>
      <c r="S230" s="56">
        <v>0.14942528735632185</v>
      </c>
    </row>
    <row r="231" spans="13:19" x14ac:dyDescent="0.25">
      <c r="M231" s="56">
        <v>5.5555555555555552E-2</v>
      </c>
      <c r="O231" s="56">
        <v>-0.15730337078651685</v>
      </c>
      <c r="Q231" s="56">
        <v>9.0909090909090912E-2</v>
      </c>
      <c r="R231" s="56">
        <v>-7.407407407407407E-2</v>
      </c>
      <c r="S231" s="56">
        <v>5.7692307692307696E-2</v>
      </c>
    </row>
    <row r="232" spans="13:19" x14ac:dyDescent="0.25">
      <c r="M232" s="56">
        <v>-9.0909090909090912E-2</v>
      </c>
      <c r="O232" s="56">
        <v>-1.9607843137254902E-2</v>
      </c>
      <c r="Q232" s="56">
        <v>-0.13207547169811321</v>
      </c>
      <c r="R232" s="56">
        <v>-1.9607843137254902E-2</v>
      </c>
      <c r="S232" s="56">
        <v>0.25</v>
      </c>
    </row>
    <row r="233" spans="13:19" x14ac:dyDescent="0.25">
      <c r="M233" s="56">
        <v>7.6923076923076927E-2</v>
      </c>
      <c r="O233" s="56">
        <v>-0.14634146341463414</v>
      </c>
      <c r="Q233" s="56">
        <v>-9.0909090909090912E-2</v>
      </c>
      <c r="R233" s="56">
        <v>0.125</v>
      </c>
      <c r="S233" s="56">
        <v>0.1111111111111111</v>
      </c>
    </row>
    <row r="234" spans="13:19" x14ac:dyDescent="0.25">
      <c r="M234" s="56">
        <v>-0.10714285714285714</v>
      </c>
      <c r="O234" s="56">
        <v>-0.20634920634920634</v>
      </c>
      <c r="Q234" s="56">
        <v>6.0606060606060608E-2</v>
      </c>
      <c r="R234" s="56">
        <v>1.4492753623188406E-2</v>
      </c>
      <c r="S234" s="56">
        <v>0.13636363636363635</v>
      </c>
    </row>
    <row r="235" spans="13:19" x14ac:dyDescent="0.25">
      <c r="M235" s="56">
        <v>0.17647058823529413</v>
      </c>
      <c r="O235" s="56">
        <v>-0.25287356321839083</v>
      </c>
      <c r="Q235" s="56">
        <v>2.2727272727272728E-2</v>
      </c>
      <c r="R235" s="56">
        <v>1.2658227848101266E-2</v>
      </c>
      <c r="S235" s="56">
        <v>9.1954022988505746E-2</v>
      </c>
    </row>
    <row r="236" spans="13:19" x14ac:dyDescent="0.25">
      <c r="M236" s="56">
        <v>0.11940298507462686</v>
      </c>
      <c r="O236" s="56">
        <v>-0.26229508196721313</v>
      </c>
      <c r="Q236" s="56">
        <v>9.0909090909090912E-2</v>
      </c>
      <c r="R236" s="56">
        <v>-0.13793103448275862</v>
      </c>
      <c r="S236" s="56">
        <v>1.8518518518518517E-2</v>
      </c>
    </row>
    <row r="237" spans="13:19" x14ac:dyDescent="0.25">
      <c r="M237" s="56">
        <v>-4.49438202247191E-2</v>
      </c>
      <c r="Q237" s="56">
        <v>0.27450980392156865</v>
      </c>
      <c r="R237" s="56">
        <v>-3.8461538461538464E-2</v>
      </c>
      <c r="S237" s="56">
        <v>-3.5087719298245612E-2</v>
      </c>
    </row>
    <row r="238" spans="13:19" x14ac:dyDescent="0.25">
      <c r="M238" s="56">
        <v>1.1904761904761904E-2</v>
      </c>
      <c r="Q238" s="56">
        <v>0</v>
      </c>
      <c r="R238" s="56">
        <v>6.0606060606060608E-2</v>
      </c>
      <c r="S238" s="56">
        <v>4.4776119402985072E-2</v>
      </c>
    </row>
    <row r="239" spans="13:19" x14ac:dyDescent="0.25">
      <c r="M239" s="56">
        <v>0.20967741935483872</v>
      </c>
      <c r="Q239" s="56">
        <v>0</v>
      </c>
      <c r="R239" s="56">
        <v>0.12359550561797752</v>
      </c>
      <c r="S239" s="56">
        <v>-3.4090909090909088E-2</v>
      </c>
    </row>
    <row r="240" spans="13:19" x14ac:dyDescent="0.25">
      <c r="M240" s="56">
        <v>3.6585365853658534E-2</v>
      </c>
      <c r="Q240" s="56">
        <v>-0.12790697674418605</v>
      </c>
      <c r="R240" s="56">
        <v>0.15384615384615385</v>
      </c>
      <c r="S240" s="56">
        <v>-7.8947368421052627E-2</v>
      </c>
    </row>
    <row r="241" spans="13:19" x14ac:dyDescent="0.25">
      <c r="M241" s="56">
        <v>-1.6393442622950821E-2</v>
      </c>
      <c r="Q241" s="56">
        <v>0.1111111111111111</v>
      </c>
      <c r="R241" s="56">
        <v>-3.8461538461538464E-2</v>
      </c>
      <c r="S241" s="56">
        <v>-1.5151515151515152E-2</v>
      </c>
    </row>
    <row r="242" spans="13:19" x14ac:dyDescent="0.25">
      <c r="M242" s="56">
        <v>0.26436781609195403</v>
      </c>
      <c r="Q242" s="56">
        <v>-9.7222222222222224E-2</v>
      </c>
      <c r="R242" s="56">
        <v>8.4337349397590355E-2</v>
      </c>
      <c r="S242" s="56">
        <v>-2.4390243902439025E-2</v>
      </c>
    </row>
    <row r="243" spans="13:19" x14ac:dyDescent="0.25">
      <c r="M243" s="56">
        <v>0.15384615384615385</v>
      </c>
      <c r="Q243" s="56">
        <v>-0.16666666666666666</v>
      </c>
      <c r="R243" s="56">
        <v>0.12903225806451613</v>
      </c>
      <c r="S243" s="56">
        <v>-0.10714285714285714</v>
      </c>
    </row>
    <row r="244" spans="13:19" x14ac:dyDescent="0.25">
      <c r="M244" s="56">
        <v>4.4776119402985072E-2</v>
      </c>
      <c r="Q244" s="56">
        <v>-9.0909090909090912E-2</v>
      </c>
      <c r="R244" s="56">
        <v>4.6511627906976744E-2</v>
      </c>
      <c r="S244" s="56">
        <v>0.15853658536585366</v>
      </c>
    </row>
    <row r="245" spans="13:19" x14ac:dyDescent="0.25">
      <c r="M245" s="56">
        <v>-9.0909090909090912E-2</v>
      </c>
      <c r="Q245" s="56">
        <v>7.6923076923076927E-2</v>
      </c>
      <c r="R245" s="56">
        <v>-3.8461538461538464E-2</v>
      </c>
      <c r="S245" s="56">
        <v>-0.24528301886792453</v>
      </c>
    </row>
    <row r="246" spans="13:19" x14ac:dyDescent="0.25">
      <c r="M246" s="56">
        <v>5.7692307692307696E-2</v>
      </c>
      <c r="Q246" s="56">
        <v>1.1904761904761904E-2</v>
      </c>
      <c r="S246" s="56">
        <v>-9.0909090909090912E-2</v>
      </c>
    </row>
    <row r="247" spans="13:19" x14ac:dyDescent="0.25">
      <c r="M247" s="56">
        <v>-3.8461538461538464E-2</v>
      </c>
      <c r="Q247" s="56">
        <v>-0.11764705882352941</v>
      </c>
      <c r="S247" s="56">
        <v>-1.4084507042253521E-2</v>
      </c>
    </row>
    <row r="248" spans="13:19" x14ac:dyDescent="0.25">
      <c r="M248" s="56">
        <v>4.9382716049382713E-2</v>
      </c>
      <c r="Q248" s="56">
        <v>0.11940298507462686</v>
      </c>
      <c r="S248" s="56">
        <v>4.6511627906976744E-2</v>
      </c>
    </row>
    <row r="249" spans="13:19" x14ac:dyDescent="0.25">
      <c r="M249" s="56">
        <v>7.6923076923076927E-2</v>
      </c>
      <c r="Q249" s="56">
        <v>1.1235955056179775E-2</v>
      </c>
      <c r="S249" s="56">
        <v>9.7560975609756101E-2</v>
      </c>
    </row>
    <row r="250" spans="13:19" x14ac:dyDescent="0.25">
      <c r="M250" s="56">
        <v>0</v>
      </c>
      <c r="Q250" s="56">
        <v>-4.7619047619047616E-2</v>
      </c>
      <c r="S250" s="56">
        <v>0.29032258064516131</v>
      </c>
    </row>
    <row r="251" spans="13:19" x14ac:dyDescent="0.25">
      <c r="M251" s="56">
        <v>0.1111111111111111</v>
      </c>
      <c r="Q251" s="56">
        <v>0.12903225806451613</v>
      </c>
      <c r="S251" s="56">
        <v>0.1111111111111111</v>
      </c>
    </row>
    <row r="252" spans="13:19" x14ac:dyDescent="0.25">
      <c r="M252" s="56">
        <v>0.1206896551724138</v>
      </c>
      <c r="Q252" s="56">
        <v>3.6585365853658534E-2</v>
      </c>
      <c r="S252" s="56">
        <v>-9.0909090909090912E-2</v>
      </c>
    </row>
    <row r="253" spans="13:19" x14ac:dyDescent="0.25">
      <c r="M253" s="56">
        <v>0.11940298507462686</v>
      </c>
      <c r="Q253" s="56">
        <v>-0.26229508196721313</v>
      </c>
      <c r="S253" s="56">
        <v>6.0606060606060608E-2</v>
      </c>
    </row>
    <row r="254" spans="13:19" x14ac:dyDescent="0.25">
      <c r="M254" s="56">
        <v>-0.10112359550561797</v>
      </c>
      <c r="Q254" s="56">
        <v>-8.0459770114942528E-2</v>
      </c>
      <c r="S254" s="56">
        <v>2.2727272727272728E-2</v>
      </c>
    </row>
    <row r="255" spans="13:19" x14ac:dyDescent="0.25">
      <c r="M255" s="56">
        <v>-7.8947368421052627E-2</v>
      </c>
      <c r="Q255" s="56">
        <v>-0.23076923076923078</v>
      </c>
      <c r="S255" s="56">
        <v>8.4337349397590355E-2</v>
      </c>
    </row>
    <row r="256" spans="13:19" x14ac:dyDescent="0.25">
      <c r="M256" s="56">
        <v>1.5625E-2</v>
      </c>
      <c r="Q256" s="56">
        <v>4.4776119402985072E-2</v>
      </c>
      <c r="S256" s="56">
        <v>0.1111111111111111</v>
      </c>
    </row>
    <row r="257" spans="13:19" x14ac:dyDescent="0.25">
      <c r="M257" s="56">
        <v>-0.14634146341463414</v>
      </c>
      <c r="Q257" s="56">
        <v>2.2727272727272728E-2</v>
      </c>
      <c r="S257" s="56">
        <v>7.1428571428571425E-2</v>
      </c>
    </row>
    <row r="258" spans="13:19" x14ac:dyDescent="0.25">
      <c r="M258" s="56">
        <v>7.1428571428571425E-2</v>
      </c>
      <c r="Q258" s="56">
        <v>-3.8461538461538464E-2</v>
      </c>
      <c r="S258" s="56">
        <v>-0.13793103448275862</v>
      </c>
    </row>
    <row r="259" spans="13:19" x14ac:dyDescent="0.25">
      <c r="M259" s="56">
        <v>0.3253012048192771</v>
      </c>
      <c r="Q259" s="56">
        <v>-0.13461538461538461</v>
      </c>
      <c r="S259" s="56">
        <v>5.2631578947368418E-2</v>
      </c>
    </row>
    <row r="260" spans="13:19" x14ac:dyDescent="0.25">
      <c r="M260" s="56">
        <v>0.25</v>
      </c>
      <c r="Q260" s="56">
        <v>-1.2345679012345678E-2</v>
      </c>
      <c r="S260" s="56">
        <v>4.4776119402985072E-2</v>
      </c>
    </row>
    <row r="261" spans="13:19" x14ac:dyDescent="0.25">
      <c r="M261" s="56">
        <v>1.4492753623188406E-2</v>
      </c>
      <c r="Q261" s="56">
        <v>-7.6923076923076927E-2</v>
      </c>
      <c r="S261" s="56">
        <v>-9.0909090909090912E-2</v>
      </c>
    </row>
    <row r="262" spans="13:19" x14ac:dyDescent="0.25">
      <c r="M262" s="56">
        <v>5.7692307692307696E-2</v>
      </c>
      <c r="Q262" s="56">
        <v>0</v>
      </c>
      <c r="S262" s="56">
        <v>-7.8947368421052627E-2</v>
      </c>
    </row>
    <row r="263" spans="13:19" x14ac:dyDescent="0.25">
      <c r="M263" s="56">
        <v>-1.9607843137254902E-2</v>
      </c>
      <c r="Q263" s="56">
        <v>-0.25925925925925924</v>
      </c>
      <c r="S263" s="56">
        <v>6.0606060606060608E-2</v>
      </c>
    </row>
    <row r="264" spans="13:19" x14ac:dyDescent="0.25">
      <c r="M264" s="56">
        <v>-6.9767441860465115E-2</v>
      </c>
      <c r="Q264" s="56">
        <v>-0.13793103448275862</v>
      </c>
      <c r="S264" s="56">
        <v>-2.4390243902439025E-2</v>
      </c>
    </row>
    <row r="265" spans="13:19" x14ac:dyDescent="0.25">
      <c r="M265" s="56">
        <v>0.17647058823529413</v>
      </c>
      <c r="Q265" s="56">
        <v>0.11940298507462686</v>
      </c>
      <c r="S265" s="56">
        <v>7.1428571428571425E-2</v>
      </c>
    </row>
    <row r="266" spans="13:19" x14ac:dyDescent="0.25">
      <c r="M266" s="56">
        <v>-8.5365853658536592E-2</v>
      </c>
      <c r="Q266" s="56">
        <v>1.1235955056179775E-2</v>
      </c>
      <c r="S266" s="56">
        <v>0.34146341463414637</v>
      </c>
    </row>
    <row r="267" spans="13:19" x14ac:dyDescent="0.25">
      <c r="M267" s="56">
        <v>9.0909090909090912E-2</v>
      </c>
      <c r="Q267" s="56">
        <v>5.2631578947368418E-2</v>
      </c>
      <c r="S267" s="56">
        <v>-5.6603773584905662E-2</v>
      </c>
    </row>
    <row r="268" spans="13:19" x14ac:dyDescent="0.25">
      <c r="M268" s="56">
        <v>-0.24528301886792453</v>
      </c>
      <c r="Q268" s="56">
        <v>9.375E-2</v>
      </c>
    </row>
    <row r="269" spans="13:19" x14ac:dyDescent="0.25">
      <c r="M269" s="56">
        <v>0.18181818181818182</v>
      </c>
      <c r="Q269" s="56">
        <v>3.6585365853658534E-2</v>
      </c>
    </row>
    <row r="270" spans="13:19" x14ac:dyDescent="0.25">
      <c r="M270" s="56">
        <v>6.0606060606060608E-2</v>
      </c>
      <c r="Q270" s="56">
        <v>-1.7857142857142856E-2</v>
      </c>
    </row>
    <row r="271" spans="13:19" x14ac:dyDescent="0.25">
      <c r="M271" s="56">
        <v>-9.0909090909090912E-2</v>
      </c>
      <c r="Q271" s="56">
        <v>-3.614457831325301E-2</v>
      </c>
    </row>
    <row r="272" spans="13:19" x14ac:dyDescent="0.25">
      <c r="M272" s="56">
        <v>-9.0909090909090912E-2</v>
      </c>
      <c r="Q272" s="56">
        <v>-0.13461538461538461</v>
      </c>
    </row>
    <row r="273" spans="13:17" x14ac:dyDescent="0.25">
      <c r="M273" s="56">
        <v>7.8431372549019607E-2</v>
      </c>
      <c r="Q273" s="56">
        <v>1.4492753623188406E-2</v>
      </c>
    </row>
    <row r="274" spans="13:17" x14ac:dyDescent="0.25">
      <c r="M274" s="56">
        <v>-5.8823529411764705E-2</v>
      </c>
      <c r="Q274" s="56">
        <v>-3.8461538461538464E-2</v>
      </c>
    </row>
    <row r="275" spans="13:17" x14ac:dyDescent="0.25">
      <c r="M275" s="56">
        <v>8.3333333333333329E-2</v>
      </c>
      <c r="Q275" s="56">
        <v>-0.11764705882352941</v>
      </c>
    </row>
    <row r="276" spans="13:17" x14ac:dyDescent="0.25">
      <c r="M276" s="56">
        <v>-0.12790697674418605</v>
      </c>
      <c r="Q276" s="56">
        <v>-6.9767441860465115E-2</v>
      </c>
    </row>
    <row r="277" spans="13:17" x14ac:dyDescent="0.25">
      <c r="M277" s="56">
        <v>0.1111111111111111</v>
      </c>
      <c r="Q277" s="56">
        <v>0.47058823529411764</v>
      </c>
    </row>
    <row r="278" spans="13:17" x14ac:dyDescent="0.25">
      <c r="M278" s="56">
        <v>0.1111111111111111</v>
      </c>
      <c r="Q278" s="56">
        <v>9.7560975609756101E-2</v>
      </c>
    </row>
    <row r="279" spans="13:17" x14ac:dyDescent="0.25">
      <c r="M279" s="56">
        <v>0</v>
      </c>
      <c r="Q279" s="56">
        <v>-0.18181818181818182</v>
      </c>
    </row>
    <row r="280" spans="13:17" x14ac:dyDescent="0.25">
      <c r="M280" s="56">
        <v>-9.0909090909090912E-2</v>
      </c>
      <c r="Q280" s="56">
        <v>-0.24528301886792453</v>
      </c>
    </row>
    <row r="281" spans="13:17" x14ac:dyDescent="0.25">
      <c r="M281" s="56">
        <v>0.15384615384615385</v>
      </c>
      <c r="Q281" s="56">
        <v>-9.0909090909090912E-2</v>
      </c>
    </row>
    <row r="282" spans="13:17" x14ac:dyDescent="0.25">
      <c r="M282" s="56">
        <v>-4.7619047619047616E-2</v>
      </c>
      <c r="Q282" s="56">
        <v>0.13636363636363635</v>
      </c>
    </row>
    <row r="283" spans="13:17" x14ac:dyDescent="0.25">
      <c r="M283" s="56">
        <v>0.23529411764705882</v>
      </c>
      <c r="Q283" s="56">
        <v>-3.4090909090909088E-2</v>
      </c>
    </row>
    <row r="284" spans="13:17" x14ac:dyDescent="0.25">
      <c r="M284" s="56">
        <v>0.19402985074626866</v>
      </c>
      <c r="Q284" s="56">
        <v>-9.0909090909090912E-2</v>
      </c>
    </row>
    <row r="285" spans="13:17" x14ac:dyDescent="0.25">
      <c r="M285" s="56">
        <v>0.12359550561797752</v>
      </c>
      <c r="Q285" s="56">
        <v>-1.9607843137254902E-2</v>
      </c>
    </row>
    <row r="286" spans="13:17" x14ac:dyDescent="0.25">
      <c r="M286" s="56">
        <v>0.13095238095238096</v>
      </c>
      <c r="Q286" s="56">
        <v>-5.8823529411764705E-2</v>
      </c>
    </row>
    <row r="287" spans="13:17" x14ac:dyDescent="0.25">
      <c r="M287" s="56">
        <v>0.20967741935483872</v>
      </c>
      <c r="Q287" s="56">
        <v>0.16666666666666666</v>
      </c>
    </row>
    <row r="288" spans="13:17" x14ac:dyDescent="0.25">
      <c r="M288" s="56">
        <v>9.7560975609756101E-2</v>
      </c>
      <c r="Q288" s="56">
        <v>-1.1627906976744186E-2</v>
      </c>
    </row>
    <row r="289" spans="13:17" x14ac:dyDescent="0.25">
      <c r="M289" s="56">
        <v>0.22950819672131148</v>
      </c>
      <c r="Q289" s="56">
        <v>1.8518518518518517E-2</v>
      </c>
    </row>
    <row r="290" spans="13:17" x14ac:dyDescent="0.25">
      <c r="M290" s="56">
        <v>3.4482758620689655E-2</v>
      </c>
      <c r="Q290" s="56">
        <v>0.1111111111111111</v>
      </c>
    </row>
    <row r="291" spans="13:17" x14ac:dyDescent="0.25">
      <c r="M291" s="56">
        <v>-3.8461538461538464E-2</v>
      </c>
      <c r="Q291" s="56">
        <v>-9.0909090909090912E-2</v>
      </c>
    </row>
    <row r="292" spans="13:17" x14ac:dyDescent="0.25">
      <c r="M292" s="56">
        <v>0.26865671641791045</v>
      </c>
      <c r="Q292" s="56">
        <v>-8.4507042253521125E-2</v>
      </c>
    </row>
    <row r="293" spans="13:17" x14ac:dyDescent="0.25">
      <c r="M293" s="56">
        <v>2.2727272727272728E-2</v>
      </c>
      <c r="Q293" s="56">
        <v>4.6511627906976744E-2</v>
      </c>
    </row>
    <row r="294" spans="13:17" x14ac:dyDescent="0.25">
      <c r="M294" s="56">
        <v>0.34615384615384615</v>
      </c>
      <c r="Q294" s="56">
        <v>9.7560975609756101E-2</v>
      </c>
    </row>
    <row r="295" spans="13:17" x14ac:dyDescent="0.25">
      <c r="M295" s="56">
        <v>0.25</v>
      </c>
      <c r="Q295" s="56">
        <v>0.12903225806451613</v>
      </c>
    </row>
    <row r="296" spans="13:17" x14ac:dyDescent="0.25">
      <c r="M296" s="56">
        <v>4.9382716049382713E-2</v>
      </c>
      <c r="Q296" s="56">
        <v>-0.1111111111111111</v>
      </c>
    </row>
    <row r="297" spans="13:17" x14ac:dyDescent="0.25">
      <c r="M297" s="56">
        <v>7.6923076923076927E-2</v>
      </c>
      <c r="Q297" s="56">
        <v>9.0909090909090912E-2</v>
      </c>
    </row>
    <row r="298" spans="13:17" x14ac:dyDescent="0.25">
      <c r="M298" s="56">
        <v>0</v>
      </c>
      <c r="Q298" s="56">
        <v>5.2631578947368418E-2</v>
      </c>
    </row>
    <row r="299" spans="13:17" x14ac:dyDescent="0.25">
      <c r="M299" s="56">
        <v>0.29629629629629628</v>
      </c>
      <c r="Q299" s="56">
        <v>-0.15584415584415584</v>
      </c>
    </row>
    <row r="300" spans="13:17" x14ac:dyDescent="0.25">
      <c r="M300" s="56">
        <v>0.1206896551724138</v>
      </c>
      <c r="Q300" s="56">
        <v>0.1111111111111111</v>
      </c>
    </row>
    <row r="301" spans="13:17" x14ac:dyDescent="0.25">
      <c r="M301" s="56">
        <v>0.11940298507462686</v>
      </c>
      <c r="Q301" s="56">
        <v>-1.9607843137254902E-2</v>
      </c>
    </row>
    <row r="302" spans="13:17" x14ac:dyDescent="0.25">
      <c r="M302" s="56">
        <v>-4.49438202247191E-2</v>
      </c>
      <c r="Q302" s="56">
        <v>0</v>
      </c>
    </row>
    <row r="303" spans="13:17" x14ac:dyDescent="0.25">
      <c r="M303" s="56">
        <v>5.2631578947368418E-2</v>
      </c>
      <c r="Q303" s="56">
        <v>1.4492753623188406E-2</v>
      </c>
    </row>
    <row r="304" spans="13:17" x14ac:dyDescent="0.25">
      <c r="M304" s="56">
        <v>0.25</v>
      </c>
      <c r="Q304" s="56">
        <v>0.13924050632911392</v>
      </c>
    </row>
    <row r="305" spans="13:17" x14ac:dyDescent="0.25">
      <c r="M305" s="56">
        <v>9.7560975609756101E-2</v>
      </c>
      <c r="Q305" s="56">
        <v>-0.13793103448275862</v>
      </c>
    </row>
    <row r="306" spans="13:17" x14ac:dyDescent="0.25">
      <c r="M306" s="56">
        <v>0.3392857142857143</v>
      </c>
      <c r="Q306" s="56">
        <v>6.0606060606060608E-2</v>
      </c>
    </row>
    <row r="307" spans="13:17" x14ac:dyDescent="0.25">
      <c r="M307" s="56">
        <v>2.4096385542168676E-2</v>
      </c>
      <c r="Q307" s="56">
        <v>-9.0909090909090912E-2</v>
      </c>
    </row>
    <row r="308" spans="13:17" x14ac:dyDescent="0.25">
      <c r="M308" s="56">
        <v>0.25</v>
      </c>
      <c r="Q308" s="56">
        <v>8.4337349397590355E-2</v>
      </c>
    </row>
    <row r="309" spans="13:17" x14ac:dyDescent="0.25">
      <c r="M309" s="56">
        <v>0.15942028985507245</v>
      </c>
      <c r="Q309" s="56">
        <v>-4.7619047619047616E-2</v>
      </c>
    </row>
    <row r="310" spans="13:17" x14ac:dyDescent="0.25">
      <c r="M310" s="56">
        <v>0.25</v>
      </c>
      <c r="Q310" s="56">
        <v>-4.7619047619047616E-2</v>
      </c>
    </row>
    <row r="311" spans="13:17" x14ac:dyDescent="0.25">
      <c r="M311" s="56">
        <v>0.17647058823529413</v>
      </c>
      <c r="Q311" s="56">
        <v>-0.13793103448275862</v>
      </c>
    </row>
    <row r="312" spans="13:17" x14ac:dyDescent="0.25">
      <c r="M312" s="56">
        <v>-0.12790697674418605</v>
      </c>
      <c r="Q312" s="56">
        <v>0.25</v>
      </c>
    </row>
    <row r="313" spans="13:17" x14ac:dyDescent="0.25">
      <c r="M313" s="56">
        <v>0.27450980392156865</v>
      </c>
      <c r="Q313" s="56">
        <v>-9.0909090909090912E-2</v>
      </c>
    </row>
    <row r="314" spans="13:17" x14ac:dyDescent="0.25">
      <c r="M314" s="56">
        <v>-2.4390243902439025E-2</v>
      </c>
      <c r="Q314" s="56">
        <v>1.1235955056179775E-2</v>
      </c>
    </row>
    <row r="315" spans="13:17" x14ac:dyDescent="0.25">
      <c r="M315" s="56">
        <v>0.27272727272727271</v>
      </c>
      <c r="Q315" s="56">
        <v>5.7692307692307696E-2</v>
      </c>
    </row>
    <row r="316" spans="13:17" x14ac:dyDescent="0.25">
      <c r="M316" s="56">
        <v>0.13207547169811321</v>
      </c>
      <c r="Q316" s="56">
        <v>0.25</v>
      </c>
    </row>
    <row r="317" spans="13:17" x14ac:dyDescent="0.25">
      <c r="M317" s="56">
        <v>0</v>
      </c>
      <c r="Q317" s="56">
        <v>2.4096385542168676E-2</v>
      </c>
    </row>
    <row r="318" spans="13:17" x14ac:dyDescent="0.25">
      <c r="M318" s="56">
        <v>0.13636363636363635</v>
      </c>
      <c r="Q318" s="56">
        <v>-3.2258064516129031E-2</v>
      </c>
    </row>
    <row r="319" spans="13:17" x14ac:dyDescent="0.25">
      <c r="M319" s="56">
        <v>-3.4090909090909088E-2</v>
      </c>
      <c r="Q319" s="56">
        <v>4.6511627906976744E-2</v>
      </c>
    </row>
    <row r="320" spans="13:17" x14ac:dyDescent="0.25">
      <c r="M320" s="56">
        <v>0.27272727272727271</v>
      </c>
      <c r="Q320" s="56">
        <v>0.25</v>
      </c>
    </row>
    <row r="321" spans="13:17" x14ac:dyDescent="0.25">
      <c r="M321" s="56">
        <v>0.17647058823529413</v>
      </c>
      <c r="Q321" s="56">
        <v>5.2631578947368418E-2</v>
      </c>
    </row>
    <row r="322" spans="13:17" x14ac:dyDescent="0.25">
      <c r="M322" s="56">
        <v>-5.8823529411764705E-2</v>
      </c>
      <c r="Q322" s="56">
        <v>-2.9850746268656716E-2</v>
      </c>
    </row>
    <row r="323" spans="13:17" x14ac:dyDescent="0.25">
      <c r="M323" s="56">
        <v>0.25</v>
      </c>
      <c r="Q323" s="56">
        <v>-9.0909090909090912E-2</v>
      </c>
    </row>
    <row r="324" spans="13:17" x14ac:dyDescent="0.25">
      <c r="M324" s="56">
        <v>-1.1627906976744186E-2</v>
      </c>
      <c r="Q324" s="56">
        <v>-7.8947368421052627E-2</v>
      </c>
    </row>
    <row r="325" spans="13:17" x14ac:dyDescent="0.25">
      <c r="M325" s="56">
        <v>0.29629629629629628</v>
      </c>
      <c r="Q325" s="56">
        <v>-1.5151515151515152E-2</v>
      </c>
    </row>
    <row r="326" spans="13:17" x14ac:dyDescent="0.25">
      <c r="M326" s="56">
        <v>0.25757575757575757</v>
      </c>
      <c r="Q326" s="56">
        <v>-2.4390243902439025E-2</v>
      </c>
    </row>
    <row r="327" spans="13:17" x14ac:dyDescent="0.25">
      <c r="M327" s="56">
        <v>0.15909090909090909</v>
      </c>
      <c r="Q327" s="56">
        <v>7.1428571428571425E-2</v>
      </c>
    </row>
    <row r="328" spans="13:17" x14ac:dyDescent="0.25">
      <c r="M328" s="56">
        <v>0.23529411764705882</v>
      </c>
      <c r="Q328" s="56">
        <v>0.21951219512195122</v>
      </c>
    </row>
    <row r="329" spans="13:17" x14ac:dyDescent="0.25">
      <c r="M329" s="56">
        <v>0.15662650602409639</v>
      </c>
      <c r="Q329" s="56">
        <v>-5.6603773584905662E-2</v>
      </c>
    </row>
    <row r="330" spans="13:17" x14ac:dyDescent="0.25">
      <c r="M330" s="56">
        <v>0.12698412698412698</v>
      </c>
      <c r="Q330" s="56">
        <v>5.5555555555555552E-2</v>
      </c>
    </row>
    <row r="331" spans="13:17" x14ac:dyDescent="0.25">
      <c r="M331" s="56">
        <v>4.49438202247191E-2</v>
      </c>
      <c r="Q331" s="56">
        <v>-9.0909090909090912E-2</v>
      </c>
    </row>
    <row r="332" spans="13:17" x14ac:dyDescent="0.25">
      <c r="M332" s="56">
        <v>8.9285714285714288E-2</v>
      </c>
      <c r="Q332" s="56">
        <v>-1.4084507042253521E-2</v>
      </c>
    </row>
    <row r="333" spans="13:17" x14ac:dyDescent="0.25">
      <c r="M333" s="56">
        <v>0.17307692307692307</v>
      </c>
      <c r="Q333" s="56">
        <v>4.6511627906976744E-2</v>
      </c>
    </row>
    <row r="334" spans="13:17" x14ac:dyDescent="0.25">
      <c r="M334" s="56">
        <v>0.20895522388059701</v>
      </c>
      <c r="Q334" s="56">
        <v>9.7560975609756101E-2</v>
      </c>
    </row>
    <row r="335" spans="13:17" x14ac:dyDescent="0.25">
      <c r="M335" s="56">
        <v>0.30337078651685395</v>
      </c>
      <c r="Q335" s="56">
        <v>4.8387096774193547E-2</v>
      </c>
    </row>
    <row r="336" spans="13:17" x14ac:dyDescent="0.25">
      <c r="M336" s="56">
        <v>0.17307692307692307</v>
      </c>
      <c r="Q336" s="56">
        <v>0</v>
      </c>
    </row>
    <row r="337" spans="13:17" x14ac:dyDescent="0.25">
      <c r="M337" s="56">
        <v>0.18072289156626506</v>
      </c>
      <c r="Q337" s="56">
        <v>9.0909090909090912E-2</v>
      </c>
    </row>
    <row r="338" spans="13:17" x14ac:dyDescent="0.25">
      <c r="M338" s="56">
        <v>0.2711864406779661</v>
      </c>
      <c r="Q338" s="56">
        <v>5.2631578947368418E-2</v>
      </c>
    </row>
    <row r="339" spans="13:17" x14ac:dyDescent="0.25">
      <c r="M339" s="56">
        <v>-1.1904761904761904E-2</v>
      </c>
      <c r="Q339" s="56">
        <v>3.896103896103896E-2</v>
      </c>
    </row>
    <row r="340" spans="13:17" x14ac:dyDescent="0.25">
      <c r="M340" s="56">
        <v>7.1428571428571425E-2</v>
      </c>
      <c r="Q340" s="56">
        <v>1.8518518518518517E-2</v>
      </c>
    </row>
    <row r="341" spans="13:17" x14ac:dyDescent="0.25">
      <c r="M341" s="56">
        <v>0.10909090909090909</v>
      </c>
      <c r="Q341" s="56">
        <v>-1.9607843137254902E-2</v>
      </c>
    </row>
    <row r="342" spans="13:17" x14ac:dyDescent="0.25">
      <c r="M342" s="56">
        <v>5.4545454545454543E-2</v>
      </c>
      <c r="Q342" s="56">
        <v>-0.125</v>
      </c>
    </row>
    <row r="343" spans="13:17" x14ac:dyDescent="0.25">
      <c r="M343" s="56">
        <v>0.26315789473684209</v>
      </c>
      <c r="Q343" s="56">
        <v>0.15942028985507245</v>
      </c>
    </row>
    <row r="344" spans="13:17" x14ac:dyDescent="0.25">
      <c r="M344" s="56">
        <v>0.41772151898734178</v>
      </c>
      <c r="Q344" s="56">
        <v>1.2658227848101266E-2</v>
      </c>
    </row>
    <row r="345" spans="13:17" x14ac:dyDescent="0.25">
      <c r="M345" s="56">
        <v>5.2631578947368418E-2</v>
      </c>
      <c r="Q345" s="56">
        <v>-0.13793103448275862</v>
      </c>
    </row>
    <row r="346" spans="13:17" x14ac:dyDescent="0.25">
      <c r="M346" s="56">
        <v>0.19402985074626866</v>
      </c>
      <c r="Q346" s="56">
        <v>0.21212121212121213</v>
      </c>
    </row>
    <row r="347" spans="13:17" x14ac:dyDescent="0.25">
      <c r="M347" s="56">
        <v>5.7971014492753624E-2</v>
      </c>
      <c r="Q347" s="56">
        <v>2.2727272727272728E-2</v>
      </c>
    </row>
    <row r="348" spans="13:17" x14ac:dyDescent="0.25">
      <c r="M348" s="56">
        <v>0.29761904761904762</v>
      </c>
      <c r="Q348" s="56">
        <v>-3.614457831325301E-2</v>
      </c>
    </row>
    <row r="349" spans="13:17" x14ac:dyDescent="0.25">
      <c r="M349" s="56">
        <v>0.41176470588235292</v>
      </c>
      <c r="Q349" s="56">
        <v>0.1111111111111111</v>
      </c>
    </row>
    <row r="350" spans="13:17" x14ac:dyDescent="0.25">
      <c r="M350" s="56">
        <v>0.19444444444444445</v>
      </c>
      <c r="Q350" s="56">
        <v>7.1428571428571425E-2</v>
      </c>
    </row>
    <row r="351" spans="13:17" x14ac:dyDescent="0.25">
      <c r="M351" s="56">
        <v>0.13725490196078433</v>
      </c>
      <c r="Q351" s="56">
        <v>0.37931034482758619</v>
      </c>
    </row>
    <row r="352" spans="13:17" x14ac:dyDescent="0.25">
      <c r="M352" s="56">
        <v>0.1875</v>
      </c>
      <c r="Q352" s="56">
        <v>-3.8461538461538464E-2</v>
      </c>
    </row>
    <row r="353" spans="13:17" x14ac:dyDescent="0.25">
      <c r="M353" s="56">
        <v>0.15873015873015872</v>
      </c>
      <c r="Q353" s="56">
        <v>-0.24242424242424243</v>
      </c>
    </row>
    <row r="354" spans="13:17" x14ac:dyDescent="0.25">
      <c r="M354" s="56">
        <v>3.7499999999999999E-2</v>
      </c>
      <c r="Q354" s="56">
        <v>-0.21348314606741572</v>
      </c>
    </row>
    <row r="355" spans="13:17" x14ac:dyDescent="0.25">
      <c r="M355" s="56">
        <v>6.3492063492063489E-2</v>
      </c>
      <c r="Q355" s="56">
        <v>-3.8461538461538464E-2</v>
      </c>
    </row>
    <row r="356" spans="13:17" x14ac:dyDescent="0.25">
      <c r="M356" s="56">
        <v>0.19101123595505617</v>
      </c>
      <c r="Q356" s="56">
        <v>-3.8461538461538464E-2</v>
      </c>
    </row>
    <row r="357" spans="13:17" x14ac:dyDescent="0.25">
      <c r="M357" s="56">
        <v>0.12962962962962962</v>
      </c>
      <c r="Q357" s="56">
        <v>-0.27710843373493976</v>
      </c>
    </row>
    <row r="358" spans="13:17" x14ac:dyDescent="0.25">
      <c r="M358" s="56">
        <v>0.17391304347826086</v>
      </c>
      <c r="Q358" s="56">
        <v>-0.27419354838709675</v>
      </c>
    </row>
    <row r="359" spans="13:17" x14ac:dyDescent="0.25">
      <c r="M359" s="56">
        <v>8.6206896551724144E-2</v>
      </c>
      <c r="Q359" s="56">
        <v>-6.9767441860465115E-2</v>
      </c>
    </row>
    <row r="360" spans="13:17" x14ac:dyDescent="0.25">
      <c r="M360" s="56">
        <v>3.6585365853658534E-2</v>
      </c>
      <c r="Q360" s="56">
        <v>-0.61538461538461542</v>
      </c>
    </row>
    <row r="361" spans="13:17" x14ac:dyDescent="0.25">
      <c r="M361" s="56">
        <v>9.6774193548387094E-2</v>
      </c>
      <c r="Q361" s="56">
        <v>-0.2982456140350877</v>
      </c>
    </row>
    <row r="362" spans="13:17" x14ac:dyDescent="0.25">
      <c r="M362" s="56">
        <v>2.5000000000000001E-2</v>
      </c>
      <c r="Q362" s="56">
        <v>-0.1044776119402985</v>
      </c>
    </row>
    <row r="363" spans="13:17" x14ac:dyDescent="0.25">
      <c r="M363" s="56">
        <v>1.6666666666666666E-2</v>
      </c>
      <c r="Q363" s="56">
        <v>-9.0909090909090912E-2</v>
      </c>
    </row>
    <row r="364" spans="13:17" x14ac:dyDescent="0.25">
      <c r="M364" s="56">
        <v>9.2307692307692313E-2</v>
      </c>
      <c r="Q364" s="56">
        <v>-0.34210526315789475</v>
      </c>
    </row>
    <row r="365" spans="13:17" x14ac:dyDescent="0.25">
      <c r="M365" s="56">
        <v>0.12359550561797752</v>
      </c>
      <c r="Q365" s="56">
        <v>-0.39393939393939392</v>
      </c>
    </row>
    <row r="366" spans="13:17" x14ac:dyDescent="0.25">
      <c r="M366" s="56">
        <v>0.19607843137254902</v>
      </c>
      <c r="Q366" s="56">
        <v>-0.26829268292682928</v>
      </c>
    </row>
    <row r="367" spans="13:17" x14ac:dyDescent="0.25">
      <c r="M367" s="56">
        <v>0.1951219512195122</v>
      </c>
      <c r="Q367" s="56">
        <v>-0.10714285714285714</v>
      </c>
    </row>
    <row r="368" spans="13:17" x14ac:dyDescent="0.25">
      <c r="M368" s="56">
        <v>0</v>
      </c>
      <c r="Q368" s="56">
        <v>0.21951219512195122</v>
      </c>
    </row>
    <row r="369" spans="13:17" x14ac:dyDescent="0.25">
      <c r="M369" s="56">
        <v>4.5977011494252873E-2</v>
      </c>
      <c r="Q369" s="56">
        <v>-0.24528301886792453</v>
      </c>
    </row>
    <row r="370" spans="13:17" x14ac:dyDescent="0.25">
      <c r="M370" s="56">
        <v>0.14754098360655737</v>
      </c>
      <c r="Q370" s="56">
        <v>-1.7857142857142856E-2</v>
      </c>
    </row>
    <row r="371" spans="13:17" x14ac:dyDescent="0.25">
      <c r="M371" s="56">
        <v>-6.0606060606060608E-2</v>
      </c>
      <c r="Q371" s="56">
        <v>4.1666666666666664E-2</v>
      </c>
    </row>
    <row r="372" spans="13:17" x14ac:dyDescent="0.25">
      <c r="M372" s="56">
        <v>4.5454545454545456E-2</v>
      </c>
      <c r="Q372" s="56">
        <v>0.41509433962264153</v>
      </c>
    </row>
    <row r="373" spans="13:17" x14ac:dyDescent="0.25">
      <c r="M373" s="56">
        <v>7.8431372549019607E-2</v>
      </c>
      <c r="Q373" s="56">
        <v>2.4096385542168676E-2</v>
      </c>
    </row>
    <row r="374" spans="13:17" x14ac:dyDescent="0.25">
      <c r="M374" s="56">
        <v>0.20481927710843373</v>
      </c>
      <c r="Q374" s="56">
        <v>0.21212121212121213</v>
      </c>
    </row>
    <row r="375" spans="13:17" x14ac:dyDescent="0.25">
      <c r="M375" s="56">
        <v>-1.5873015873015872E-2</v>
      </c>
      <c r="Q375" s="56">
        <v>0.13924050632911392</v>
      </c>
    </row>
    <row r="376" spans="13:17" x14ac:dyDescent="0.25">
      <c r="M376" s="56">
        <v>1.1235955056179775E-2</v>
      </c>
      <c r="Q376" s="56">
        <v>3.4482758620689655E-2</v>
      </c>
    </row>
    <row r="377" spans="13:17" x14ac:dyDescent="0.25">
      <c r="M377" s="56">
        <v>-0.23214285714285715</v>
      </c>
      <c r="Q377" s="56">
        <v>0.15384615384615385</v>
      </c>
    </row>
    <row r="378" spans="13:17" x14ac:dyDescent="0.25">
      <c r="M378" s="56">
        <v>-3.8461538461538464E-2</v>
      </c>
      <c r="Q378" s="56">
        <v>-3.4090909090909088E-2</v>
      </c>
    </row>
    <row r="379" spans="13:17" x14ac:dyDescent="0.25">
      <c r="M379" s="56">
        <v>0.19402985074626866</v>
      </c>
      <c r="Q379" s="56">
        <v>2.4096385542168676E-2</v>
      </c>
    </row>
    <row r="380" spans="13:17" x14ac:dyDescent="0.25">
      <c r="M380" s="56">
        <v>3.3707865168539325E-2</v>
      </c>
      <c r="Q380" s="56">
        <v>0.39344262295081966</v>
      </c>
    </row>
    <row r="381" spans="13:17" x14ac:dyDescent="0.25">
      <c r="M381" s="56">
        <v>-3.8461538461538464E-2</v>
      </c>
      <c r="Q381" s="56">
        <v>7.9545454545454544E-2</v>
      </c>
    </row>
    <row r="382" spans="13:17" x14ac:dyDescent="0.25">
      <c r="M382" s="56">
        <v>9.6385542168674704E-2</v>
      </c>
      <c r="Q382" s="56">
        <v>0.22807017543859648</v>
      </c>
    </row>
    <row r="383" spans="13:17" x14ac:dyDescent="0.25">
      <c r="M383" s="56">
        <v>0.38983050847457629</v>
      </c>
      <c r="Q383" s="56">
        <v>-0.24528301886792453</v>
      </c>
    </row>
    <row r="384" spans="13:17" x14ac:dyDescent="0.25">
      <c r="M384" s="56">
        <v>7.1428571428571425E-2</v>
      </c>
      <c r="Q384" s="56">
        <v>4.1666666666666664E-2</v>
      </c>
    </row>
    <row r="385" spans="13:17" x14ac:dyDescent="0.25">
      <c r="M385" s="56">
        <v>-0.14285714285714285</v>
      </c>
      <c r="Q385" s="56">
        <v>-5.5555555555555552E-2</v>
      </c>
    </row>
    <row r="386" spans="13:17" x14ac:dyDescent="0.25">
      <c r="M386" s="56">
        <v>-0.16363636363636364</v>
      </c>
      <c r="Q386" s="56">
        <v>0.3888888888888889</v>
      </c>
    </row>
    <row r="387" spans="13:17" x14ac:dyDescent="0.25">
      <c r="M387" s="56">
        <v>-9.0909090909090912E-2</v>
      </c>
      <c r="Q387" s="56">
        <v>0.15384615384615385</v>
      </c>
    </row>
    <row r="388" spans="13:17" x14ac:dyDescent="0.25">
      <c r="M388" s="56">
        <v>0.11842105263157894</v>
      </c>
      <c r="Q388" s="56">
        <v>4.9382716049382713E-2</v>
      </c>
    </row>
    <row r="389" spans="13:17" x14ac:dyDescent="0.25">
      <c r="M389" s="56">
        <v>-0.24050632911392406</v>
      </c>
      <c r="Q389" s="56">
        <v>0.26984126984126983</v>
      </c>
    </row>
    <row r="390" spans="13:17" x14ac:dyDescent="0.25">
      <c r="M390" s="56">
        <v>5.2631578947368418E-2</v>
      </c>
      <c r="Q390" s="56">
        <v>-0.26829268292682928</v>
      </c>
    </row>
    <row r="391" spans="13:17" x14ac:dyDescent="0.25">
      <c r="M391" s="56">
        <v>0.19402985074626866</v>
      </c>
      <c r="Q391" s="56">
        <v>1.8518518518518517E-2</v>
      </c>
    </row>
    <row r="392" spans="13:17" x14ac:dyDescent="0.25">
      <c r="M392" s="56">
        <v>-0.43478260869565216</v>
      </c>
      <c r="Q392" s="56">
        <v>-5.5555555555555552E-2</v>
      </c>
    </row>
    <row r="393" spans="13:17" x14ac:dyDescent="0.25">
      <c r="M393" s="56">
        <v>1.1904761904761904E-2</v>
      </c>
      <c r="Q393" s="56">
        <v>0</v>
      </c>
    </row>
    <row r="394" spans="13:17" x14ac:dyDescent="0.25">
      <c r="M394" s="56">
        <v>-0.15686274509803921</v>
      </c>
      <c r="Q394" s="56">
        <v>0.19718309859154928</v>
      </c>
    </row>
    <row r="395" spans="13:17" x14ac:dyDescent="0.25">
      <c r="M395" s="56">
        <v>0.18055555555555555</v>
      </c>
      <c r="Q395" s="56">
        <v>9.1954022988505746E-2</v>
      </c>
    </row>
    <row r="396" spans="13:17" x14ac:dyDescent="0.25">
      <c r="M396" s="56">
        <v>-5.8823529411764705E-2</v>
      </c>
      <c r="Q396" s="56">
        <v>0.44230769230769229</v>
      </c>
    </row>
    <row r="397" spans="13:17" x14ac:dyDescent="0.25">
      <c r="M397" s="56">
        <v>0.125</v>
      </c>
      <c r="Q397" s="56">
        <v>5.7692307692307696E-2</v>
      </c>
    </row>
    <row r="398" spans="13:17" x14ac:dyDescent="0.25">
      <c r="M398" s="56">
        <v>0.33333333333333331</v>
      </c>
      <c r="Q398" s="56">
        <v>-1.2345679012345678E-2</v>
      </c>
    </row>
    <row r="399" spans="13:17" x14ac:dyDescent="0.25">
      <c r="M399" s="56">
        <v>7.4999999999999997E-2</v>
      </c>
      <c r="Q399" s="56">
        <v>6.0606060606060608E-2</v>
      </c>
    </row>
    <row r="400" spans="13:17" x14ac:dyDescent="0.25">
      <c r="M400" s="56">
        <v>3.1746031746031744E-2</v>
      </c>
      <c r="Q400" s="56">
        <v>-8.0459770114942528E-2</v>
      </c>
    </row>
    <row r="401" spans="13:17" x14ac:dyDescent="0.25">
      <c r="M401" s="56">
        <v>0.12359550561797752</v>
      </c>
      <c r="Q401" s="56">
        <v>0.20370370370370369</v>
      </c>
    </row>
    <row r="402" spans="13:17" x14ac:dyDescent="0.25">
      <c r="M402" s="56">
        <v>-0.27777777777777779</v>
      </c>
      <c r="Q402" s="56">
        <v>0.15384615384615385</v>
      </c>
    </row>
    <row r="403" spans="13:17" x14ac:dyDescent="0.25">
      <c r="M403" s="56">
        <v>-0.18840579710144928</v>
      </c>
      <c r="Q403" s="56">
        <v>6.0606060606060608E-2</v>
      </c>
    </row>
    <row r="404" spans="13:17" x14ac:dyDescent="0.25">
      <c r="M404" s="56">
        <v>-0.13793103448275862</v>
      </c>
      <c r="Q404" s="56">
        <v>1.1235955056179775E-2</v>
      </c>
    </row>
    <row r="405" spans="13:17" x14ac:dyDescent="0.25">
      <c r="M405" s="56">
        <v>-0.14634146341463414</v>
      </c>
      <c r="Q405" s="56">
        <v>0.15384615384615385</v>
      </c>
    </row>
    <row r="406" spans="13:17" x14ac:dyDescent="0.25">
      <c r="M406" s="56">
        <v>-3.2258064516129031E-2</v>
      </c>
      <c r="Q406" s="56">
        <v>-3.8461538461538464E-2</v>
      </c>
    </row>
    <row r="407" spans="13:17" x14ac:dyDescent="0.25">
      <c r="M407" s="56">
        <v>0.125</v>
      </c>
      <c r="Q407" s="56">
        <v>-9.6385542168674704E-2</v>
      </c>
    </row>
    <row r="408" spans="13:17" x14ac:dyDescent="0.25">
      <c r="M408" s="56">
        <v>-0.23333333333333334</v>
      </c>
      <c r="Q408" s="56">
        <v>-0.11290322580645161</v>
      </c>
    </row>
    <row r="409" spans="13:17" x14ac:dyDescent="0.25">
      <c r="M409" s="56">
        <v>-0.1076923076923077</v>
      </c>
      <c r="Q409" s="56">
        <v>-6.9767441860465115E-2</v>
      </c>
    </row>
    <row r="410" spans="13:17" x14ac:dyDescent="0.25">
      <c r="M410" s="56">
        <v>-6.741573033707865E-2</v>
      </c>
      <c r="Q410" s="56">
        <v>-3.8461538461538464E-2</v>
      </c>
    </row>
    <row r="411" spans="13:17" x14ac:dyDescent="0.25">
      <c r="M411" s="56">
        <v>-3.9215686274509803E-2</v>
      </c>
      <c r="Q411" s="56">
        <v>-0.12280701754385964</v>
      </c>
    </row>
    <row r="412" spans="13:17" x14ac:dyDescent="0.25">
      <c r="M412" s="56">
        <v>-0.17073170731707318</v>
      </c>
      <c r="Q412" s="56">
        <v>-2.9850746268656716E-2</v>
      </c>
    </row>
    <row r="413" spans="13:17" x14ac:dyDescent="0.25">
      <c r="M413" s="56">
        <v>-7.9365079365079361E-2</v>
      </c>
      <c r="Q413" s="56">
        <v>-9.0909090909090912E-2</v>
      </c>
    </row>
    <row r="414" spans="13:17" x14ac:dyDescent="0.25">
      <c r="M414" s="56">
        <v>0</v>
      </c>
      <c r="Q414" s="56">
        <v>-1.3157894736842105E-2</v>
      </c>
    </row>
    <row r="415" spans="13:17" x14ac:dyDescent="0.25">
      <c r="M415" s="56">
        <v>-0.50819672131147542</v>
      </c>
      <c r="Q415" s="56">
        <v>-1.5151515151515152E-2</v>
      </c>
    </row>
    <row r="416" spans="13:17" x14ac:dyDescent="0.25">
      <c r="M416" s="56">
        <v>-0.35185185185185186</v>
      </c>
      <c r="Q416" s="56">
        <v>-2.4390243902439025E-2</v>
      </c>
    </row>
    <row r="417" spans="13:17" x14ac:dyDescent="0.25">
      <c r="M417" s="56">
        <v>-0.21052631578947367</v>
      </c>
      <c r="Q417" s="56">
        <v>0.16071428571428573</v>
      </c>
    </row>
    <row r="418" spans="13:17" x14ac:dyDescent="0.25">
      <c r="M418" s="56">
        <v>-6.6666666666666666E-2</v>
      </c>
      <c r="Q418" s="56">
        <v>0.46341463414634149</v>
      </c>
    </row>
    <row r="419" spans="13:17" x14ac:dyDescent="0.25">
      <c r="M419" s="56">
        <v>-3.8461538461538464E-2</v>
      </c>
      <c r="Q419" s="56">
        <v>3.7735849056603772E-2</v>
      </c>
    </row>
    <row r="420" spans="13:17" x14ac:dyDescent="0.25">
      <c r="M420" s="56">
        <v>-2.7777777777777776E-2</v>
      </c>
      <c r="Q420" s="56">
        <v>-1.7857142857142856E-2</v>
      </c>
    </row>
    <row r="421" spans="13:17" x14ac:dyDescent="0.25">
      <c r="M421" s="56">
        <v>-0.20289855072463769</v>
      </c>
      <c r="Q421" s="56">
        <v>0.1111111111111111</v>
      </c>
    </row>
    <row r="422" spans="13:17" x14ac:dyDescent="0.25">
      <c r="M422" s="56">
        <v>-0.10714285714285714</v>
      </c>
      <c r="Q422" s="56">
        <v>0.13207547169811321</v>
      </c>
    </row>
    <row r="423" spans="13:17" x14ac:dyDescent="0.25">
      <c r="M423" s="56">
        <v>-0.24528301886792453</v>
      </c>
      <c r="Q423" s="56">
        <v>8.4337349397590355E-2</v>
      </c>
    </row>
    <row r="424" spans="13:17" x14ac:dyDescent="0.25">
      <c r="M424" s="56">
        <v>-9.7222222222222224E-2</v>
      </c>
      <c r="Q424" s="56">
        <v>6.0606060606060608E-2</v>
      </c>
    </row>
    <row r="425" spans="13:17" x14ac:dyDescent="0.25">
      <c r="M425" s="56">
        <v>-0.15662650602409639</v>
      </c>
      <c r="Q425" s="56">
        <v>7.5949367088607597E-2</v>
      </c>
    </row>
    <row r="426" spans="13:17" x14ac:dyDescent="0.25">
      <c r="M426" s="56">
        <v>-3.5087719298245612E-2</v>
      </c>
      <c r="Q426" s="56">
        <v>3.4482758620689655E-2</v>
      </c>
    </row>
    <row r="427" spans="13:17" x14ac:dyDescent="0.25">
      <c r="M427" s="56">
        <v>-0.125</v>
      </c>
      <c r="Q427" s="56">
        <v>7.6923076923076927E-2</v>
      </c>
    </row>
    <row r="428" spans="13:17" x14ac:dyDescent="0.25">
      <c r="M428" s="56">
        <v>-0.16666666666666666</v>
      </c>
      <c r="Q428" s="56">
        <v>7.9545454545454544E-2</v>
      </c>
    </row>
    <row r="429" spans="13:17" x14ac:dyDescent="0.25">
      <c r="M429" s="56">
        <v>-0.16666666666666666</v>
      </c>
      <c r="Q429" s="56">
        <v>2.4096385542168676E-2</v>
      </c>
    </row>
    <row r="430" spans="13:17" x14ac:dyDescent="0.25">
      <c r="M430" s="56">
        <v>-0.21568627450980393</v>
      </c>
      <c r="Q430" s="56">
        <v>0.14754098360655737</v>
      </c>
    </row>
    <row r="431" spans="13:17" x14ac:dyDescent="0.25">
      <c r="M431" s="56">
        <v>-0.11764705882352941</v>
      </c>
      <c r="Q431" s="56">
        <v>7.9545454545454544E-2</v>
      </c>
    </row>
    <row r="432" spans="13:17" x14ac:dyDescent="0.25">
      <c r="M432" s="56">
        <v>2.2727272727272728E-2</v>
      </c>
      <c r="Q432" s="56">
        <v>5.2631578947368418E-2</v>
      </c>
    </row>
    <row r="433" spans="13:17" x14ac:dyDescent="0.25">
      <c r="M433" s="56">
        <v>-6.25E-2</v>
      </c>
      <c r="Q433" s="56">
        <v>0.13207547169811321</v>
      </c>
    </row>
    <row r="434" spans="13:17" x14ac:dyDescent="0.25">
      <c r="M434" s="56">
        <v>-6.25E-2</v>
      </c>
      <c r="Q434" s="56">
        <v>0.31944444444444442</v>
      </c>
    </row>
    <row r="435" spans="13:17" x14ac:dyDescent="0.25">
      <c r="M435" s="56">
        <v>-8.0459770114942528E-2</v>
      </c>
      <c r="Q435" s="56">
        <v>0.1111111111111111</v>
      </c>
    </row>
    <row r="436" spans="13:17" x14ac:dyDescent="0.25">
      <c r="M436" s="56">
        <v>-0.21052631578947367</v>
      </c>
      <c r="Q436" s="56">
        <v>1.8518518518518517E-2</v>
      </c>
    </row>
    <row r="437" spans="13:17" x14ac:dyDescent="0.25">
      <c r="M437" s="56">
        <v>-0.23076923076923078</v>
      </c>
      <c r="Q437" s="56">
        <v>-3.8461538461538464E-2</v>
      </c>
    </row>
    <row r="438" spans="13:17" x14ac:dyDescent="0.25">
      <c r="M438" s="56">
        <v>-0.21428571428571427</v>
      </c>
      <c r="Q438" s="56">
        <v>0.1111111111111111</v>
      </c>
    </row>
    <row r="439" spans="13:17" x14ac:dyDescent="0.25">
      <c r="M439" s="56">
        <v>1.1235955056179775E-2</v>
      </c>
      <c r="Q439" s="56">
        <v>0.19047619047619047</v>
      </c>
    </row>
    <row r="440" spans="13:17" x14ac:dyDescent="0.25">
      <c r="M440" s="56">
        <v>-1.9607843137254902E-2</v>
      </c>
      <c r="Q440" s="56">
        <v>0.15853658536585366</v>
      </c>
    </row>
    <row r="441" spans="13:17" x14ac:dyDescent="0.25">
      <c r="M441" s="56">
        <v>-0.15662650602409639</v>
      </c>
      <c r="Q441" s="56">
        <v>-0.16666666666666666</v>
      </c>
    </row>
    <row r="442" spans="13:17" x14ac:dyDescent="0.25">
      <c r="M442" s="56">
        <v>-6.25E-2</v>
      </c>
      <c r="Q442" s="56">
        <v>0.1111111111111111</v>
      </c>
    </row>
    <row r="443" spans="13:17" x14ac:dyDescent="0.25">
      <c r="M443" s="56">
        <v>-2.4390243902439025E-2</v>
      </c>
      <c r="Q443" s="56">
        <v>9.0909090909090912E-2</v>
      </c>
    </row>
    <row r="444" spans="13:17" x14ac:dyDescent="0.25">
      <c r="M444" s="56">
        <v>-0.19642857142857142</v>
      </c>
      <c r="Q444" s="56">
        <v>0.26760563380281688</v>
      </c>
    </row>
    <row r="445" spans="13:17" x14ac:dyDescent="0.25">
      <c r="M445" s="56">
        <v>-0.25925925925925924</v>
      </c>
      <c r="Q445" s="56">
        <v>0.14942528735632185</v>
      </c>
    </row>
    <row r="446" spans="13:17" x14ac:dyDescent="0.25">
      <c r="M446" s="56">
        <v>-0.20289855072463769</v>
      </c>
      <c r="Q446" s="56">
        <v>5.7692307692307696E-2</v>
      </c>
    </row>
    <row r="447" spans="13:17" x14ac:dyDescent="0.25">
      <c r="M447" s="56">
        <v>-5.1724137931034482E-2</v>
      </c>
      <c r="Q447" s="56">
        <v>0.25</v>
      </c>
    </row>
    <row r="448" spans="13:17" x14ac:dyDescent="0.25">
      <c r="M448" s="56">
        <v>-0.14634146341463414</v>
      </c>
      <c r="Q448" s="56">
        <v>0.1111111111111111</v>
      </c>
    </row>
    <row r="449" spans="13:17" x14ac:dyDescent="0.25">
      <c r="M449" s="56">
        <v>-0.11290322580645161</v>
      </c>
      <c r="Q449" s="56">
        <v>0.13636363636363635</v>
      </c>
    </row>
    <row r="450" spans="13:17" x14ac:dyDescent="0.25">
      <c r="M450" s="56">
        <v>-0.1875</v>
      </c>
      <c r="Q450" s="56">
        <v>9.1954022988505746E-2</v>
      </c>
    </row>
    <row r="451" spans="13:17" x14ac:dyDescent="0.25">
      <c r="M451" s="56">
        <v>-0.41666666666666669</v>
      </c>
      <c r="Q451" s="56">
        <v>1.8518518518518517E-2</v>
      </c>
    </row>
    <row r="452" spans="13:17" x14ac:dyDescent="0.25">
      <c r="M452" s="56">
        <v>-0.23076923076923078</v>
      </c>
      <c r="Q452" s="56">
        <v>-3.8461538461538464E-2</v>
      </c>
    </row>
    <row r="453" spans="13:17" x14ac:dyDescent="0.25">
      <c r="M453" s="56">
        <v>-0.15730337078651685</v>
      </c>
      <c r="Q453" s="56">
        <v>0.13636363636363635</v>
      </c>
    </row>
    <row r="454" spans="13:17" x14ac:dyDescent="0.25">
      <c r="M454" s="56">
        <v>-1.9607843137254902E-2</v>
      </c>
      <c r="Q454" s="56">
        <v>-4.49438202247191E-2</v>
      </c>
    </row>
    <row r="455" spans="13:17" x14ac:dyDescent="0.25">
      <c r="M455" s="56">
        <v>-0.14634146341463414</v>
      </c>
      <c r="Q455" s="56">
        <v>-0.13461538461538461</v>
      </c>
    </row>
    <row r="456" spans="13:17" x14ac:dyDescent="0.25">
      <c r="M456" s="56">
        <v>-0.20634920634920634</v>
      </c>
      <c r="Q456" s="56">
        <v>-0.23076923076923078</v>
      </c>
    </row>
    <row r="457" spans="13:17" x14ac:dyDescent="0.25">
      <c r="M457" s="56">
        <v>-0.25287356321839083</v>
      </c>
      <c r="Q457" s="56">
        <v>-3.614457831325301E-2</v>
      </c>
    </row>
    <row r="458" spans="13:17" x14ac:dyDescent="0.25">
      <c r="M458" s="56">
        <v>-0.26229508196721313</v>
      </c>
      <c r="Q458" s="56">
        <v>4.8387096774193547E-2</v>
      </c>
    </row>
    <row r="459" spans="13:17" x14ac:dyDescent="0.25">
      <c r="Q459" s="56">
        <v>-6.9767441860465115E-2</v>
      </c>
    </row>
    <row r="460" spans="13:17" x14ac:dyDescent="0.25">
      <c r="Q460" s="56">
        <v>-3.8461538461538464E-2</v>
      </c>
    </row>
    <row r="461" spans="13:17" x14ac:dyDescent="0.25">
      <c r="Q461" s="56">
        <v>-3.5087719298245612E-2</v>
      </c>
    </row>
    <row r="462" spans="13:17" x14ac:dyDescent="0.25">
      <c r="Q462" s="56">
        <v>4.4776119402985072E-2</v>
      </c>
    </row>
    <row r="463" spans="13:17" x14ac:dyDescent="0.25">
      <c r="Q463" s="56">
        <v>-3.4090909090909088E-2</v>
      </c>
    </row>
    <row r="464" spans="13:17" x14ac:dyDescent="0.25">
      <c r="Q464" s="56">
        <v>-7.8947368421052627E-2</v>
      </c>
    </row>
    <row r="465" spans="17:17" x14ac:dyDescent="0.25">
      <c r="Q465" s="56">
        <v>-1.5151515151515152E-2</v>
      </c>
    </row>
    <row r="466" spans="17:17" x14ac:dyDescent="0.25">
      <c r="Q466" s="56">
        <v>-2.4390243902439025E-2</v>
      </c>
    </row>
    <row r="467" spans="17:17" x14ac:dyDescent="0.25">
      <c r="Q467" s="56">
        <v>-0.10714285714285714</v>
      </c>
    </row>
    <row r="468" spans="17:17" x14ac:dyDescent="0.25">
      <c r="Q468" s="56">
        <v>0.15853658536585366</v>
      </c>
    </row>
    <row r="469" spans="17:17" x14ac:dyDescent="0.25">
      <c r="Q469" s="56">
        <v>-0.24528301886792453</v>
      </c>
    </row>
    <row r="470" spans="17:17" x14ac:dyDescent="0.25">
      <c r="Q470" s="56">
        <v>0</v>
      </c>
    </row>
    <row r="471" spans="17:17" x14ac:dyDescent="0.25">
      <c r="Q471" s="56">
        <v>-9.0909090909090912E-2</v>
      </c>
    </row>
    <row r="472" spans="17:17" x14ac:dyDescent="0.25">
      <c r="Q472" s="56">
        <v>-1.4084507042253521E-2</v>
      </c>
    </row>
    <row r="473" spans="17:17" x14ac:dyDescent="0.25">
      <c r="Q473" s="56">
        <v>4.6511627906976744E-2</v>
      </c>
    </row>
    <row r="474" spans="17:17" x14ac:dyDescent="0.25">
      <c r="Q474" s="56">
        <v>9.7560975609756101E-2</v>
      </c>
    </row>
    <row r="475" spans="17:17" x14ac:dyDescent="0.25">
      <c r="Q475" s="56">
        <v>0.29032258064516131</v>
      </c>
    </row>
    <row r="476" spans="17:17" x14ac:dyDescent="0.25">
      <c r="Q476" s="56">
        <v>0.1111111111111111</v>
      </c>
    </row>
    <row r="477" spans="17:17" x14ac:dyDescent="0.25">
      <c r="Q477" s="56">
        <v>-9.0909090909090912E-2</v>
      </c>
    </row>
    <row r="478" spans="17:17" x14ac:dyDescent="0.25">
      <c r="Q478" s="56">
        <v>-0.12280701754385964</v>
      </c>
    </row>
    <row r="479" spans="17:17" x14ac:dyDescent="0.25">
      <c r="Q479" s="56">
        <v>3.896103896103896E-2</v>
      </c>
    </row>
    <row r="480" spans="17:17" x14ac:dyDescent="0.25">
      <c r="Q480" s="56">
        <v>-7.407407407407407E-2</v>
      </c>
    </row>
    <row r="481" spans="17:17" x14ac:dyDescent="0.25">
      <c r="Q481" s="56">
        <v>-1.9607843137254902E-2</v>
      </c>
    </row>
    <row r="482" spans="17:17" x14ac:dyDescent="0.25">
      <c r="Q482" s="56">
        <v>0.125</v>
      </c>
    </row>
    <row r="483" spans="17:17" x14ac:dyDescent="0.25">
      <c r="Q483" s="56">
        <v>1.4492753623188406E-2</v>
      </c>
    </row>
    <row r="484" spans="17:17" x14ac:dyDescent="0.25">
      <c r="Q484" s="56">
        <v>1.2658227848101266E-2</v>
      </c>
    </row>
    <row r="485" spans="17:17" x14ac:dyDescent="0.25">
      <c r="Q485" s="56">
        <v>-0.13793103448275862</v>
      </c>
    </row>
    <row r="486" spans="17:17" x14ac:dyDescent="0.25">
      <c r="Q486" s="56">
        <v>6.0606060606060608E-2</v>
      </c>
    </row>
    <row r="487" spans="17:17" x14ac:dyDescent="0.25">
      <c r="Q487" s="56">
        <v>2.2727272727272728E-2</v>
      </c>
    </row>
    <row r="488" spans="17:17" x14ac:dyDescent="0.25">
      <c r="Q488" s="56">
        <v>8.4337349397590355E-2</v>
      </c>
    </row>
    <row r="489" spans="17:17" x14ac:dyDescent="0.25">
      <c r="Q489" s="56">
        <v>0.1111111111111111</v>
      </c>
    </row>
    <row r="490" spans="17:17" x14ac:dyDescent="0.25">
      <c r="Q490" s="56">
        <v>7.1428571428571425E-2</v>
      </c>
    </row>
    <row r="491" spans="17:17" x14ac:dyDescent="0.25">
      <c r="Q491" s="56">
        <v>-0.13793103448275862</v>
      </c>
    </row>
    <row r="492" spans="17:17" x14ac:dyDescent="0.25">
      <c r="Q492" s="56">
        <v>-3.8461538461538464E-2</v>
      </c>
    </row>
    <row r="493" spans="17:17" x14ac:dyDescent="0.25">
      <c r="Q493" s="56">
        <v>6.0606060606060608E-2</v>
      </c>
    </row>
    <row r="494" spans="17:17" x14ac:dyDescent="0.25">
      <c r="Q494" s="56">
        <v>0.12359550561797752</v>
      </c>
    </row>
    <row r="495" spans="17:17" x14ac:dyDescent="0.25">
      <c r="Q495" s="56">
        <v>0.15384615384615385</v>
      </c>
    </row>
    <row r="496" spans="17:17" x14ac:dyDescent="0.25">
      <c r="Q496" s="56">
        <v>-3.8461538461538464E-2</v>
      </c>
    </row>
    <row r="497" spans="17:17" x14ac:dyDescent="0.25">
      <c r="Q497" s="56">
        <v>8.4337349397590355E-2</v>
      </c>
    </row>
    <row r="498" spans="17:17" x14ac:dyDescent="0.25">
      <c r="Q498" s="56">
        <v>0.12903225806451613</v>
      </c>
    </row>
    <row r="499" spans="17:17" x14ac:dyDescent="0.25">
      <c r="Q499" s="56">
        <v>4.6511627906976744E-2</v>
      </c>
    </row>
    <row r="500" spans="17:17" x14ac:dyDescent="0.25">
      <c r="Q500" s="56">
        <v>-3.8461538461538464E-2</v>
      </c>
    </row>
    <row r="501" spans="17:17" x14ac:dyDescent="0.25">
      <c r="Q501" s="56">
        <v>5.2631578947368418E-2</v>
      </c>
    </row>
    <row r="502" spans="17:17" x14ac:dyDescent="0.25">
      <c r="Q502" s="56">
        <v>4.4776119402985072E-2</v>
      </c>
    </row>
    <row r="503" spans="17:17" x14ac:dyDescent="0.25">
      <c r="Q503" s="56">
        <v>-9.0909090909090912E-2</v>
      </c>
    </row>
    <row r="504" spans="17:17" x14ac:dyDescent="0.25">
      <c r="Q504" s="56">
        <v>-7.8947368421052627E-2</v>
      </c>
    </row>
    <row r="505" spans="17:17" x14ac:dyDescent="0.25">
      <c r="Q505" s="56">
        <v>6.0606060606060608E-2</v>
      </c>
    </row>
    <row r="506" spans="17:17" x14ac:dyDescent="0.25">
      <c r="Q506" s="56">
        <v>-2.4390243902439025E-2</v>
      </c>
    </row>
    <row r="507" spans="17:17" x14ac:dyDescent="0.25">
      <c r="Q507" s="56">
        <v>7.1428571428571425E-2</v>
      </c>
    </row>
    <row r="508" spans="17:17" x14ac:dyDescent="0.25">
      <c r="Q508" s="56">
        <v>0.34146341463414637</v>
      </c>
    </row>
    <row r="509" spans="17:17" x14ac:dyDescent="0.25">
      <c r="Q509" s="56">
        <v>-5.6603773584905662E-2</v>
      </c>
    </row>
  </sheetData>
  <mergeCells count="1">
    <mergeCell ref="C2:D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6354C-1AA1-4706-9423-2F8983BC9B40}">
  <dimension ref="A1:N114"/>
  <sheetViews>
    <sheetView topLeftCell="A40" workbookViewId="0">
      <selection activeCell="D72" sqref="D72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12" width="9.28515625" bestFit="1" customWidth="1"/>
  </cols>
  <sheetData>
    <row r="1" spans="1:12" x14ac:dyDescent="0.25">
      <c r="A1" s="2" t="s">
        <v>0</v>
      </c>
      <c r="B1" s="2" t="s">
        <v>1</v>
      </c>
      <c r="C1">
        <f>odchylky!C1</f>
        <v>3</v>
      </c>
      <c r="D1">
        <f>odchylky!D1</f>
        <v>4</v>
      </c>
      <c r="E1">
        <f>odchylky!E1</f>
        <v>5</v>
      </c>
      <c r="F1">
        <f>odchylky!F1</f>
        <v>6</v>
      </c>
      <c r="G1">
        <f>odchylky!G1</f>
        <v>7</v>
      </c>
      <c r="H1">
        <f>IF(odchylky!K1="","",odchylky!K1)</f>
        <v>11</v>
      </c>
      <c r="I1">
        <f>IF(odchylky!L1="","",odchylky!L1)</f>
        <v>12</v>
      </c>
      <c r="J1">
        <f>IF(odchylky!S1="","",odchylky!S1)</f>
        <v>19</v>
      </c>
      <c r="K1">
        <f>IF(odchylky!T1="","",odchylky!T1)</f>
        <v>20</v>
      </c>
      <c r="L1">
        <f>IF(odchylky!U1="","",odchylky!U1)</f>
        <v>21</v>
      </c>
    </row>
    <row r="2" spans="1:12" x14ac:dyDescent="0.25">
      <c r="A2" s="4" t="s">
        <v>3</v>
      </c>
      <c r="B2" s="4" t="s">
        <v>4</v>
      </c>
      <c r="C2" s="34" t="str">
        <f>IF('reálná rychlost'!C2="","",IF(AND('reálná rychlost'!C2&gt;90,'reálná rychlost'!C2&lt;=130),odchylky!C2,""))</f>
        <v/>
      </c>
      <c r="D2" s="34" t="str">
        <f>IF('reálná rychlost'!D2="","",IF(AND('reálná rychlost'!D2&gt;90,'reálná rychlost'!D2&lt;=130),odchylky!D2,""))</f>
        <v/>
      </c>
      <c r="E2" s="34" t="str">
        <f>IF('reálná rychlost'!E2="","",IF(AND('reálná rychlost'!E2&gt;90,'reálná rychlost'!E2&lt;=130),odchylky!E2,""))</f>
        <v/>
      </c>
      <c r="F2" s="34" t="str">
        <f>IF('reálná rychlost'!F2="","",IF(AND('reálná rychlost'!F2&gt;90,'reálná rychlost'!F2&lt;=130),odchylky!F2,""))</f>
        <v/>
      </c>
      <c r="G2" s="34" t="str">
        <f>IF('reálná rychlost'!G2="","",IF(AND('reálná rychlost'!G2&gt;90,'reálná rychlost'!G2&lt;=130),odchylky!G2,""))</f>
        <v/>
      </c>
      <c r="H2" s="34" t="str">
        <f>IF('reálná rychlost'!K2="","",IF(AND('reálná rychlost'!K2&gt;90,'reálná rychlost'!K2&lt;=130),odchylky!K2,""))</f>
        <v/>
      </c>
      <c r="I2" s="34" t="str">
        <f>IF('reálná rychlost'!L2="","",IF(AND('reálná rychlost'!L2&gt;90,'reálná rychlost'!L2&lt;=130),odchylky!L2,""))</f>
        <v/>
      </c>
      <c r="J2" s="34" t="str">
        <f>IF('reálná rychlost'!S2="","",IF(AND('reálná rychlost'!S2&gt;90,'reálná rychlost'!S2&lt;=130),odchylky!S2,""))</f>
        <v/>
      </c>
      <c r="K2" s="34" t="str">
        <f>IF('reálná rychlost'!T2="","",IF(AND('reálná rychlost'!T2&gt;90,'reálná rychlost'!T2&lt;=130),odchylky!T2,""))</f>
        <v/>
      </c>
      <c r="L2" s="34" t="str">
        <f>IF('reálná rychlost'!U2="","",IF(AND('reálná rychlost'!U2&gt;90,'reálná rychlost'!U2&lt;=130),odchylky!U2,""))</f>
        <v/>
      </c>
    </row>
    <row r="3" spans="1:12" x14ac:dyDescent="0.25">
      <c r="A3" s="6" t="s">
        <v>3</v>
      </c>
      <c r="B3" s="6" t="s">
        <v>4</v>
      </c>
      <c r="C3" s="34" t="str">
        <f>IF('reálná rychlost'!C3="","",IF(AND('reálná rychlost'!C3&gt;90,'reálná rychlost'!C3&lt;=130),odchylky!C3,""))</f>
        <v/>
      </c>
      <c r="D3" s="34" t="str">
        <f>IF('reálná rychlost'!D3="","",IF(AND('reálná rychlost'!D3&gt;90,'reálná rychlost'!D3&lt;=130),odchylky!D3,""))</f>
        <v/>
      </c>
      <c r="E3" s="34" t="str">
        <f>IF('reálná rychlost'!E3="","",IF(AND('reálná rychlost'!E3&gt;90,'reálná rychlost'!E3&lt;=130),odchylky!E3,""))</f>
        <v/>
      </c>
      <c r="F3" s="34" t="str">
        <f>IF('reálná rychlost'!F3="","",IF(AND('reálná rychlost'!F3&gt;90,'reálná rychlost'!F3&lt;=130),odchylky!F3,""))</f>
        <v/>
      </c>
      <c r="G3" s="34" t="str">
        <f>IF('reálná rychlost'!G3="","",IF(AND('reálná rychlost'!G3&gt;90,'reálná rychlost'!G3&lt;=130),odchylky!G3,""))</f>
        <v/>
      </c>
      <c r="H3" s="34" t="str">
        <f>IF('reálná rychlost'!K3="","",IF(AND('reálná rychlost'!K3&gt;90,'reálná rychlost'!K3&lt;=130),odchylky!K3,""))</f>
        <v/>
      </c>
      <c r="I3" s="34" t="str">
        <f>IF('reálná rychlost'!L3="","",IF(AND('reálná rychlost'!L3&gt;90,'reálná rychlost'!L3&lt;=130),odchylky!L3,""))</f>
        <v/>
      </c>
      <c r="J3" s="34" t="str">
        <f>IF('reálná rychlost'!S3="","",IF(AND('reálná rychlost'!S3&gt;90,'reálná rychlost'!S3&lt;=130),odchylky!S3,""))</f>
        <v/>
      </c>
      <c r="K3" s="34" t="str">
        <f>IF('reálná rychlost'!T3="","",IF(AND('reálná rychlost'!T3&gt;90,'reálná rychlost'!T3&lt;=130),odchylky!T3,""))</f>
        <v/>
      </c>
      <c r="L3" s="34" t="str">
        <f>IF('reálná rychlost'!U3="","",IF(AND('reálná rychlost'!U3&gt;90,'reálná rychlost'!U3&lt;=130),odchylky!U3,""))</f>
        <v/>
      </c>
    </row>
    <row r="4" spans="1:12" x14ac:dyDescent="0.25">
      <c r="A4" s="4" t="s">
        <v>3</v>
      </c>
      <c r="B4" s="4" t="s">
        <v>4</v>
      </c>
      <c r="C4" s="34" t="str">
        <f>IF('reálná rychlost'!C4="","",IF(AND('reálná rychlost'!C4&gt;90,'reálná rychlost'!C4&lt;=130),odchylky!C4,""))</f>
        <v/>
      </c>
      <c r="D4" s="34" t="str">
        <f>IF('reálná rychlost'!D4="","",IF(AND('reálná rychlost'!D4&gt;90,'reálná rychlost'!D4&lt;=130),odchylky!D4,""))</f>
        <v/>
      </c>
      <c r="E4" s="34" t="str">
        <f>IF('reálná rychlost'!E4="","",IF(AND('reálná rychlost'!E4&gt;90,'reálná rychlost'!E4&lt;=130),odchylky!E4,""))</f>
        <v/>
      </c>
      <c r="F4" s="34" t="str">
        <f>IF('reálná rychlost'!F4="","",IF(AND('reálná rychlost'!F4&gt;90,'reálná rychlost'!F4&lt;=130),odchylky!F4,""))</f>
        <v/>
      </c>
      <c r="G4" s="34" t="str">
        <f>IF('reálná rychlost'!G4="","",IF(AND('reálná rychlost'!G4&gt;90,'reálná rychlost'!G4&lt;=130),odchylky!G4,""))</f>
        <v/>
      </c>
      <c r="H4" s="34" t="str">
        <f>IF('reálná rychlost'!K4="","",IF(AND('reálná rychlost'!K4&gt;90,'reálná rychlost'!K4&lt;=130),odchylky!K4,""))</f>
        <v/>
      </c>
      <c r="I4" s="34" t="str">
        <f>IF('reálná rychlost'!L4="","",IF(AND('reálná rychlost'!L4&gt;90,'reálná rychlost'!L4&lt;=130),odchylky!L4,""))</f>
        <v/>
      </c>
      <c r="J4" s="34" t="str">
        <f>IF('reálná rychlost'!S4="","",IF(AND('reálná rychlost'!S4&gt;90,'reálná rychlost'!S4&lt;=130),odchylky!S4,""))</f>
        <v/>
      </c>
      <c r="K4" s="34" t="str">
        <f>IF('reálná rychlost'!T4="","",IF(AND('reálná rychlost'!T4&gt;90,'reálná rychlost'!T4&lt;=130),odchylky!T4,""))</f>
        <v/>
      </c>
      <c r="L4" s="34" t="str">
        <f>IF('reálná rychlost'!U4="","",IF(AND('reálná rychlost'!U4&gt;90,'reálná rychlost'!U4&lt;=130),odchylky!U4,""))</f>
        <v/>
      </c>
    </row>
    <row r="5" spans="1:12" x14ac:dyDescent="0.25">
      <c r="A5" s="6" t="s">
        <v>3</v>
      </c>
      <c r="B5" s="6" t="s">
        <v>4</v>
      </c>
      <c r="C5" s="34" t="str">
        <f>IF('reálná rychlost'!C5="","",IF(AND('reálná rychlost'!C5&gt;90,'reálná rychlost'!C5&lt;=130),odchylky!C5,""))</f>
        <v/>
      </c>
      <c r="D5" s="34" t="str">
        <f>IF('reálná rychlost'!D5="","",IF(AND('reálná rychlost'!D5&gt;90,'reálná rychlost'!D5&lt;=130),odchylky!D5,""))</f>
        <v/>
      </c>
      <c r="E5" s="34" t="str">
        <f>IF('reálná rychlost'!E5="","",IF(AND('reálná rychlost'!E5&gt;90,'reálná rychlost'!E5&lt;=130),odchylky!E5,""))</f>
        <v/>
      </c>
      <c r="F5" s="34" t="str">
        <f>IF('reálná rychlost'!F5="","",IF(AND('reálná rychlost'!F5&gt;90,'reálná rychlost'!F5&lt;=130),odchylky!F5,""))</f>
        <v/>
      </c>
      <c r="G5" s="34" t="str">
        <f>IF('reálná rychlost'!G5="","",IF(AND('reálná rychlost'!G5&gt;90,'reálná rychlost'!G5&lt;=130),odchylky!G5,""))</f>
        <v/>
      </c>
      <c r="H5" s="34" t="str">
        <f>IF('reálná rychlost'!K5="","",IF(AND('reálná rychlost'!K5&gt;90,'reálná rychlost'!K5&lt;=130),odchylky!K5,""))</f>
        <v/>
      </c>
      <c r="I5" s="34" t="str">
        <f>IF('reálná rychlost'!L5="","",IF(AND('reálná rychlost'!L5&gt;90,'reálná rychlost'!L5&lt;=130),odchylky!L5,""))</f>
        <v/>
      </c>
      <c r="J5" s="34" t="str">
        <f>IF('reálná rychlost'!S5="","",IF(AND('reálná rychlost'!S5&gt;90,'reálná rychlost'!S5&lt;=130),odchylky!S5,""))</f>
        <v/>
      </c>
      <c r="K5" s="34" t="str">
        <f>IF('reálná rychlost'!T5="","",IF(AND('reálná rychlost'!T5&gt;90,'reálná rychlost'!T5&lt;=130),odchylky!T5,""))</f>
        <v/>
      </c>
      <c r="L5" s="34" t="str">
        <f>IF('reálná rychlost'!U5="","",IF(AND('reálná rychlost'!U5&gt;90,'reálná rychlost'!U5&lt;=130),odchylky!U5,""))</f>
        <v/>
      </c>
    </row>
    <row r="6" spans="1:12" x14ac:dyDescent="0.25">
      <c r="A6" s="4" t="s">
        <v>3</v>
      </c>
      <c r="B6" s="4" t="s">
        <v>4</v>
      </c>
      <c r="C6" s="34" t="str">
        <f>IF('reálná rychlost'!C6="","",IF(AND('reálná rychlost'!C6&gt;90,'reálná rychlost'!C6&lt;=130),odchylky!C6,""))</f>
        <v/>
      </c>
      <c r="D6" s="34" t="str">
        <f>IF('reálná rychlost'!D6="","",IF(AND('reálná rychlost'!D6&gt;90,'reálná rychlost'!D6&lt;=130),odchylky!D6,""))</f>
        <v/>
      </c>
      <c r="E6" s="34" t="str">
        <f>IF('reálná rychlost'!E6="","",IF(AND('reálná rychlost'!E6&gt;90,'reálná rychlost'!E6&lt;=130),odchylky!E6,""))</f>
        <v/>
      </c>
      <c r="F6" s="34" t="str">
        <f>IF('reálná rychlost'!F6="","",IF(AND('reálná rychlost'!F6&gt;90,'reálná rychlost'!F6&lt;=130),odchylky!F6,""))</f>
        <v/>
      </c>
      <c r="G6" s="34" t="str">
        <f>IF('reálná rychlost'!G6="","",IF(AND('reálná rychlost'!G6&gt;90,'reálná rychlost'!G6&lt;=130),odchylky!G6,""))</f>
        <v/>
      </c>
      <c r="H6" s="34" t="str">
        <f>IF('reálná rychlost'!K6="","",IF(AND('reálná rychlost'!K6&gt;90,'reálná rychlost'!K6&lt;=130),odchylky!K6,""))</f>
        <v/>
      </c>
      <c r="I6" s="34" t="str">
        <f>IF('reálná rychlost'!L6="","",IF(AND('reálná rychlost'!L6&gt;90,'reálná rychlost'!L6&lt;=130),odchylky!L6,""))</f>
        <v/>
      </c>
      <c r="J6" s="34" t="str">
        <f>IF('reálná rychlost'!S6="","",IF(AND('reálná rychlost'!S6&gt;90,'reálná rychlost'!S6&lt;=130),odchylky!S6,""))</f>
        <v/>
      </c>
      <c r="K6" s="34" t="str">
        <f>IF('reálná rychlost'!T6="","",IF(AND('reálná rychlost'!T6&gt;90,'reálná rychlost'!T6&lt;=130),odchylky!T6,""))</f>
        <v/>
      </c>
      <c r="L6" s="34">
        <f>IF('reálná rychlost'!U6="","",IF(AND('reálná rychlost'!U6&gt;90,'reálná rychlost'!U6&lt;=130),odchylky!U6,""))</f>
        <v>-6.25E-2</v>
      </c>
    </row>
    <row r="7" spans="1:12" x14ac:dyDescent="0.25">
      <c r="A7" s="6" t="s">
        <v>3</v>
      </c>
      <c r="B7" s="6" t="s">
        <v>4</v>
      </c>
      <c r="C7" s="34" t="str">
        <f>IF('reálná rychlost'!C7="","",IF(AND('reálná rychlost'!C7&gt;90,'reálná rychlost'!C7&lt;=130),odchylky!C7,""))</f>
        <v/>
      </c>
      <c r="D7" s="34" t="str">
        <f>IF('reálná rychlost'!D7="","",IF(AND('reálná rychlost'!D7&gt;90,'reálná rychlost'!D7&lt;=130),odchylky!D7,""))</f>
        <v/>
      </c>
      <c r="E7" s="34" t="str">
        <f>IF('reálná rychlost'!E7="","",IF(AND('reálná rychlost'!E7&gt;90,'reálná rychlost'!E7&lt;=130),odchylky!E7,""))</f>
        <v/>
      </c>
      <c r="F7" s="34" t="str">
        <f>IF('reálná rychlost'!F7="","",IF(AND('reálná rychlost'!F7&gt;90,'reálná rychlost'!F7&lt;=130),odchylky!F7,""))</f>
        <v/>
      </c>
      <c r="G7" s="34" t="str">
        <f>IF('reálná rychlost'!G7="","",IF(AND('reálná rychlost'!G7&gt;90,'reálná rychlost'!G7&lt;=130),odchylky!G7,""))</f>
        <v/>
      </c>
      <c r="H7" s="34" t="str">
        <f>IF('reálná rychlost'!K7="","",IF(AND('reálná rychlost'!K7&gt;90,'reálná rychlost'!K7&lt;=130),odchylky!K7,""))</f>
        <v/>
      </c>
      <c r="I7" s="34" t="str">
        <f>IF('reálná rychlost'!L7="","",IF(AND('reálná rychlost'!L7&gt;90,'reálná rychlost'!L7&lt;=130),odchylky!L7,""))</f>
        <v/>
      </c>
      <c r="J7" s="34" t="str">
        <f>IF('reálná rychlost'!S7="","",IF(AND('reálná rychlost'!S7&gt;90,'reálná rychlost'!S7&lt;=130),odchylky!S7,""))</f>
        <v/>
      </c>
      <c r="K7" s="34" t="str">
        <f>IF('reálná rychlost'!T7="","",IF(AND('reálná rychlost'!T7&gt;90,'reálná rychlost'!T7&lt;=130),odchylky!T7,""))</f>
        <v/>
      </c>
      <c r="L7" s="34" t="str">
        <f>IF('reálná rychlost'!U7="","",IF(AND('reálná rychlost'!U7&gt;90,'reálná rychlost'!U7&lt;=130),odchylky!U7,""))</f>
        <v/>
      </c>
    </row>
    <row r="8" spans="1:12" x14ac:dyDescent="0.25">
      <c r="A8" s="4" t="s">
        <v>3</v>
      </c>
      <c r="B8" s="4" t="s">
        <v>4</v>
      </c>
      <c r="C8" s="34" t="str">
        <f>IF('reálná rychlost'!C8="","",IF(AND('reálná rychlost'!C8&gt;90,'reálná rychlost'!C8&lt;=130),odchylky!C8,""))</f>
        <v/>
      </c>
      <c r="D8" s="34" t="str">
        <f>IF('reálná rychlost'!D8="","",IF(AND('reálná rychlost'!D8&gt;90,'reálná rychlost'!D8&lt;=130),odchylky!D8,""))</f>
        <v/>
      </c>
      <c r="E8" s="34" t="str">
        <f>IF('reálná rychlost'!E8="","",IF(AND('reálná rychlost'!E8&gt;90,'reálná rychlost'!E8&lt;=130),odchylky!E8,""))</f>
        <v/>
      </c>
      <c r="F8" s="34" t="str">
        <f>IF('reálná rychlost'!F8="","",IF(AND('reálná rychlost'!F8&gt;90,'reálná rychlost'!F8&lt;=130),odchylky!F8,""))</f>
        <v/>
      </c>
      <c r="G8" s="34" t="str">
        <f>IF('reálná rychlost'!G8="","",IF(AND('reálná rychlost'!G8&gt;90,'reálná rychlost'!G8&lt;=130),odchylky!G8,""))</f>
        <v/>
      </c>
      <c r="H8" s="34" t="str">
        <f>IF('reálná rychlost'!K8="","",IF(AND('reálná rychlost'!K8&gt;90,'reálná rychlost'!K8&lt;=130),odchylky!K8,""))</f>
        <v/>
      </c>
      <c r="I8" s="34" t="str">
        <f>IF('reálná rychlost'!L8="","",IF(AND('reálná rychlost'!L8&gt;90,'reálná rychlost'!L8&lt;=130),odchylky!L8,""))</f>
        <v/>
      </c>
      <c r="J8" s="34" t="str">
        <f>IF('reálná rychlost'!S8="","",IF(AND('reálná rychlost'!S8&gt;90,'reálná rychlost'!S8&lt;=130),odchylky!S8,""))</f>
        <v/>
      </c>
      <c r="K8" s="34" t="str">
        <f>IF('reálná rychlost'!T8="","",IF(AND('reálná rychlost'!T8&gt;90,'reálná rychlost'!T8&lt;=130),odchylky!T8,""))</f>
        <v/>
      </c>
      <c r="L8" s="34" t="str">
        <f>IF('reálná rychlost'!U8="","",IF(AND('reálná rychlost'!U8&gt;90,'reálná rychlost'!U8&lt;=130),odchylky!U8,""))</f>
        <v/>
      </c>
    </row>
    <row r="9" spans="1:12" x14ac:dyDescent="0.25">
      <c r="A9" s="6" t="s">
        <v>3</v>
      </c>
      <c r="B9" s="6" t="s">
        <v>4</v>
      </c>
      <c r="C9" s="34" t="str">
        <f>IF('reálná rychlost'!C9="","",IF(AND('reálná rychlost'!C9&gt;90,'reálná rychlost'!C9&lt;=130),odchylky!C9,""))</f>
        <v/>
      </c>
      <c r="D9" s="34" t="str">
        <f>IF('reálná rychlost'!D9="","",IF(AND('reálná rychlost'!D9&gt;90,'reálná rychlost'!D9&lt;=130),odchylky!D9,""))</f>
        <v/>
      </c>
      <c r="E9" s="34" t="str">
        <f>IF('reálná rychlost'!E9="","",IF(AND('reálná rychlost'!E9&gt;90,'reálná rychlost'!E9&lt;=130),odchylky!E9,""))</f>
        <v/>
      </c>
      <c r="F9" s="34" t="str">
        <f>IF('reálná rychlost'!F9="","",IF(AND('reálná rychlost'!F9&gt;90,'reálná rychlost'!F9&lt;=130),odchylky!F9,""))</f>
        <v/>
      </c>
      <c r="G9" s="34" t="str">
        <f>IF('reálná rychlost'!G9="","",IF(AND('reálná rychlost'!G9&gt;90,'reálná rychlost'!G9&lt;=130),odchylky!G9,""))</f>
        <v/>
      </c>
      <c r="H9" s="34" t="str">
        <f>IF('reálná rychlost'!K9="","",IF(AND('reálná rychlost'!K9&gt;90,'reálná rychlost'!K9&lt;=130),odchylky!K9,""))</f>
        <v/>
      </c>
      <c r="I9" s="34" t="str">
        <f>IF('reálná rychlost'!L9="","",IF(AND('reálná rychlost'!L9&gt;90,'reálná rychlost'!L9&lt;=130),odchylky!L9,""))</f>
        <v/>
      </c>
      <c r="J9" s="34" t="str">
        <f>IF('reálná rychlost'!S9="","",IF(AND('reálná rychlost'!S9&gt;90,'reálná rychlost'!S9&lt;=130),odchylky!S9,""))</f>
        <v/>
      </c>
      <c r="K9" s="34" t="str">
        <f>IF('reálná rychlost'!T9="","",IF(AND('reálná rychlost'!T9&gt;90,'reálná rychlost'!T9&lt;=130),odchylky!T9,""))</f>
        <v/>
      </c>
      <c r="L9" s="34" t="str">
        <f>IF('reálná rychlost'!U9="","",IF(AND('reálná rychlost'!U9&gt;90,'reálná rychlost'!U9&lt;=130),odchylky!U9,""))</f>
        <v/>
      </c>
    </row>
    <row r="10" spans="1:12" x14ac:dyDescent="0.25">
      <c r="A10" s="4" t="s">
        <v>3</v>
      </c>
      <c r="B10" s="4" t="s">
        <v>4</v>
      </c>
      <c r="C10" s="34" t="str">
        <f>IF('reálná rychlost'!C10="","",IF(AND('reálná rychlost'!C10&gt;90,'reálná rychlost'!C10&lt;=130),odchylky!C10,""))</f>
        <v/>
      </c>
      <c r="D10" s="34" t="str">
        <f>IF('reálná rychlost'!D10="","",IF(AND('reálná rychlost'!D10&gt;90,'reálná rychlost'!D10&lt;=130),odchylky!D10,""))</f>
        <v/>
      </c>
      <c r="E10" s="34" t="str">
        <f>IF('reálná rychlost'!E10="","",IF(AND('reálná rychlost'!E10&gt;90,'reálná rychlost'!E10&lt;=130),odchylky!E10,""))</f>
        <v/>
      </c>
      <c r="F10" s="34" t="str">
        <f>IF('reálná rychlost'!F10="","",IF(AND('reálná rychlost'!F10&gt;90,'reálná rychlost'!F10&lt;=130),odchylky!F10,""))</f>
        <v/>
      </c>
      <c r="G10" s="34" t="str">
        <f>IF('reálná rychlost'!G10="","",IF(AND('reálná rychlost'!G10&gt;90,'reálná rychlost'!G10&lt;=130),odchylky!G10,""))</f>
        <v/>
      </c>
      <c r="H10" s="34" t="str">
        <f>IF('reálná rychlost'!K10="","",IF(AND('reálná rychlost'!K10&gt;90,'reálná rychlost'!K10&lt;=130),odchylky!K10,""))</f>
        <v/>
      </c>
      <c r="I10" s="34" t="str">
        <f>IF('reálná rychlost'!L10="","",IF(AND('reálná rychlost'!L10&gt;90,'reálná rychlost'!L10&lt;=130),odchylky!L10,""))</f>
        <v/>
      </c>
      <c r="J10" s="34" t="str">
        <f>IF('reálná rychlost'!S10="","",IF(AND('reálná rychlost'!S10&gt;90,'reálná rychlost'!S10&lt;=130),odchylky!S10,""))</f>
        <v/>
      </c>
      <c r="K10" s="34" t="str">
        <f>IF('reálná rychlost'!T10="","",IF(AND('reálná rychlost'!T10&gt;90,'reálná rychlost'!T10&lt;=130),odchylky!T10,""))</f>
        <v/>
      </c>
      <c r="L10" s="34" t="str">
        <f>IF('reálná rychlost'!U10="","",IF(AND('reálná rychlost'!U10&gt;90,'reálná rychlost'!U10&lt;=130),odchylky!U10,""))</f>
        <v/>
      </c>
    </row>
    <row r="11" spans="1:12" x14ac:dyDescent="0.25">
      <c r="A11" s="6" t="s">
        <v>3</v>
      </c>
      <c r="B11" s="6" t="s">
        <v>4</v>
      </c>
      <c r="C11" s="34" t="str">
        <f>IF('reálná rychlost'!C11="","",IF(AND('reálná rychlost'!C11&gt;90,'reálná rychlost'!C11&lt;=130),odchylky!C11,""))</f>
        <v/>
      </c>
      <c r="D11" s="34" t="str">
        <f>IF('reálná rychlost'!D11="","",IF(AND('reálná rychlost'!D11&gt;90,'reálná rychlost'!D11&lt;=130),odchylky!D11,""))</f>
        <v/>
      </c>
      <c r="E11" s="34" t="str">
        <f>IF('reálná rychlost'!E11="","",IF(AND('reálná rychlost'!E11&gt;90,'reálná rychlost'!E11&lt;=130),odchylky!E11,""))</f>
        <v/>
      </c>
      <c r="F11" s="34" t="str">
        <f>IF('reálná rychlost'!F11="","",IF(AND('reálná rychlost'!F11&gt;90,'reálná rychlost'!F11&lt;=130),odchylky!F11,""))</f>
        <v/>
      </c>
      <c r="G11" s="34" t="str">
        <f>IF('reálná rychlost'!G11="","",IF(AND('reálná rychlost'!G11&gt;90,'reálná rychlost'!G11&lt;=130),odchylky!G11,""))</f>
        <v/>
      </c>
      <c r="H11" s="34" t="str">
        <f>IF('reálná rychlost'!K11="","",IF(AND('reálná rychlost'!K11&gt;90,'reálná rychlost'!K11&lt;=130),odchylky!K11,""))</f>
        <v/>
      </c>
      <c r="I11" s="34" t="str">
        <f>IF('reálná rychlost'!L11="","",IF(AND('reálná rychlost'!L11&gt;90,'reálná rychlost'!L11&lt;=130),odchylky!L11,""))</f>
        <v/>
      </c>
      <c r="J11" s="34" t="str">
        <f>IF('reálná rychlost'!S11="","",IF(AND('reálná rychlost'!S11&gt;90,'reálná rychlost'!S11&lt;=130),odchylky!S11,""))</f>
        <v/>
      </c>
      <c r="K11" s="34" t="str">
        <f>IF('reálná rychlost'!T11="","",IF(AND('reálná rychlost'!T11&gt;90,'reálná rychlost'!T11&lt;=130),odchylky!T11,""))</f>
        <v/>
      </c>
      <c r="L11" s="34" t="str">
        <f>IF('reálná rychlost'!U11="","",IF(AND('reálná rychlost'!U11&gt;90,'reálná rychlost'!U11&lt;=130),odchylky!U11,""))</f>
        <v/>
      </c>
    </row>
    <row r="12" spans="1:12" x14ac:dyDescent="0.25">
      <c r="A12" s="4" t="s">
        <v>3</v>
      </c>
      <c r="B12" s="4" t="s">
        <v>4</v>
      </c>
      <c r="C12" s="34" t="str">
        <f>IF('reálná rychlost'!C12="","",IF(AND('reálná rychlost'!C12&gt;90,'reálná rychlost'!C12&lt;=130),odchylky!C12,""))</f>
        <v/>
      </c>
      <c r="D12" s="34" t="str">
        <f>IF('reálná rychlost'!D12="","",IF(AND('reálná rychlost'!D12&gt;90,'reálná rychlost'!D12&lt;=130),odchylky!D12,""))</f>
        <v/>
      </c>
      <c r="E12" s="34" t="str">
        <f>IF('reálná rychlost'!E12="","",IF(AND('reálná rychlost'!E12&gt;90,'reálná rychlost'!E12&lt;=130),odchylky!E12,""))</f>
        <v/>
      </c>
      <c r="F12" s="34" t="str">
        <f>IF('reálná rychlost'!F12="","",IF(AND('reálná rychlost'!F12&gt;90,'reálná rychlost'!F12&lt;=130),odchylky!F12,""))</f>
        <v/>
      </c>
      <c r="G12" s="34" t="str">
        <f>IF('reálná rychlost'!G12="","",IF(AND('reálná rychlost'!G12&gt;90,'reálná rychlost'!G12&lt;=130),odchylky!G12,""))</f>
        <v/>
      </c>
      <c r="H12" s="34" t="str">
        <f>IF('reálná rychlost'!K12="","",IF(AND('reálná rychlost'!K12&gt;90,'reálná rychlost'!K12&lt;=130),odchylky!K12,""))</f>
        <v/>
      </c>
      <c r="I12" s="34" t="str">
        <f>IF('reálná rychlost'!L12="","",IF(AND('reálná rychlost'!L12&gt;90,'reálná rychlost'!L12&lt;=130),odchylky!L12,""))</f>
        <v/>
      </c>
      <c r="J12" s="34" t="str">
        <f>IF('reálná rychlost'!S12="","",IF(AND('reálná rychlost'!S12&gt;90,'reálná rychlost'!S12&lt;=130),odchylky!S12,""))</f>
        <v/>
      </c>
      <c r="K12" s="34" t="str">
        <f>IF('reálná rychlost'!T12="","",IF(AND('reálná rychlost'!T12&gt;90,'reálná rychlost'!T12&lt;=130),odchylky!T12,""))</f>
        <v/>
      </c>
      <c r="L12" s="34" t="str">
        <f>IF('reálná rychlost'!U12="","",IF(AND('reálná rychlost'!U12&gt;90,'reálná rychlost'!U12&lt;=130),odchylky!U12,""))</f>
        <v/>
      </c>
    </row>
    <row r="13" spans="1:12" x14ac:dyDescent="0.25">
      <c r="A13" s="6" t="s">
        <v>3</v>
      </c>
      <c r="B13" s="6" t="s">
        <v>4</v>
      </c>
      <c r="C13" s="34" t="str">
        <f>IF('reálná rychlost'!C13="","",IF(AND('reálná rychlost'!C13&gt;90,'reálná rychlost'!C13&lt;=130),odchylky!C13,""))</f>
        <v/>
      </c>
      <c r="D13" s="34" t="str">
        <f>IF('reálná rychlost'!D13="","",IF(AND('reálná rychlost'!D13&gt;90,'reálná rychlost'!D13&lt;=130),odchylky!D13,""))</f>
        <v/>
      </c>
      <c r="E13" s="34" t="str">
        <f>IF('reálná rychlost'!E13="","",IF(AND('reálná rychlost'!E13&gt;90,'reálná rychlost'!E13&lt;=130),odchylky!E13,""))</f>
        <v/>
      </c>
      <c r="F13" s="34" t="str">
        <f>IF('reálná rychlost'!F13="","",IF(AND('reálná rychlost'!F13&gt;90,'reálná rychlost'!F13&lt;=130),odchylky!F13,""))</f>
        <v/>
      </c>
      <c r="G13" s="34" t="str">
        <f>IF('reálná rychlost'!G13="","",IF(AND('reálná rychlost'!G13&gt;90,'reálná rychlost'!G13&lt;=130),odchylky!G13,""))</f>
        <v/>
      </c>
      <c r="H13" s="34" t="str">
        <f>IF('reálná rychlost'!K13="","",IF(AND('reálná rychlost'!K13&gt;90,'reálná rychlost'!K13&lt;=130),odchylky!K13,""))</f>
        <v/>
      </c>
      <c r="I13" s="34" t="str">
        <f>IF('reálná rychlost'!L13="","",IF(AND('reálná rychlost'!L13&gt;90,'reálná rychlost'!L13&lt;=130),odchylky!L13,""))</f>
        <v/>
      </c>
      <c r="J13" s="34" t="str">
        <f>IF('reálná rychlost'!S13="","",IF(AND('reálná rychlost'!S13&gt;90,'reálná rychlost'!S13&lt;=130),odchylky!S13,""))</f>
        <v/>
      </c>
      <c r="K13" s="34" t="str">
        <f>IF('reálná rychlost'!T13="","",IF(AND('reálná rychlost'!T13&gt;90,'reálná rychlost'!T13&lt;=130),odchylky!T13,""))</f>
        <v/>
      </c>
      <c r="L13" s="34" t="str">
        <f>IF('reálná rychlost'!U13="","",IF(AND('reálná rychlost'!U13&gt;90,'reálná rychlost'!U13&lt;=130),odchylky!U13,""))</f>
        <v/>
      </c>
    </row>
    <row r="14" spans="1:12" x14ac:dyDescent="0.25">
      <c r="A14" s="4" t="s">
        <v>3</v>
      </c>
      <c r="B14" s="4" t="s">
        <v>4</v>
      </c>
      <c r="C14" s="34" t="str">
        <f>IF('reálná rychlost'!C14="","",IF(AND('reálná rychlost'!C14&gt;90,'reálná rychlost'!C14&lt;=130),odchylky!C14,""))</f>
        <v/>
      </c>
      <c r="D14" s="34" t="str">
        <f>IF('reálná rychlost'!D14="","",IF(AND('reálná rychlost'!D14&gt;90,'reálná rychlost'!D14&lt;=130),odchylky!D14,""))</f>
        <v/>
      </c>
      <c r="E14" s="34" t="str">
        <f>IF('reálná rychlost'!E14="","",IF(AND('reálná rychlost'!E14&gt;90,'reálná rychlost'!E14&lt;=130),odchylky!E14,""))</f>
        <v/>
      </c>
      <c r="F14" s="34" t="str">
        <f>IF('reálná rychlost'!F14="","",IF(AND('reálná rychlost'!F14&gt;90,'reálná rychlost'!F14&lt;=130),odchylky!F14,""))</f>
        <v/>
      </c>
      <c r="G14" s="34" t="str">
        <f>IF('reálná rychlost'!G14="","",IF(AND('reálná rychlost'!G14&gt;90,'reálná rychlost'!G14&lt;=130),odchylky!G14,""))</f>
        <v/>
      </c>
      <c r="H14" s="34" t="str">
        <f>IF('reálná rychlost'!K14="","",IF(AND('reálná rychlost'!K14&gt;90,'reálná rychlost'!K14&lt;=130),odchylky!K14,""))</f>
        <v/>
      </c>
      <c r="I14" s="34" t="str">
        <f>IF('reálná rychlost'!L14="","",IF(AND('reálná rychlost'!L14&gt;90,'reálná rychlost'!L14&lt;=130),odchylky!L14,""))</f>
        <v/>
      </c>
      <c r="J14" s="34" t="str">
        <f>IF('reálná rychlost'!S14="","",IF(AND('reálná rychlost'!S14&gt;90,'reálná rychlost'!S14&lt;=130),odchylky!S14,""))</f>
        <v/>
      </c>
      <c r="K14" s="34" t="str">
        <f>IF('reálná rychlost'!T14="","",IF(AND('reálná rychlost'!T14&gt;90,'reálná rychlost'!T14&lt;=130),odchylky!T14,""))</f>
        <v/>
      </c>
      <c r="L14" s="34" t="str">
        <f>IF('reálná rychlost'!U14="","",IF(AND('reálná rychlost'!U14&gt;90,'reálná rychlost'!U14&lt;=130),odchylky!U14,""))</f>
        <v/>
      </c>
    </row>
    <row r="15" spans="1:12" x14ac:dyDescent="0.25">
      <c r="A15" s="6" t="s">
        <v>3</v>
      </c>
      <c r="B15" s="6" t="s">
        <v>4</v>
      </c>
      <c r="C15" s="34">
        <f>IF('reálná rychlost'!C15="","",IF(AND('reálná rychlost'!C15&gt;90,'reálná rychlost'!C15&lt;=130),odchylky!C15,""))</f>
        <v>0.1111111111111111</v>
      </c>
      <c r="D15" s="34">
        <f>IF('reálná rychlost'!D15="","",IF(AND('reálná rychlost'!D15&gt;90,'reálná rychlost'!D15&lt;=130),odchylky!D15,""))</f>
        <v>-9.0909090909090912E-2</v>
      </c>
      <c r="E15" s="34">
        <f>IF('reálná rychlost'!E15="","",IF(AND('reálná rychlost'!E15&gt;90,'reálná rychlost'!E15&lt;=130),odchylky!E15,""))</f>
        <v>0.18556701030927836</v>
      </c>
      <c r="F15" s="34">
        <f>IF('reálná rychlost'!F15="","",IF(AND('reálná rychlost'!F15&gt;90,'reálná rychlost'!F15&lt;=130),odchylky!F15,""))</f>
        <v>7.8431372549019607E-2</v>
      </c>
      <c r="G15" s="34">
        <f>IF('reálná rychlost'!G15="","",IF(AND('reálná rychlost'!G15&gt;90,'reálná rychlost'!G15&lt;=130),odchylky!G15,""))</f>
        <v>0.12745098039215685</v>
      </c>
      <c r="H15" s="34">
        <f>IF('reálná rychlost'!K15="","",IF(AND('reálná rychlost'!K15&gt;90,'reálná rychlost'!K15&lt;=130),odchylky!K15,""))</f>
        <v>8.9108910891089105E-2</v>
      </c>
      <c r="I15" s="34">
        <f>IF('reálná rychlost'!L15="","",IF(AND('reálná rychlost'!L15&gt;90,'reálná rychlost'!L15&lt;=130),odchylky!L15,""))</f>
        <v>8.9108910891089105E-2</v>
      </c>
      <c r="J15" s="34">
        <f>IF('reálná rychlost'!S15="","",IF(AND('reálná rychlost'!S15&gt;90,'reálná rychlost'!S15&lt;=130),odchylky!S15,""))</f>
        <v>0.28999999999999998</v>
      </c>
      <c r="K15" s="34">
        <f>IF('reálná rychlost'!T15="","",IF(AND('reálná rychlost'!T15&gt;90,'reálná rychlost'!T15&lt;=130),odchylky!T15,""))</f>
        <v>0.05</v>
      </c>
      <c r="L15" s="34">
        <f>IF('reálná rychlost'!U15="","",IF(AND('reálná rychlost'!U15&gt;90,'reálná rychlost'!U15&lt;=130),odchylky!U15,""))</f>
        <v>-0.17525773195876287</v>
      </c>
    </row>
    <row r="16" spans="1:12" x14ac:dyDescent="0.25">
      <c r="A16" s="4" t="s">
        <v>3</v>
      </c>
      <c r="B16" s="4" t="s">
        <v>4</v>
      </c>
      <c r="C16" s="34">
        <f>IF('reálná rychlost'!C16="","",IF(AND('reálná rychlost'!C16&gt;90,'reálná rychlost'!C16&lt;=130),odchylky!C16,""))</f>
        <v>3.1746031746031744E-2</v>
      </c>
      <c r="D16" s="34">
        <f>IF('reálná rychlost'!D16="","",IF(AND('reálná rychlost'!D16&gt;90,'reálná rychlost'!D16&lt;=130),odchylky!D16,""))</f>
        <v>-4.7619047619047616E-2</v>
      </c>
      <c r="E16" s="34">
        <f>IF('reálná rychlost'!E16="","",IF(AND('reálná rychlost'!E16&gt;90,'reálná rychlost'!E16&lt;=130),odchylky!E16,""))</f>
        <v>-3.8461538461538464E-2</v>
      </c>
      <c r="F16" s="34">
        <f>IF('reálná rychlost'!F16="","",IF(AND('reálná rychlost'!F16&gt;90,'reálná rychlost'!F16&lt;=130),odchylky!F16,""))</f>
        <v>3.1746031746031744E-2</v>
      </c>
      <c r="G16" s="34">
        <f>IF('reálná rychlost'!G16="","",IF(AND('reálná rychlost'!G16&gt;90,'reálná rychlost'!G16&lt;=130),odchylky!G16,""))</f>
        <v>5.5555555555555552E-2</v>
      </c>
      <c r="H16" s="34">
        <f>IF('reálná rychlost'!K16="","",IF(AND('reálná rychlost'!K16&gt;90,'reálná rychlost'!K16&lt;=130),odchylky!K16,""))</f>
        <v>0.04</v>
      </c>
      <c r="I16" s="34">
        <f>IF('reálná rychlost'!L16="","",IF(AND('reálná rychlost'!L16&gt;90,'reálná rychlost'!L16&lt;=130),odchylky!L16,""))</f>
        <v>0.08</v>
      </c>
      <c r="J16" s="34">
        <f>IF('reálná rychlost'!S16="","",IF(AND('reálná rychlost'!S16&gt;90,'reálná rychlost'!S16&lt;=130),odchylky!S16,""))</f>
        <v>0.10569105691056911</v>
      </c>
      <c r="K16" s="34">
        <f>IF('reálná rychlost'!T16="","",IF(AND('reálná rychlost'!T16&gt;90,'reálná rychlost'!T16&lt;=130),odchylky!T16,""))</f>
        <v>8.943089430894309E-2</v>
      </c>
      <c r="L16" s="34">
        <f>IF('reálná rychlost'!U16="","",IF(AND('reálná rychlost'!U16&gt;90,'reálná rychlost'!U16&lt;=130),odchylky!U16,""))</f>
        <v>-0.04</v>
      </c>
    </row>
    <row r="17" spans="1:12" x14ac:dyDescent="0.25">
      <c r="A17" s="6" t="s">
        <v>3</v>
      </c>
      <c r="B17" s="6" t="s">
        <v>4</v>
      </c>
      <c r="C17" s="34">
        <f>IF('reálná rychlost'!C17="","",IF(AND('reálná rychlost'!C17&gt;90,'reálná rychlost'!C17&lt;=130),odchylky!C17,""))</f>
        <v>4.3478260869565216E-2</v>
      </c>
      <c r="D17" s="34">
        <f>IF('reálná rychlost'!D17="","",IF(AND('reálná rychlost'!D17&gt;90,'reálná rychlost'!D17&lt;=130),odchylky!D17,""))</f>
        <v>4.3478260869565216E-2</v>
      </c>
      <c r="E17" s="34" t="str">
        <f>IF('reálná rychlost'!E17="","",IF(AND('reálná rychlost'!E17&gt;90,'reálná rychlost'!E17&lt;=130),odchylky!E17,""))</f>
        <v/>
      </c>
      <c r="F17" s="34" t="str">
        <f>IF('reálná rychlost'!F17="","",IF(AND('reálná rychlost'!F17&gt;90,'reálná rychlost'!F17&lt;=130),odchylky!F17,""))</f>
        <v/>
      </c>
      <c r="G17" s="34" t="str">
        <f>IF('reálná rychlost'!G17="","",IF(AND('reálná rychlost'!G17&gt;90,'reálná rychlost'!G17&lt;=130),odchylky!G17,""))</f>
        <v/>
      </c>
      <c r="H17" s="34">
        <f>IF('reálná rychlost'!K17="","",IF(AND('reálná rychlost'!K17&gt;90,'reálná rychlost'!K17&lt;=130),odchylky!K17,""))</f>
        <v>0.18181818181818182</v>
      </c>
      <c r="I17" s="34">
        <f>IF('reálná rychlost'!L17="","",IF(AND('reálná rychlost'!L17&gt;90,'reálná rychlost'!L17&lt;=130),odchylky!L17,""))</f>
        <v>0.18181818181818182</v>
      </c>
      <c r="J17" s="34">
        <f>IF('reálná rychlost'!S17="","",IF(AND('reálná rychlost'!S17&gt;90,'reálná rychlost'!S17&lt;=130),odchylky!S17,""))</f>
        <v>0.14782608695652175</v>
      </c>
      <c r="K17" s="34">
        <f>IF('reálná rychlost'!T17="","",IF(AND('reálná rychlost'!T17&gt;90,'reálná rychlost'!T17&lt;=130),odchylky!T17,""))</f>
        <v>4.3478260869565216E-2</v>
      </c>
      <c r="L17" s="34">
        <f>IF('reálná rychlost'!U17="","",IF(AND('reálná rychlost'!U17&gt;90,'reálná rychlost'!U17&lt;=130),odchylky!U17,""))</f>
        <v>-3.5087719298245612E-2</v>
      </c>
    </row>
    <row r="18" spans="1:12" x14ac:dyDescent="0.25">
      <c r="A18" s="4" t="s">
        <v>3</v>
      </c>
      <c r="B18" s="4" t="s">
        <v>4</v>
      </c>
      <c r="C18" s="34">
        <f>IF('reálná rychlost'!C18="","",IF(AND('reálná rychlost'!C18&gt;90,'reálná rychlost'!C18&lt;=130),odchylky!C18,""))</f>
        <v>-2.1739130434782608E-2</v>
      </c>
      <c r="D18" s="34">
        <f>IF('reálná rychlost'!D18="","",IF(AND('reálná rychlost'!D18&gt;90,'reálná rychlost'!D18&lt;=130),odchylky!D18,""))</f>
        <v>3.2608695652173912E-2</v>
      </c>
      <c r="E18" s="34" t="str">
        <f>IF('reálná rychlost'!E18="","",IF(AND('reálná rychlost'!E18&gt;90,'reálná rychlost'!E18&lt;=130),odchylky!E18,""))</f>
        <v/>
      </c>
      <c r="F18" s="34" t="str">
        <f>IF('reálná rychlost'!F18="","",IF(AND('reálná rychlost'!F18&gt;90,'reálná rychlost'!F18&lt;=130),odchylky!F18,""))</f>
        <v/>
      </c>
      <c r="G18" s="34" t="str">
        <f>IF('reálná rychlost'!G18="","",IF(AND('reálná rychlost'!G18&gt;90,'reálná rychlost'!G18&lt;=130),odchylky!G18,""))</f>
        <v/>
      </c>
      <c r="H18" s="34" t="str">
        <f>IF('reálná rychlost'!K18="","",IF(AND('reálná rychlost'!K18&gt;90,'reálná rychlost'!K18&lt;=130),odchylky!K18,""))</f>
        <v/>
      </c>
      <c r="I18" s="34" t="str">
        <f>IF('reálná rychlost'!L18="","",IF(AND('reálná rychlost'!L18&gt;90,'reálná rychlost'!L18&lt;=130),odchylky!L18,""))</f>
        <v/>
      </c>
      <c r="J18" s="34">
        <f>IF('reálná rychlost'!S18="","",IF(AND('reálná rychlost'!S18&gt;90,'reálná rychlost'!S18&lt;=130),odchylky!S18,""))</f>
        <v>0.17894736842105263</v>
      </c>
      <c r="K18" s="34">
        <f>IF('reálná rychlost'!T18="","",IF(AND('reálná rychlost'!T18&gt;90,'reálná rychlost'!T18&lt;=130),odchylky!T18,""))</f>
        <v>5.2631578947368418E-2</v>
      </c>
      <c r="L18" s="34" t="str">
        <f>IF('reálná rychlost'!U18="","",IF(AND('reálná rychlost'!U18&gt;90,'reálná rychlost'!U18&lt;=130),odchylky!U18,""))</f>
        <v/>
      </c>
    </row>
    <row r="19" spans="1:12" x14ac:dyDescent="0.25">
      <c r="A19" s="6" t="s">
        <v>3</v>
      </c>
      <c r="B19" s="6" t="s">
        <v>4</v>
      </c>
      <c r="C19" s="34" t="str">
        <f>IF('reálná rychlost'!C19="","",IF(AND('reálná rychlost'!C19&gt;90,'reálná rychlost'!C19&lt;=130),odchylky!C19,""))</f>
        <v/>
      </c>
      <c r="D19" s="34" t="str">
        <f>IF('reálná rychlost'!D19="","",IF(AND('reálná rychlost'!D19&gt;90,'reálná rychlost'!D19&lt;=130),odchylky!D19,""))</f>
        <v/>
      </c>
      <c r="E19" s="34" t="str">
        <f>IF('reálná rychlost'!E19="","",IF(AND('reálná rychlost'!E19&gt;90,'reálná rychlost'!E19&lt;=130),odchylky!E19,""))</f>
        <v/>
      </c>
      <c r="F19" s="34" t="str">
        <f>IF('reálná rychlost'!F19="","",IF(AND('reálná rychlost'!F19&gt;90,'reálná rychlost'!F19&lt;=130),odchylky!F19,""))</f>
        <v/>
      </c>
      <c r="G19" s="34" t="str">
        <f>IF('reálná rychlost'!G19="","",IF(AND('reálná rychlost'!G19&gt;90,'reálná rychlost'!G19&lt;=130),odchylky!G19,""))</f>
        <v/>
      </c>
      <c r="H19" s="34" t="str">
        <f>IF('reálná rychlost'!K19="","",IF(AND('reálná rychlost'!K19&gt;90,'reálná rychlost'!K19&lt;=130),odchylky!K19,""))</f>
        <v/>
      </c>
      <c r="I19" s="34" t="str">
        <f>IF('reálná rychlost'!L19="","",IF(AND('reálná rychlost'!L19&gt;90,'reálná rychlost'!L19&lt;=130),odchylky!L19,""))</f>
        <v/>
      </c>
      <c r="J19" s="34" t="str">
        <f>IF('reálná rychlost'!S19="","",IF(AND('reálná rychlost'!S19&gt;90,'reálná rychlost'!S19&lt;=130),odchylky!S19,""))</f>
        <v/>
      </c>
      <c r="K19" s="34" t="str">
        <f>IF('reálná rychlost'!T19="","",IF(AND('reálná rychlost'!T19&gt;90,'reálná rychlost'!T19&lt;=130),odchylky!T19,""))</f>
        <v/>
      </c>
      <c r="L19" s="34" t="str">
        <f>IF('reálná rychlost'!U19="","",IF(AND('reálná rychlost'!U19&gt;90,'reálná rychlost'!U19&lt;=130),odchylky!U19,""))</f>
        <v/>
      </c>
    </row>
    <row r="20" spans="1:12" x14ac:dyDescent="0.25">
      <c r="C20" s="34" t="str">
        <f>IF('reálná rychlost'!C20="","",IF(AND('reálná rychlost'!C20&gt;90,'reálná rychlost'!C20&lt;=130),odchylky!C20,""))</f>
        <v/>
      </c>
      <c r="D20" s="34" t="str">
        <f>IF('reálná rychlost'!D20="","",IF(AND('reálná rychlost'!D20&gt;90,'reálná rychlost'!D20&lt;=130),odchylky!D20,""))</f>
        <v/>
      </c>
      <c r="E20" s="34" t="str">
        <f>IF('reálná rychlost'!E20="","",IF(AND('reálná rychlost'!E20&gt;90,'reálná rychlost'!E20&lt;=130),odchylky!E20,""))</f>
        <v/>
      </c>
      <c r="F20" s="34" t="str">
        <f>IF('reálná rychlost'!F20="","",IF(AND('reálná rychlost'!F20&gt;90,'reálná rychlost'!F20&lt;=130),odchylky!F20,""))</f>
        <v/>
      </c>
      <c r="G20" s="34" t="str">
        <f>IF('reálná rychlost'!G20="","",IF(AND('reálná rychlost'!G20&gt;90,'reálná rychlost'!G20&lt;=130),odchylky!G20,""))</f>
        <v/>
      </c>
      <c r="H20" s="34" t="str">
        <f>IF('reálná rychlost'!K20="","",IF(AND('reálná rychlost'!K20&gt;90,'reálná rychlost'!K20&lt;=130),odchylky!K20,""))</f>
        <v/>
      </c>
      <c r="I20" s="34" t="str">
        <f>IF('reálná rychlost'!L20="","",IF(AND('reálná rychlost'!L20&gt;90,'reálná rychlost'!L20&lt;=130),odchylky!L20,""))</f>
        <v/>
      </c>
      <c r="J20" s="34" t="str">
        <f>IF('reálná rychlost'!S20="","",IF(AND('reálná rychlost'!S20&gt;90,'reálná rychlost'!S20&lt;=130),odchylky!S20,""))</f>
        <v/>
      </c>
      <c r="K20" s="34" t="str">
        <f>IF('reálná rychlost'!T20="","",IF(AND('reálná rychlost'!T20&gt;90,'reálná rychlost'!T20&lt;=130),odchylky!T20,""))</f>
        <v/>
      </c>
      <c r="L20" s="34" t="str">
        <f>IF('reálná rychlost'!U20="","",IF(AND('reálná rychlost'!U20&gt;90,'reálná rychlost'!U20&lt;=130),odchylky!U20,""))</f>
        <v/>
      </c>
    </row>
    <row r="21" spans="1:12" x14ac:dyDescent="0.25">
      <c r="A21" s="6" t="s">
        <v>3</v>
      </c>
      <c r="B21" s="6" t="s">
        <v>2</v>
      </c>
      <c r="C21" s="34" t="str">
        <f>IF('reálná rychlost'!C21="","",IF(AND('reálná rychlost'!C21&gt;90,'reálná rychlost'!C21&lt;=130),odchylky!C21,""))</f>
        <v/>
      </c>
      <c r="D21" s="34" t="str">
        <f>IF('reálná rychlost'!D21="","",IF(AND('reálná rychlost'!D21&gt;90,'reálná rychlost'!D21&lt;=130),odchylky!D21,""))</f>
        <v/>
      </c>
      <c r="E21" s="34" t="str">
        <f>IF('reálná rychlost'!E21="","",IF(AND('reálná rychlost'!E21&gt;90,'reálná rychlost'!E21&lt;=130),odchylky!E21,""))</f>
        <v/>
      </c>
      <c r="F21" s="34" t="str">
        <f>IF('reálná rychlost'!F21="","",IF(AND('reálná rychlost'!F21&gt;90,'reálná rychlost'!F21&lt;=130),odchylky!F21,""))</f>
        <v/>
      </c>
      <c r="G21" s="34" t="str">
        <f>IF('reálná rychlost'!G21="","",IF(AND('reálná rychlost'!G21&gt;90,'reálná rychlost'!G21&lt;=130),odchylky!G21,""))</f>
        <v/>
      </c>
      <c r="H21" s="34" t="str">
        <f>IF('reálná rychlost'!K21="","",IF(AND('reálná rychlost'!K21&gt;90,'reálná rychlost'!K21&lt;=130),odchylky!K21,""))</f>
        <v/>
      </c>
      <c r="I21" s="34" t="str">
        <f>IF('reálná rychlost'!L21="","",IF(AND('reálná rychlost'!L21&gt;90,'reálná rychlost'!L21&lt;=130),odchylky!L21,""))</f>
        <v/>
      </c>
      <c r="J21" s="34" t="str">
        <f>IF('reálná rychlost'!S21="","",IF(AND('reálná rychlost'!S21&gt;90,'reálná rychlost'!S21&lt;=130),odchylky!S21,""))</f>
        <v/>
      </c>
      <c r="K21" s="34" t="str">
        <f>IF('reálná rychlost'!T21="","",IF(AND('reálná rychlost'!T21&gt;90,'reálná rychlost'!T21&lt;=130),odchylky!T21,""))</f>
        <v/>
      </c>
      <c r="L21" s="34" t="str">
        <f>IF('reálná rychlost'!U21="","",IF(AND('reálná rychlost'!U21&gt;90,'reálná rychlost'!U21&lt;=130),odchylky!U21,""))</f>
        <v/>
      </c>
    </row>
    <row r="22" spans="1:12" x14ac:dyDescent="0.25">
      <c r="A22" s="4" t="s">
        <v>3</v>
      </c>
      <c r="B22" s="9" t="s">
        <v>2</v>
      </c>
      <c r="C22" s="34" t="str">
        <f>IF('reálná rychlost'!C22="","",IF(AND('reálná rychlost'!C22&gt;90,'reálná rychlost'!C22&lt;=130),odchylky!C22,""))</f>
        <v/>
      </c>
      <c r="D22" s="34" t="str">
        <f>IF('reálná rychlost'!D22="","",IF(AND('reálná rychlost'!D22&gt;90,'reálná rychlost'!D22&lt;=130),odchylky!D22,""))</f>
        <v/>
      </c>
      <c r="E22" s="34" t="str">
        <f>IF('reálná rychlost'!E22="","",IF(AND('reálná rychlost'!E22&gt;90,'reálná rychlost'!E22&lt;=130),odchylky!E22,""))</f>
        <v/>
      </c>
      <c r="F22" s="34" t="str">
        <f>IF('reálná rychlost'!F22="","",IF(AND('reálná rychlost'!F22&gt;90,'reálná rychlost'!F22&lt;=130),odchylky!F22,""))</f>
        <v/>
      </c>
      <c r="G22" s="34" t="str">
        <f>IF('reálná rychlost'!G22="","",IF(AND('reálná rychlost'!G22&gt;90,'reálná rychlost'!G22&lt;=130),odchylky!G22,""))</f>
        <v/>
      </c>
      <c r="H22" s="34" t="str">
        <f>IF('reálná rychlost'!K22="","",IF(AND('reálná rychlost'!K22&gt;90,'reálná rychlost'!K22&lt;=130),odchylky!K22,""))</f>
        <v/>
      </c>
      <c r="I22" s="34" t="str">
        <f>IF('reálná rychlost'!L22="","",IF(AND('reálná rychlost'!L22&gt;90,'reálná rychlost'!L22&lt;=130),odchylky!L22,""))</f>
        <v/>
      </c>
      <c r="J22" s="34" t="str">
        <f>IF('reálná rychlost'!S22="","",IF(AND('reálná rychlost'!S22&gt;90,'reálná rychlost'!S22&lt;=130),odchylky!S22,""))</f>
        <v/>
      </c>
      <c r="K22" s="34" t="str">
        <f>IF('reálná rychlost'!T22="","",IF(AND('reálná rychlost'!T22&gt;90,'reálná rychlost'!T22&lt;=130),odchylky!T22,""))</f>
        <v/>
      </c>
      <c r="L22" s="34" t="str">
        <f>IF('reálná rychlost'!U22="","",IF(AND('reálná rychlost'!U22&gt;90,'reálná rychlost'!U22&lt;=130),odchylky!U22,""))</f>
        <v/>
      </c>
    </row>
    <row r="23" spans="1:12" x14ac:dyDescent="0.25">
      <c r="A23" s="6" t="s">
        <v>3</v>
      </c>
      <c r="B23" s="6" t="s">
        <v>2</v>
      </c>
      <c r="C23" s="34" t="str">
        <f>IF('reálná rychlost'!C23="","",IF(AND('reálná rychlost'!C23&gt;90,'reálná rychlost'!C23&lt;=130),odchylky!C23,""))</f>
        <v/>
      </c>
      <c r="D23" s="34" t="str">
        <f>IF('reálná rychlost'!D23="","",IF(AND('reálná rychlost'!D23&gt;90,'reálná rychlost'!D23&lt;=130),odchylky!D23,""))</f>
        <v/>
      </c>
      <c r="E23" s="34" t="str">
        <f>IF('reálná rychlost'!E23="","",IF(AND('reálná rychlost'!E23&gt;90,'reálná rychlost'!E23&lt;=130),odchylky!E23,""))</f>
        <v/>
      </c>
      <c r="F23" s="34" t="str">
        <f>IF('reálná rychlost'!F23="","",IF(AND('reálná rychlost'!F23&gt;90,'reálná rychlost'!F23&lt;=130),odchylky!F23,""))</f>
        <v/>
      </c>
      <c r="G23" s="34" t="str">
        <f>IF('reálná rychlost'!G23="","",IF(AND('reálná rychlost'!G23&gt;90,'reálná rychlost'!G23&lt;=130),odchylky!G23,""))</f>
        <v/>
      </c>
      <c r="H23" s="34" t="str">
        <f>IF('reálná rychlost'!K23="","",IF(AND('reálná rychlost'!K23&gt;90,'reálná rychlost'!K23&lt;=130),odchylky!K23,""))</f>
        <v/>
      </c>
      <c r="I23" s="34" t="str">
        <f>IF('reálná rychlost'!L23="","",IF(AND('reálná rychlost'!L23&gt;90,'reálná rychlost'!L23&lt;=130),odchylky!L23,""))</f>
        <v/>
      </c>
      <c r="J23" s="34" t="str">
        <f>IF('reálná rychlost'!S23="","",IF(AND('reálná rychlost'!S23&gt;90,'reálná rychlost'!S23&lt;=130),odchylky!S23,""))</f>
        <v/>
      </c>
      <c r="K23" s="34" t="str">
        <f>IF('reálná rychlost'!T23="","",IF(AND('reálná rychlost'!T23&gt;90,'reálná rychlost'!T23&lt;=130),odchylky!T23,""))</f>
        <v/>
      </c>
      <c r="L23" s="34" t="str">
        <f>IF('reálná rychlost'!U23="","",IF(AND('reálná rychlost'!U23&gt;90,'reálná rychlost'!U23&lt;=130),odchylky!U23,""))</f>
        <v/>
      </c>
    </row>
    <row r="24" spans="1:12" x14ac:dyDescent="0.25">
      <c r="A24" s="4" t="s">
        <v>3</v>
      </c>
      <c r="B24" s="9" t="s">
        <v>2</v>
      </c>
      <c r="C24" s="34" t="str">
        <f>IF('reálná rychlost'!C24="","",IF(AND('reálná rychlost'!C24&gt;90,'reálná rychlost'!C24&lt;=130),odchylky!C24,""))</f>
        <v/>
      </c>
      <c r="D24" s="34" t="str">
        <f>IF('reálná rychlost'!D24="","",IF(AND('reálná rychlost'!D24&gt;90,'reálná rychlost'!D24&lt;=130),odchylky!D24,""))</f>
        <v/>
      </c>
      <c r="E24" s="34" t="str">
        <f>IF('reálná rychlost'!E24="","",IF(AND('reálná rychlost'!E24&gt;90,'reálná rychlost'!E24&lt;=130),odchylky!E24,""))</f>
        <v/>
      </c>
      <c r="F24" s="34" t="str">
        <f>IF('reálná rychlost'!F24="","",IF(AND('reálná rychlost'!F24&gt;90,'reálná rychlost'!F24&lt;=130),odchylky!F24,""))</f>
        <v/>
      </c>
      <c r="G24" s="34" t="str">
        <f>IF('reálná rychlost'!G24="","",IF(AND('reálná rychlost'!G24&gt;90,'reálná rychlost'!G24&lt;=130),odchylky!G24,""))</f>
        <v/>
      </c>
      <c r="H24" s="34" t="str">
        <f>IF('reálná rychlost'!K24="","",IF(AND('reálná rychlost'!K24&gt;90,'reálná rychlost'!K24&lt;=130),odchylky!K24,""))</f>
        <v/>
      </c>
      <c r="I24" s="34" t="str">
        <f>IF('reálná rychlost'!L24="","",IF(AND('reálná rychlost'!L24&gt;90,'reálná rychlost'!L24&lt;=130),odchylky!L24,""))</f>
        <v/>
      </c>
      <c r="J24" s="34" t="str">
        <f>IF('reálná rychlost'!S24="","",IF(AND('reálná rychlost'!S24&gt;90,'reálná rychlost'!S24&lt;=130),odchylky!S24,""))</f>
        <v/>
      </c>
      <c r="K24" s="34" t="str">
        <f>IF('reálná rychlost'!T24="","",IF(AND('reálná rychlost'!T24&gt;90,'reálná rychlost'!T24&lt;=130),odchylky!T24,""))</f>
        <v/>
      </c>
      <c r="L24" s="34" t="str">
        <f>IF('reálná rychlost'!U24="","",IF(AND('reálná rychlost'!U24&gt;90,'reálná rychlost'!U24&lt;=130),odchylky!U24,""))</f>
        <v/>
      </c>
    </row>
    <row r="25" spans="1:12" x14ac:dyDescent="0.25">
      <c r="A25" s="6" t="s">
        <v>3</v>
      </c>
      <c r="B25" s="6" t="s">
        <v>2</v>
      </c>
      <c r="C25" s="34" t="str">
        <f>IF('reálná rychlost'!C25="","",IF(AND('reálná rychlost'!C25&gt;90,'reálná rychlost'!C25&lt;=130),odchylky!C25,""))</f>
        <v/>
      </c>
      <c r="D25" s="34" t="str">
        <f>IF('reálná rychlost'!D25="","",IF(AND('reálná rychlost'!D25&gt;90,'reálná rychlost'!D25&lt;=130),odchylky!D25,""))</f>
        <v/>
      </c>
      <c r="E25" s="34" t="str">
        <f>IF('reálná rychlost'!E25="","",IF(AND('reálná rychlost'!E25&gt;90,'reálná rychlost'!E25&lt;=130),odchylky!E25,""))</f>
        <v/>
      </c>
      <c r="F25" s="34" t="str">
        <f>IF('reálná rychlost'!F25="","",IF(AND('reálná rychlost'!F25&gt;90,'reálná rychlost'!F25&lt;=130),odchylky!F25,""))</f>
        <v/>
      </c>
      <c r="G25" s="34" t="str">
        <f>IF('reálná rychlost'!G25="","",IF(AND('reálná rychlost'!G25&gt;90,'reálná rychlost'!G25&lt;=130),odchylky!G25,""))</f>
        <v/>
      </c>
      <c r="H25" s="34" t="str">
        <f>IF('reálná rychlost'!K25="","",IF(AND('reálná rychlost'!K25&gt;90,'reálná rychlost'!K25&lt;=130),odchylky!K25,""))</f>
        <v/>
      </c>
      <c r="I25" s="34" t="str">
        <f>IF('reálná rychlost'!L25="","",IF(AND('reálná rychlost'!L25&gt;90,'reálná rychlost'!L25&lt;=130),odchylky!L25,""))</f>
        <v/>
      </c>
      <c r="J25" s="34" t="str">
        <f>IF('reálná rychlost'!S25="","",IF(AND('reálná rychlost'!S25&gt;90,'reálná rychlost'!S25&lt;=130),odchylky!S25,""))</f>
        <v/>
      </c>
      <c r="K25" s="34" t="str">
        <f>IF('reálná rychlost'!T25="","",IF(AND('reálná rychlost'!T25&gt;90,'reálná rychlost'!T25&lt;=130),odchylky!T25,""))</f>
        <v/>
      </c>
      <c r="L25" s="34">
        <f>IF('reálná rychlost'!U25="","",IF(AND('reálná rychlost'!U25&gt;90,'reálná rychlost'!U25&lt;=130),odchylky!U25,""))</f>
        <v>-0.13043478260869565</v>
      </c>
    </row>
    <row r="26" spans="1:12" x14ac:dyDescent="0.25">
      <c r="A26" s="4" t="s">
        <v>3</v>
      </c>
      <c r="B26" s="9" t="s">
        <v>2</v>
      </c>
      <c r="C26" s="34" t="str">
        <f>IF('reálná rychlost'!C26="","",IF(AND('reálná rychlost'!C26&gt;90,'reálná rychlost'!C26&lt;=130),odchylky!C26,""))</f>
        <v/>
      </c>
      <c r="D26" s="34" t="str">
        <f>IF('reálná rychlost'!D26="","",IF(AND('reálná rychlost'!D26&gt;90,'reálná rychlost'!D26&lt;=130),odchylky!D26,""))</f>
        <v/>
      </c>
      <c r="E26" s="34" t="str">
        <f>IF('reálná rychlost'!E26="","",IF(AND('reálná rychlost'!E26&gt;90,'reálná rychlost'!E26&lt;=130),odchylky!E26,""))</f>
        <v/>
      </c>
      <c r="F26" s="34" t="str">
        <f>IF('reálná rychlost'!F26="","",IF(AND('reálná rychlost'!F26&gt;90,'reálná rychlost'!F26&lt;=130),odchylky!F26,""))</f>
        <v/>
      </c>
      <c r="G26" s="34" t="str">
        <f>IF('reálná rychlost'!G26="","",IF(AND('reálná rychlost'!G26&gt;90,'reálná rychlost'!G26&lt;=130),odchylky!G26,""))</f>
        <v/>
      </c>
      <c r="H26" s="34" t="str">
        <f>IF('reálná rychlost'!K26="","",IF(AND('reálná rychlost'!K26&gt;90,'reálná rychlost'!K26&lt;=130),odchylky!K26,""))</f>
        <v/>
      </c>
      <c r="I26" s="34" t="str">
        <f>IF('reálná rychlost'!L26="","",IF(AND('reálná rychlost'!L26&gt;90,'reálná rychlost'!L26&lt;=130),odchylky!L26,""))</f>
        <v/>
      </c>
      <c r="J26" s="34" t="str">
        <f>IF('reálná rychlost'!S26="","",IF(AND('reálná rychlost'!S26&gt;90,'reálná rychlost'!S26&lt;=130),odchylky!S26,""))</f>
        <v/>
      </c>
      <c r="K26" s="34" t="str">
        <f>IF('reálná rychlost'!T26="","",IF(AND('reálná rychlost'!T26&gt;90,'reálná rychlost'!T26&lt;=130),odchylky!T26,""))</f>
        <v/>
      </c>
      <c r="L26" s="34" t="str">
        <f>IF('reálná rychlost'!U26="","",IF(AND('reálná rychlost'!U26&gt;90,'reálná rychlost'!U26&lt;=130),odchylky!U26,""))</f>
        <v/>
      </c>
    </row>
    <row r="27" spans="1:12" x14ac:dyDescent="0.25">
      <c r="A27" s="6" t="s">
        <v>3</v>
      </c>
      <c r="B27" s="6" t="s">
        <v>2</v>
      </c>
      <c r="C27" s="34" t="str">
        <f>IF('reálná rychlost'!C27="","",IF(AND('reálná rychlost'!C27&gt;90,'reálná rychlost'!C27&lt;=130),odchylky!C27,""))</f>
        <v/>
      </c>
      <c r="D27" s="34" t="str">
        <f>IF('reálná rychlost'!D27="","",IF(AND('reálná rychlost'!D27&gt;90,'reálná rychlost'!D27&lt;=130),odchylky!D27,""))</f>
        <v/>
      </c>
      <c r="E27" s="34" t="str">
        <f>IF('reálná rychlost'!E27="","",IF(AND('reálná rychlost'!E27&gt;90,'reálná rychlost'!E27&lt;=130),odchylky!E27,""))</f>
        <v/>
      </c>
      <c r="F27" s="34" t="str">
        <f>IF('reálná rychlost'!F27="","",IF(AND('reálná rychlost'!F27&gt;90,'reálná rychlost'!F27&lt;=130),odchylky!F27,""))</f>
        <v/>
      </c>
      <c r="G27" s="34" t="str">
        <f>IF('reálná rychlost'!G27="","",IF(AND('reálná rychlost'!G27&gt;90,'reálná rychlost'!G27&lt;=130),odchylky!G27,""))</f>
        <v/>
      </c>
      <c r="H27" s="34" t="str">
        <f>IF('reálná rychlost'!K27="","",IF(AND('reálná rychlost'!K27&gt;90,'reálná rychlost'!K27&lt;=130),odchylky!K27,""))</f>
        <v/>
      </c>
      <c r="I27" s="34" t="str">
        <f>IF('reálná rychlost'!L27="","",IF(AND('reálná rychlost'!L27&gt;90,'reálná rychlost'!L27&lt;=130),odchylky!L27,""))</f>
        <v/>
      </c>
      <c r="J27" s="34" t="str">
        <f>IF('reálná rychlost'!S27="","",IF(AND('reálná rychlost'!S27&gt;90,'reálná rychlost'!S27&lt;=130),odchylky!S27,""))</f>
        <v/>
      </c>
      <c r="K27" s="34" t="str">
        <f>IF('reálná rychlost'!T27="","",IF(AND('reálná rychlost'!T27&gt;90,'reálná rychlost'!T27&lt;=130),odchylky!T27,""))</f>
        <v/>
      </c>
      <c r="L27" s="34" t="str">
        <f>IF('reálná rychlost'!U27="","",IF(AND('reálná rychlost'!U27&gt;90,'reálná rychlost'!U27&lt;=130),odchylky!U27,""))</f>
        <v/>
      </c>
    </row>
    <row r="28" spans="1:12" x14ac:dyDescent="0.25">
      <c r="A28" s="4" t="s">
        <v>3</v>
      </c>
      <c r="B28" s="9" t="s">
        <v>2</v>
      </c>
      <c r="C28" s="34" t="str">
        <f>IF('reálná rychlost'!C28="","",IF(AND('reálná rychlost'!C28&gt;90,'reálná rychlost'!C28&lt;=130),odchylky!C28,""))</f>
        <v/>
      </c>
      <c r="D28" s="34" t="str">
        <f>IF('reálná rychlost'!D28="","",IF(AND('reálná rychlost'!D28&gt;90,'reálná rychlost'!D28&lt;=130),odchylky!D28,""))</f>
        <v/>
      </c>
      <c r="E28" s="34" t="str">
        <f>IF('reálná rychlost'!E28="","",IF(AND('reálná rychlost'!E28&gt;90,'reálná rychlost'!E28&lt;=130),odchylky!E28,""))</f>
        <v/>
      </c>
      <c r="F28" s="34" t="str">
        <f>IF('reálná rychlost'!F28="","",IF(AND('reálná rychlost'!F28&gt;90,'reálná rychlost'!F28&lt;=130),odchylky!F28,""))</f>
        <v/>
      </c>
      <c r="G28" s="34" t="str">
        <f>IF('reálná rychlost'!G28="","",IF(AND('reálná rychlost'!G28&gt;90,'reálná rychlost'!G28&lt;=130),odchylky!G28,""))</f>
        <v/>
      </c>
      <c r="H28" s="34" t="str">
        <f>IF('reálná rychlost'!K28="","",IF(AND('reálná rychlost'!K28&gt;90,'reálná rychlost'!K28&lt;=130),odchylky!K28,""))</f>
        <v/>
      </c>
      <c r="I28" s="34" t="str">
        <f>IF('reálná rychlost'!L28="","",IF(AND('reálná rychlost'!L28&gt;90,'reálná rychlost'!L28&lt;=130),odchylky!L28,""))</f>
        <v/>
      </c>
      <c r="J28" s="34" t="str">
        <f>IF('reálná rychlost'!S28="","",IF(AND('reálná rychlost'!S28&gt;90,'reálná rychlost'!S28&lt;=130),odchylky!S28,""))</f>
        <v/>
      </c>
      <c r="K28" s="34" t="str">
        <f>IF('reálná rychlost'!T28="","",IF(AND('reálná rychlost'!T28&gt;90,'reálná rychlost'!T28&lt;=130),odchylky!T28,""))</f>
        <v/>
      </c>
      <c r="L28" s="34" t="str">
        <f>IF('reálná rychlost'!U28="","",IF(AND('reálná rychlost'!U28&gt;90,'reálná rychlost'!U28&lt;=130),odchylky!U28,""))</f>
        <v/>
      </c>
    </row>
    <row r="29" spans="1:12" x14ac:dyDescent="0.25">
      <c r="A29" s="6" t="s">
        <v>3</v>
      </c>
      <c r="B29" s="6" t="s">
        <v>2</v>
      </c>
      <c r="C29" s="34" t="str">
        <f>IF('reálná rychlost'!C29="","",IF(AND('reálná rychlost'!C29&gt;90,'reálná rychlost'!C29&lt;=130),odchylky!C29,""))</f>
        <v/>
      </c>
      <c r="D29" s="34" t="str">
        <f>IF('reálná rychlost'!D29="","",IF(AND('reálná rychlost'!D29&gt;90,'reálná rychlost'!D29&lt;=130),odchylky!D29,""))</f>
        <v/>
      </c>
      <c r="E29" s="34" t="str">
        <f>IF('reálná rychlost'!E29="","",IF(AND('reálná rychlost'!E29&gt;90,'reálná rychlost'!E29&lt;=130),odchylky!E29,""))</f>
        <v/>
      </c>
      <c r="F29" s="34" t="str">
        <f>IF('reálná rychlost'!F29="","",IF(AND('reálná rychlost'!F29&gt;90,'reálná rychlost'!F29&lt;=130),odchylky!F29,""))</f>
        <v/>
      </c>
      <c r="G29" s="34" t="str">
        <f>IF('reálná rychlost'!G29="","",IF(AND('reálná rychlost'!G29&gt;90,'reálná rychlost'!G29&lt;=130),odchylky!G29,""))</f>
        <v/>
      </c>
      <c r="H29" s="34" t="str">
        <f>IF('reálná rychlost'!K29="","",IF(AND('reálná rychlost'!K29&gt;90,'reálná rychlost'!K29&lt;=130),odchylky!K29,""))</f>
        <v/>
      </c>
      <c r="I29" s="34" t="str">
        <f>IF('reálná rychlost'!L29="","",IF(AND('reálná rychlost'!L29&gt;90,'reálná rychlost'!L29&lt;=130),odchylky!L29,""))</f>
        <v/>
      </c>
      <c r="J29" s="34" t="str">
        <f>IF('reálná rychlost'!S29="","",IF(AND('reálná rychlost'!S29&gt;90,'reálná rychlost'!S29&lt;=130),odchylky!S29,""))</f>
        <v/>
      </c>
      <c r="K29" s="34" t="str">
        <f>IF('reálná rychlost'!T29="","",IF(AND('reálná rychlost'!T29&gt;90,'reálná rychlost'!T29&lt;=130),odchylky!T29,""))</f>
        <v/>
      </c>
      <c r="L29" s="34" t="str">
        <f>IF('reálná rychlost'!U29="","",IF(AND('reálná rychlost'!U29&gt;90,'reálná rychlost'!U29&lt;=130),odchylky!U29,""))</f>
        <v/>
      </c>
    </row>
    <row r="30" spans="1:12" x14ac:dyDescent="0.25">
      <c r="A30" s="4" t="s">
        <v>3</v>
      </c>
      <c r="B30" s="9" t="s">
        <v>2</v>
      </c>
      <c r="C30" s="34" t="str">
        <f>IF('reálná rychlost'!C30="","",IF(AND('reálná rychlost'!C30&gt;90,'reálná rychlost'!C30&lt;=130),odchylky!C30,""))</f>
        <v/>
      </c>
      <c r="D30" s="34" t="str">
        <f>IF('reálná rychlost'!D30="","",IF(AND('reálná rychlost'!D30&gt;90,'reálná rychlost'!D30&lt;=130),odchylky!D30,""))</f>
        <v/>
      </c>
      <c r="E30" s="34" t="str">
        <f>IF('reálná rychlost'!E30="","",IF(AND('reálná rychlost'!E30&gt;90,'reálná rychlost'!E30&lt;=130),odchylky!E30,""))</f>
        <v/>
      </c>
      <c r="F30" s="34" t="str">
        <f>IF('reálná rychlost'!F30="","",IF(AND('reálná rychlost'!F30&gt;90,'reálná rychlost'!F30&lt;=130),odchylky!F30,""))</f>
        <v/>
      </c>
      <c r="G30" s="34" t="str">
        <f>IF('reálná rychlost'!G30="","",IF(AND('reálná rychlost'!G30&gt;90,'reálná rychlost'!G30&lt;=130),odchylky!G30,""))</f>
        <v/>
      </c>
      <c r="H30" s="34" t="str">
        <f>IF('reálná rychlost'!K30="","",IF(AND('reálná rychlost'!K30&gt;90,'reálná rychlost'!K30&lt;=130),odchylky!K30,""))</f>
        <v/>
      </c>
      <c r="I30" s="34" t="str">
        <f>IF('reálná rychlost'!L30="","",IF(AND('reálná rychlost'!L30&gt;90,'reálná rychlost'!L30&lt;=130),odchylky!L30,""))</f>
        <v/>
      </c>
      <c r="J30" s="34" t="str">
        <f>IF('reálná rychlost'!S30="","",IF(AND('reálná rychlost'!S30&gt;90,'reálná rychlost'!S30&lt;=130),odchylky!S30,""))</f>
        <v/>
      </c>
      <c r="K30" s="34" t="str">
        <f>IF('reálná rychlost'!T30="","",IF(AND('reálná rychlost'!T30&gt;90,'reálná rychlost'!T30&lt;=130),odchylky!T30,""))</f>
        <v/>
      </c>
      <c r="L30" s="34" t="str">
        <f>IF('reálná rychlost'!U30="","",IF(AND('reálná rychlost'!U30&gt;90,'reálná rychlost'!U30&lt;=130),odchylky!U30,""))</f>
        <v/>
      </c>
    </row>
    <row r="31" spans="1:12" x14ac:dyDescent="0.25">
      <c r="A31" s="6" t="s">
        <v>3</v>
      </c>
      <c r="B31" s="6" t="s">
        <v>2</v>
      </c>
      <c r="C31" s="34" t="str">
        <f>IF('reálná rychlost'!C31="","",IF(AND('reálná rychlost'!C31&gt;90,'reálná rychlost'!C31&lt;=130),odchylky!C31,""))</f>
        <v/>
      </c>
      <c r="D31" s="34" t="str">
        <f>IF('reálná rychlost'!D31="","",IF(AND('reálná rychlost'!D31&gt;90,'reálná rychlost'!D31&lt;=130),odchylky!D31,""))</f>
        <v/>
      </c>
      <c r="E31" s="34" t="str">
        <f>IF('reálná rychlost'!E31="","",IF(AND('reálná rychlost'!E31&gt;90,'reálná rychlost'!E31&lt;=130),odchylky!E31,""))</f>
        <v/>
      </c>
      <c r="F31" s="34" t="str">
        <f>IF('reálná rychlost'!F31="","",IF(AND('reálná rychlost'!F31&gt;90,'reálná rychlost'!F31&lt;=130),odchylky!F31,""))</f>
        <v/>
      </c>
      <c r="G31" s="34" t="str">
        <f>IF('reálná rychlost'!G31="","",IF(AND('reálná rychlost'!G31&gt;90,'reálná rychlost'!G31&lt;=130),odchylky!G31,""))</f>
        <v/>
      </c>
      <c r="H31" s="34" t="str">
        <f>IF('reálná rychlost'!K31="","",IF(AND('reálná rychlost'!K31&gt;90,'reálná rychlost'!K31&lt;=130),odchylky!K31,""))</f>
        <v/>
      </c>
      <c r="I31" s="34" t="str">
        <f>IF('reálná rychlost'!L31="","",IF(AND('reálná rychlost'!L31&gt;90,'reálná rychlost'!L31&lt;=130),odchylky!L31,""))</f>
        <v/>
      </c>
      <c r="J31" s="34" t="str">
        <f>IF('reálná rychlost'!S31="","",IF(AND('reálná rychlost'!S31&gt;90,'reálná rychlost'!S31&lt;=130),odchylky!S31,""))</f>
        <v/>
      </c>
      <c r="K31" s="34" t="str">
        <f>IF('reálná rychlost'!T31="","",IF(AND('reálná rychlost'!T31&gt;90,'reálná rychlost'!T31&lt;=130),odchylky!T31,""))</f>
        <v/>
      </c>
      <c r="L31" s="34" t="str">
        <f>IF('reálná rychlost'!U31="","",IF(AND('reálná rychlost'!U31&gt;90,'reálná rychlost'!U31&lt;=130),odchylky!U31,""))</f>
        <v/>
      </c>
    </row>
    <row r="32" spans="1:12" x14ac:dyDescent="0.25">
      <c r="A32" s="4" t="s">
        <v>3</v>
      </c>
      <c r="B32" s="9" t="s">
        <v>2</v>
      </c>
      <c r="C32" s="34" t="str">
        <f>IF('reálná rychlost'!C32="","",IF(AND('reálná rychlost'!C32&gt;90,'reálná rychlost'!C32&lt;=130),odchylky!C32,""))</f>
        <v/>
      </c>
      <c r="D32" s="34" t="str">
        <f>IF('reálná rychlost'!D32="","",IF(AND('reálná rychlost'!D32&gt;90,'reálná rychlost'!D32&lt;=130),odchylky!D32,""))</f>
        <v/>
      </c>
      <c r="E32" s="34" t="str">
        <f>IF('reálná rychlost'!E32="","",IF(AND('reálná rychlost'!E32&gt;90,'reálná rychlost'!E32&lt;=130),odchylky!E32,""))</f>
        <v/>
      </c>
      <c r="F32" s="34" t="str">
        <f>IF('reálná rychlost'!F32="","",IF(AND('reálná rychlost'!F32&gt;90,'reálná rychlost'!F32&lt;=130),odchylky!F32,""))</f>
        <v/>
      </c>
      <c r="G32" s="34" t="str">
        <f>IF('reálná rychlost'!G32="","",IF(AND('reálná rychlost'!G32&gt;90,'reálná rychlost'!G32&lt;=130),odchylky!G32,""))</f>
        <v/>
      </c>
      <c r="H32" s="34" t="str">
        <f>IF('reálná rychlost'!K32="","",IF(AND('reálná rychlost'!K32&gt;90,'reálná rychlost'!K32&lt;=130),odchylky!K32,""))</f>
        <v/>
      </c>
      <c r="I32" s="34" t="str">
        <f>IF('reálná rychlost'!L32="","",IF(AND('reálná rychlost'!L32&gt;90,'reálná rychlost'!L32&lt;=130),odchylky!L32,""))</f>
        <v/>
      </c>
      <c r="J32" s="34" t="str">
        <f>IF('reálná rychlost'!S32="","",IF(AND('reálná rychlost'!S32&gt;90,'reálná rychlost'!S32&lt;=130),odchylky!S32,""))</f>
        <v/>
      </c>
      <c r="K32" s="34" t="str">
        <f>IF('reálná rychlost'!T32="","",IF(AND('reálná rychlost'!T32&gt;90,'reálná rychlost'!T32&lt;=130),odchylky!T32,""))</f>
        <v/>
      </c>
      <c r="L32" s="34" t="str">
        <f>IF('reálná rychlost'!U32="","",IF(AND('reálná rychlost'!U32&gt;90,'reálná rychlost'!U32&lt;=130),odchylky!U32,""))</f>
        <v/>
      </c>
    </row>
    <row r="33" spans="1:12" x14ac:dyDescent="0.25">
      <c r="A33" s="6" t="s">
        <v>3</v>
      </c>
      <c r="B33" s="6" t="s">
        <v>2</v>
      </c>
      <c r="C33" s="34" t="str">
        <f>IF('reálná rychlost'!C33="","",IF(AND('reálná rychlost'!C33&gt;90,'reálná rychlost'!C33&lt;=130),odchylky!C33,""))</f>
        <v/>
      </c>
      <c r="D33" s="34" t="str">
        <f>IF('reálná rychlost'!D33="","",IF(AND('reálná rychlost'!D33&gt;90,'reálná rychlost'!D33&lt;=130),odchylky!D33,""))</f>
        <v/>
      </c>
      <c r="E33" s="34" t="str">
        <f>IF('reálná rychlost'!E33="","",IF(AND('reálná rychlost'!E33&gt;90,'reálná rychlost'!E33&lt;=130),odchylky!E33,""))</f>
        <v/>
      </c>
      <c r="F33" s="34" t="str">
        <f>IF('reálná rychlost'!F33="","",IF(AND('reálná rychlost'!F33&gt;90,'reálná rychlost'!F33&lt;=130),odchylky!F33,""))</f>
        <v/>
      </c>
      <c r="G33" s="34" t="str">
        <f>IF('reálná rychlost'!G33="","",IF(AND('reálná rychlost'!G33&gt;90,'reálná rychlost'!G33&lt;=130),odchylky!G33,""))</f>
        <v/>
      </c>
      <c r="H33" s="34" t="str">
        <f>IF('reálná rychlost'!K33="","",IF(AND('reálná rychlost'!K33&gt;90,'reálná rychlost'!K33&lt;=130),odchylky!K33,""))</f>
        <v/>
      </c>
      <c r="I33" s="34" t="str">
        <f>IF('reálná rychlost'!L33="","",IF(AND('reálná rychlost'!L33&gt;90,'reálná rychlost'!L33&lt;=130),odchylky!L33,""))</f>
        <v/>
      </c>
      <c r="J33" s="34" t="str">
        <f>IF('reálná rychlost'!S33="","",IF(AND('reálná rychlost'!S33&gt;90,'reálná rychlost'!S33&lt;=130),odchylky!S33,""))</f>
        <v/>
      </c>
      <c r="K33" s="34" t="str">
        <f>IF('reálná rychlost'!T33="","",IF(AND('reálná rychlost'!T33&gt;90,'reálná rychlost'!T33&lt;=130),odchylky!T33,""))</f>
        <v/>
      </c>
      <c r="L33" s="34" t="str">
        <f>IF('reálná rychlost'!U33="","",IF(AND('reálná rychlost'!U33&gt;90,'reálná rychlost'!U33&lt;=130),odchylky!U33,""))</f>
        <v/>
      </c>
    </row>
    <row r="34" spans="1:12" x14ac:dyDescent="0.25">
      <c r="A34" s="4" t="s">
        <v>3</v>
      </c>
      <c r="B34" s="9" t="s">
        <v>2</v>
      </c>
      <c r="C34" s="34">
        <f>IF('reálná rychlost'!C34="","",IF(AND('reálná rychlost'!C34&gt;90,'reálná rychlost'!C34&lt;=130),odchylky!C34,""))</f>
        <v>0.38297872340425532</v>
      </c>
      <c r="D34" s="34">
        <f>IF('reálná rychlost'!D34="","",IF(AND('reálná rychlost'!D34&gt;90,'reálná rychlost'!D34&lt;=130),odchylky!D34,""))</f>
        <v>0.1702127659574468</v>
      </c>
      <c r="E34" s="34">
        <f>IF('reálná rychlost'!E34="","",IF(AND('reálná rychlost'!E34&gt;90,'reálná rychlost'!E34&lt;=130),odchylky!E34,""))</f>
        <v>0.25</v>
      </c>
      <c r="F34" s="34">
        <f>IF('reálná rychlost'!F34="","",IF(AND('reálná rychlost'!F34&gt;90,'reálná rychlost'!F34&lt;=130),odchylky!F34,""))</f>
        <v>0.1702127659574468</v>
      </c>
      <c r="G34" s="34">
        <f>IF('reálná rychlost'!G34="","",IF(AND('reálná rychlost'!G34&gt;90,'reálná rychlost'!G34&lt;=130),odchylky!G34,""))</f>
        <v>7.4468085106382975E-2</v>
      </c>
      <c r="H34" s="34">
        <f>IF('reálná rychlost'!K34="","",IF(AND('reálná rychlost'!K34&gt;90,'reálná rychlost'!K34&lt;=130),odchylky!K34,""))</f>
        <v>0.14285714285714285</v>
      </c>
      <c r="I34" s="34">
        <f>IF('reálná rychlost'!L34="","",IF(AND('reálná rychlost'!L34&gt;90,'reálná rychlost'!L34&lt;=130),odchylky!L34,""))</f>
        <v>-4.7619047619047616E-2</v>
      </c>
      <c r="J34" s="34">
        <f>IF('reálná rychlost'!S34="","",IF(AND('reálná rychlost'!S34&gt;90,'reálná rychlost'!S34&lt;=130),odchylky!S34,""))</f>
        <v>0.37894736842105264</v>
      </c>
      <c r="K34" s="34">
        <f>IF('reálná rychlost'!T34="","",IF(AND('reálná rychlost'!T34&gt;90,'reálná rychlost'!T34&lt;=130),odchylky!T34,""))</f>
        <v>0.14736842105263157</v>
      </c>
      <c r="L34" s="34">
        <f>IF('reálná rychlost'!U34="","",IF(AND('reálná rychlost'!U34&gt;90,'reálná rychlost'!U34&lt;=130),odchylky!U34,""))</f>
        <v>-8.1632653061224483E-2</v>
      </c>
    </row>
    <row r="35" spans="1:12" x14ac:dyDescent="0.25">
      <c r="A35" s="6" t="s">
        <v>3</v>
      </c>
      <c r="B35" s="6" t="s">
        <v>2</v>
      </c>
      <c r="C35" s="34">
        <f>IF('reálná rychlost'!C35="","",IF(AND('reálná rychlost'!C35&gt;90,'reálná rychlost'!C35&lt;=130),odchylky!C35,""))</f>
        <v>0.04</v>
      </c>
      <c r="D35" s="34">
        <f>IF('reálná rychlost'!D35="","",IF(AND('reálná rychlost'!D35&gt;90,'reálná rychlost'!D35&lt;=130),odchylky!D35,""))</f>
        <v>0.04</v>
      </c>
      <c r="E35" s="34">
        <f>IF('reálná rychlost'!E35="","",IF(AND('reálná rychlost'!E35&gt;90,'reálná rychlost'!E35&lt;=130),odchylky!E35,""))</f>
        <v>2.3622047244094488E-2</v>
      </c>
      <c r="F35" s="34">
        <f>IF('reálná rychlost'!F35="","",IF(AND('reálná rychlost'!F35&gt;90,'reálná rychlost'!F35&lt;=130),odchylky!F35,""))</f>
        <v>2.6785714285714284E-2</v>
      </c>
      <c r="G35" s="34">
        <f>IF('reálná rychlost'!G35="","",IF(AND('reálná rychlost'!G35&gt;90,'reálná rychlost'!G35&lt;=130),odchylky!G35,""))</f>
        <v>8.9285714285714288E-2</v>
      </c>
      <c r="H35" s="34">
        <f>IF('reálná rychlost'!K35="","",IF(AND('reálná rychlost'!K35&gt;90,'reálná rychlost'!K35&lt;=130),odchylky!K35,""))</f>
        <v>4.8387096774193547E-2</v>
      </c>
      <c r="I35" s="34">
        <f>IF('reálná rychlost'!L35="","",IF(AND('reálná rychlost'!L35&gt;90,'reálná rychlost'!L35&lt;=130),odchylky!L35,""))</f>
        <v>0.12903225806451613</v>
      </c>
      <c r="J35" s="34">
        <f>IF('reálná rychlost'!S35="","",IF(AND('reálná rychlost'!S35&gt;90,'reálná rychlost'!S35&lt;=130),odchylky!S35,""))</f>
        <v>0.10569105691056911</v>
      </c>
      <c r="K35" s="34">
        <f>IF('reálná rychlost'!T35="","",IF(AND('reálná rychlost'!T35&gt;90,'reálná rychlost'!T35&lt;=130),odchylky!T35,""))</f>
        <v>5.6910569105691054E-2</v>
      </c>
      <c r="L35" s="34">
        <f>IF('reálná rychlost'!U35="","",IF(AND('reálná rychlost'!U35&gt;90,'reálná rychlost'!U35&lt;=130),odchylky!U35,""))</f>
        <v>-0.04</v>
      </c>
    </row>
    <row r="36" spans="1:12" x14ac:dyDescent="0.25">
      <c r="A36" s="4" t="s">
        <v>3</v>
      </c>
      <c r="B36" s="9" t="s">
        <v>2</v>
      </c>
      <c r="C36" s="34">
        <f>IF('reálná rychlost'!C36="","",IF(AND('reálná rychlost'!C36&gt;90,'reálná rychlost'!C36&lt;=130),odchylky!C36,""))</f>
        <v>-2.6548672566371681E-2</v>
      </c>
      <c r="D36" s="34">
        <f>IF('reálná rychlost'!D36="","",IF(AND('reálná rychlost'!D36&gt;90,'reálná rychlost'!D36&lt;=130),odchylky!D36,""))</f>
        <v>-2.6548672566371681E-2</v>
      </c>
      <c r="E36" s="34">
        <f>IF('reálná rychlost'!E36="","",IF(AND('reálná rychlost'!E36&gt;90,'reálná rychlost'!E36&lt;=130),odchylky!E36,""))</f>
        <v>4.3478260869565216E-2</v>
      </c>
      <c r="F36" s="34">
        <f>IF('reálná rychlost'!F36="","",IF(AND('reálná rychlost'!F36&gt;90,'reálná rychlost'!F36&lt;=130),odchylky!F36,""))</f>
        <v>-9.0090090090090089E-3</v>
      </c>
      <c r="G36" s="34">
        <f>IF('reálná rychlost'!G36="","",IF(AND('reálná rychlost'!G36&gt;90,'reálná rychlost'!G36&lt;=130),odchylky!G36,""))</f>
        <v>0.17117117117117117</v>
      </c>
      <c r="H36" s="34">
        <f>IF('reálná rychlost'!K36="","",IF(AND('reálná rychlost'!K36&gt;90,'reálná rychlost'!K36&lt;=130),odchylky!K36,""))</f>
        <v>9.6491228070175433E-2</v>
      </c>
      <c r="I36" s="34">
        <f>IF('reálná rychlost'!L36="","",IF(AND('reálná rychlost'!L36&gt;90,'reálná rychlost'!L36&lt;=130),odchylky!L36,""))</f>
        <v>0.18421052631578946</v>
      </c>
      <c r="J36" s="34">
        <f>IF('reálná rychlost'!S36="","",IF(AND('reálná rychlost'!S36&gt;90,'reálná rychlost'!S36&lt;=130),odchylky!S36,""))</f>
        <v>0.1206896551724138</v>
      </c>
      <c r="K36" s="34">
        <f>IF('reálná rychlost'!T36="","",IF(AND('reálná rychlost'!T36&gt;90,'reálná rychlost'!T36&lt;=130),odchylky!T36,""))</f>
        <v>1.7241379310344827E-2</v>
      </c>
      <c r="L36" s="34">
        <f>IF('reálná rychlost'!U36="","",IF(AND('reálná rychlost'!U36&gt;90,'reálná rychlost'!U36&lt;=130),odchylky!U36,""))</f>
        <v>0</v>
      </c>
    </row>
    <row r="37" spans="1:12" x14ac:dyDescent="0.25">
      <c r="A37" s="6" t="s">
        <v>3</v>
      </c>
      <c r="B37" s="6" t="s">
        <v>2</v>
      </c>
      <c r="C37" s="34" t="str">
        <f>IF('reálná rychlost'!C37="","",IF(AND('reálná rychlost'!C37&gt;90,'reálná rychlost'!C37&lt;=130),odchylky!C37,""))</f>
        <v/>
      </c>
      <c r="D37" s="34" t="str">
        <f>IF('reálná rychlost'!D37="","",IF(AND('reálná rychlost'!D37&gt;90,'reálná rychlost'!D37&lt;=130),odchylky!D37,""))</f>
        <v/>
      </c>
      <c r="E37" s="34">
        <f>IF('reálná rychlost'!E37="","",IF(AND('reálná rychlost'!E37&gt;90,'reálná rychlost'!E37&lt;=130),odchylky!E37,""))</f>
        <v>-2.1739130434782608E-2</v>
      </c>
      <c r="F37" s="34" t="str">
        <f>IF('reálná rychlost'!F37="","",IF(AND('reálná rychlost'!F37&gt;90,'reálná rychlost'!F37&lt;=130),odchylky!F37,""))</f>
        <v/>
      </c>
      <c r="G37" s="34" t="str">
        <f>IF('reálná rychlost'!G37="","",IF(AND('reálná rychlost'!G37&gt;90,'reálná rychlost'!G37&lt;=130),odchylky!G37,""))</f>
        <v/>
      </c>
      <c r="H37" s="34" t="str">
        <f>IF('reálná rychlost'!K37="","",IF(AND('reálná rychlost'!K37&gt;90,'reálná rychlost'!K37&lt;=130),odchylky!K37,""))</f>
        <v/>
      </c>
      <c r="I37" s="34" t="str">
        <f>IF('reálná rychlost'!L37="","",IF(AND('reálná rychlost'!L37&gt;90,'reálná rychlost'!L37&lt;=130),odchylky!L37,""))</f>
        <v/>
      </c>
      <c r="J37" s="34">
        <f>IF('reálná rychlost'!S37="","",IF(AND('reálná rychlost'!S37&gt;90,'reálná rychlost'!S37&lt;=130),odchylky!S37,""))</f>
        <v>0.21649484536082475</v>
      </c>
      <c r="K37" s="34">
        <f>IF('reálná rychlost'!T37="","",IF(AND('reálná rychlost'!T37&gt;90,'reálná rychlost'!T37&lt;=130),odchylky!T37,""))</f>
        <v>-7.2164948453608241E-2</v>
      </c>
      <c r="L37" s="34" t="str">
        <f>IF('reálná rychlost'!U37="","",IF(AND('reálná rychlost'!U37&gt;90,'reálná rychlost'!U37&lt;=130),odchylky!U37,""))</f>
        <v/>
      </c>
    </row>
    <row r="38" spans="1:12" x14ac:dyDescent="0.25">
      <c r="A38" s="4" t="s">
        <v>3</v>
      </c>
      <c r="B38" s="9" t="s">
        <v>2</v>
      </c>
      <c r="C38" s="34" t="str">
        <f>IF('reálná rychlost'!C38="","",IF(AND('reálná rychlost'!C38&gt;90,'reálná rychlost'!C38&lt;=130),odchylky!C38,""))</f>
        <v/>
      </c>
      <c r="D38" s="34" t="str">
        <f>IF('reálná rychlost'!D38="","",IF(AND('reálná rychlost'!D38&gt;90,'reálná rychlost'!D38&lt;=130),odchylky!D38,""))</f>
        <v/>
      </c>
      <c r="E38" s="34" t="str">
        <f>IF('reálná rychlost'!E38="","",IF(AND('reálná rychlost'!E38&gt;90,'reálná rychlost'!E38&lt;=130),odchylky!E38,""))</f>
        <v/>
      </c>
      <c r="F38" s="34" t="str">
        <f>IF('reálná rychlost'!F38="","",IF(AND('reálná rychlost'!F38&gt;90,'reálná rychlost'!F38&lt;=130),odchylky!F38,""))</f>
        <v/>
      </c>
      <c r="G38" s="34" t="str">
        <f>IF('reálná rychlost'!G38="","",IF(AND('reálná rychlost'!G38&gt;90,'reálná rychlost'!G38&lt;=130),odchylky!G38,""))</f>
        <v/>
      </c>
      <c r="H38" s="34" t="str">
        <f>IF('reálná rychlost'!K38="","",IF(AND('reálná rychlost'!K38&gt;90,'reálná rychlost'!K38&lt;=130),odchylky!K38,""))</f>
        <v/>
      </c>
      <c r="I38" s="34" t="str">
        <f>IF('reálná rychlost'!L38="","",IF(AND('reálná rychlost'!L38&gt;90,'reálná rychlost'!L38&lt;=130),odchylky!L38,""))</f>
        <v/>
      </c>
      <c r="J38" s="34" t="str">
        <f>IF('reálná rychlost'!S38="","",IF(AND('reálná rychlost'!S38&gt;90,'reálná rychlost'!S38&lt;=130),odchylky!S38,""))</f>
        <v/>
      </c>
      <c r="K38" s="34" t="str">
        <f>IF('reálná rychlost'!T38="","",IF(AND('reálná rychlost'!T38&gt;90,'reálná rychlost'!T38&lt;=130),odchylky!T38,""))</f>
        <v/>
      </c>
      <c r="L38" s="34" t="str">
        <f>IF('reálná rychlost'!U38="","",IF(AND('reálná rychlost'!U38&gt;90,'reálná rychlost'!U38&lt;=130),odchylky!U38,""))</f>
        <v/>
      </c>
    </row>
    <row r="39" spans="1:12" x14ac:dyDescent="0.25">
      <c r="C39" s="34" t="str">
        <f>IF('reálná rychlost'!C39="","",IF(AND('reálná rychlost'!C39&gt;90,'reálná rychlost'!C39&lt;=130),odchylky!C39,""))</f>
        <v/>
      </c>
      <c r="D39" s="34" t="str">
        <f>IF('reálná rychlost'!D39="","",IF(AND('reálná rychlost'!D39&gt;90,'reálná rychlost'!D39&lt;=130),odchylky!D39,""))</f>
        <v/>
      </c>
      <c r="E39" s="34" t="str">
        <f>IF('reálná rychlost'!E39="","",IF(AND('reálná rychlost'!E39&gt;90,'reálná rychlost'!E39&lt;=130),odchylky!E39,""))</f>
        <v/>
      </c>
      <c r="F39" s="34" t="str">
        <f>IF('reálná rychlost'!F39="","",IF(AND('reálná rychlost'!F39&gt;90,'reálná rychlost'!F39&lt;=130),odchylky!F39,""))</f>
        <v/>
      </c>
      <c r="G39" s="34" t="str">
        <f>IF('reálná rychlost'!G39="","",IF(AND('reálná rychlost'!G39&gt;90,'reálná rychlost'!G39&lt;=130),odchylky!G39,""))</f>
        <v/>
      </c>
      <c r="H39" s="34" t="str">
        <f>IF('reálná rychlost'!K39="","",IF(AND('reálná rychlost'!K39&gt;90,'reálná rychlost'!K39&lt;=130),odchylky!K39,""))</f>
        <v/>
      </c>
      <c r="I39" s="34" t="str">
        <f>IF('reálná rychlost'!L39="","",IF(AND('reálná rychlost'!L39&gt;90,'reálná rychlost'!L39&lt;=130),odchylky!L39,""))</f>
        <v/>
      </c>
      <c r="J39" s="34" t="str">
        <f>IF('reálná rychlost'!S39="","",IF(AND('reálná rychlost'!S39&gt;90,'reálná rychlost'!S39&lt;=130),odchylky!S39,""))</f>
        <v/>
      </c>
      <c r="K39" s="34" t="str">
        <f>IF('reálná rychlost'!T39="","",IF(AND('reálná rychlost'!T39&gt;90,'reálná rychlost'!T39&lt;=130),odchylky!T39,""))</f>
        <v/>
      </c>
      <c r="L39" s="34" t="str">
        <f>IF('reálná rychlost'!U39="","",IF(AND('reálná rychlost'!U39&gt;90,'reálná rychlost'!U39&lt;=130),odchylky!U39,""))</f>
        <v/>
      </c>
    </row>
    <row r="40" spans="1:12" x14ac:dyDescent="0.25">
      <c r="A40" s="3" t="s">
        <v>5</v>
      </c>
      <c r="B40" s="4" t="s">
        <v>4</v>
      </c>
      <c r="C40" s="34" t="str">
        <f>IF('reálná rychlost'!C40="","",IF(AND('reálná rychlost'!C40&gt;90,'reálná rychlost'!C40&lt;=130),odchylky!C40,""))</f>
        <v/>
      </c>
      <c r="D40" s="34" t="str">
        <f>IF('reálná rychlost'!D40="","",IF(AND('reálná rychlost'!D40&gt;90,'reálná rychlost'!D40&lt;=130),odchylky!D40,""))</f>
        <v/>
      </c>
      <c r="E40" s="34" t="str">
        <f>IF('reálná rychlost'!E40="","",IF(AND('reálná rychlost'!E40&gt;90,'reálná rychlost'!E40&lt;=130),odchylky!E40,""))</f>
        <v/>
      </c>
      <c r="F40" s="34" t="str">
        <f>IF('reálná rychlost'!F40="","",IF(AND('reálná rychlost'!F40&gt;90,'reálná rychlost'!F40&lt;=130),odchylky!F40,""))</f>
        <v/>
      </c>
      <c r="G40" s="34" t="str">
        <f>IF('reálná rychlost'!G40="","",IF(AND('reálná rychlost'!G40&gt;90,'reálná rychlost'!G40&lt;=130),odchylky!G40,""))</f>
        <v/>
      </c>
      <c r="H40" s="34" t="str">
        <f>IF('reálná rychlost'!K40="","",IF(AND('reálná rychlost'!K40&gt;90,'reálná rychlost'!K40&lt;=130),odchylky!K40,""))</f>
        <v/>
      </c>
      <c r="I40" s="34" t="str">
        <f>IF('reálná rychlost'!L40="","",IF(AND('reálná rychlost'!L40&gt;90,'reálná rychlost'!L40&lt;=130),odchylky!L40,""))</f>
        <v/>
      </c>
      <c r="J40" s="34" t="str">
        <f>IF('reálná rychlost'!S40="","",IF(AND('reálná rychlost'!S40&gt;90,'reálná rychlost'!S40&lt;=130),odchylky!S40,""))</f>
        <v/>
      </c>
      <c r="K40" s="34" t="str">
        <f>IF('reálná rychlost'!T40="","",IF(AND('reálná rychlost'!T40&gt;90,'reálná rychlost'!T40&lt;=130),odchylky!T40,""))</f>
        <v/>
      </c>
      <c r="L40" s="34" t="str">
        <f>IF('reálná rychlost'!U40="","",IF(AND('reálná rychlost'!U40&gt;90,'reálná rychlost'!U40&lt;=130),odchylky!U40,""))</f>
        <v/>
      </c>
    </row>
    <row r="41" spans="1:12" x14ac:dyDescent="0.25">
      <c r="A41" s="15" t="s">
        <v>5</v>
      </c>
      <c r="B41" s="14" t="s">
        <v>4</v>
      </c>
      <c r="C41" s="34" t="str">
        <f>IF('reálná rychlost'!C41="","",IF(AND('reálná rychlost'!C41&gt;90,'reálná rychlost'!C41&lt;=130),odchylky!C41,""))</f>
        <v/>
      </c>
      <c r="D41" s="34" t="str">
        <f>IF('reálná rychlost'!D41="","",IF(AND('reálná rychlost'!D41&gt;90,'reálná rychlost'!D41&lt;=130),odchylky!D41,""))</f>
        <v/>
      </c>
      <c r="E41" s="34" t="str">
        <f>IF('reálná rychlost'!E41="","",IF(AND('reálná rychlost'!E41&gt;90,'reálná rychlost'!E41&lt;=130),odchylky!E41,""))</f>
        <v/>
      </c>
      <c r="F41" s="34" t="str">
        <f>IF('reálná rychlost'!F41="","",IF(AND('reálná rychlost'!F41&gt;90,'reálná rychlost'!F41&lt;=130),odchylky!F41,""))</f>
        <v/>
      </c>
      <c r="G41" s="34" t="str">
        <f>IF('reálná rychlost'!G41="","",IF(AND('reálná rychlost'!G41&gt;90,'reálná rychlost'!G41&lt;=130),odchylky!G41,""))</f>
        <v/>
      </c>
      <c r="H41" s="34" t="str">
        <f>IF('reálná rychlost'!K41="","",IF(AND('reálná rychlost'!K41&gt;90,'reálná rychlost'!K41&lt;=130),odchylky!K41,""))</f>
        <v/>
      </c>
      <c r="I41" s="34" t="str">
        <f>IF('reálná rychlost'!L41="","",IF(AND('reálná rychlost'!L41&gt;90,'reálná rychlost'!L41&lt;=130),odchylky!L41,""))</f>
        <v/>
      </c>
      <c r="J41" s="34" t="str">
        <f>IF('reálná rychlost'!S41="","",IF(AND('reálná rychlost'!S41&gt;90,'reálná rychlost'!S41&lt;=130),odchylky!S41,""))</f>
        <v/>
      </c>
      <c r="K41" s="34" t="str">
        <f>IF('reálná rychlost'!T41="","",IF(AND('reálná rychlost'!T41&gt;90,'reálná rychlost'!T41&lt;=130),odchylky!T41,""))</f>
        <v/>
      </c>
      <c r="L41" s="34" t="str">
        <f>IF('reálná rychlost'!U41="","",IF(AND('reálná rychlost'!U41&gt;90,'reálná rychlost'!U41&lt;=130),odchylky!U41,""))</f>
        <v/>
      </c>
    </row>
    <row r="42" spans="1:12" x14ac:dyDescent="0.25">
      <c r="A42" s="3" t="s">
        <v>5</v>
      </c>
      <c r="B42" s="4" t="s">
        <v>4</v>
      </c>
      <c r="C42" s="34" t="str">
        <f>IF('reálná rychlost'!C42="","",IF(AND('reálná rychlost'!C42&gt;90,'reálná rychlost'!C42&lt;=130),odchylky!C42,""))</f>
        <v/>
      </c>
      <c r="D42" s="34" t="str">
        <f>IF('reálná rychlost'!D42="","",IF(AND('reálná rychlost'!D42&gt;90,'reálná rychlost'!D42&lt;=130),odchylky!D42,""))</f>
        <v/>
      </c>
      <c r="E42" s="34" t="str">
        <f>IF('reálná rychlost'!E42="","",IF(AND('reálná rychlost'!E42&gt;90,'reálná rychlost'!E42&lt;=130),odchylky!E42,""))</f>
        <v/>
      </c>
      <c r="F42" s="34" t="str">
        <f>IF('reálná rychlost'!F42="","",IF(AND('reálná rychlost'!F42&gt;90,'reálná rychlost'!F42&lt;=130),odchylky!F42,""))</f>
        <v/>
      </c>
      <c r="G42" s="34" t="str">
        <f>IF('reálná rychlost'!G42="","",IF(AND('reálná rychlost'!G42&gt;90,'reálná rychlost'!G42&lt;=130),odchylky!G42,""))</f>
        <v/>
      </c>
      <c r="H42" s="34" t="str">
        <f>IF('reálná rychlost'!K42="","",IF(AND('reálná rychlost'!K42&gt;90,'reálná rychlost'!K42&lt;=130),odchylky!K42,""))</f>
        <v/>
      </c>
      <c r="I42" s="34" t="str">
        <f>IF('reálná rychlost'!L42="","",IF(AND('reálná rychlost'!L42&gt;90,'reálná rychlost'!L42&lt;=130),odchylky!L42,""))</f>
        <v/>
      </c>
      <c r="J42" s="34" t="str">
        <f>IF('reálná rychlost'!S42="","",IF(AND('reálná rychlost'!S42&gt;90,'reálná rychlost'!S42&lt;=130),odchylky!S42,""))</f>
        <v/>
      </c>
      <c r="K42" s="34" t="str">
        <f>IF('reálná rychlost'!T42="","",IF(AND('reálná rychlost'!T42&gt;90,'reálná rychlost'!T42&lt;=130),odchylky!T42,""))</f>
        <v/>
      </c>
      <c r="L42" s="34" t="str">
        <f>IF('reálná rychlost'!U42="","",IF(AND('reálná rychlost'!U42&gt;90,'reálná rychlost'!U42&lt;=130),odchylky!U42,""))</f>
        <v/>
      </c>
    </row>
    <row r="43" spans="1:12" x14ac:dyDescent="0.25">
      <c r="A43" s="15" t="s">
        <v>5</v>
      </c>
      <c r="B43" s="14" t="s">
        <v>4</v>
      </c>
      <c r="C43" s="34" t="str">
        <f>IF('reálná rychlost'!C43="","",IF(AND('reálná rychlost'!C43&gt;90,'reálná rychlost'!C43&lt;=130),odchylky!C43,""))</f>
        <v/>
      </c>
      <c r="D43" s="34" t="str">
        <f>IF('reálná rychlost'!D43="","",IF(AND('reálná rychlost'!D43&gt;90,'reálná rychlost'!D43&lt;=130),odchylky!D43,""))</f>
        <v/>
      </c>
      <c r="E43" s="34" t="str">
        <f>IF('reálná rychlost'!E43="","",IF(AND('reálná rychlost'!E43&gt;90,'reálná rychlost'!E43&lt;=130),odchylky!E43,""))</f>
        <v/>
      </c>
      <c r="F43" s="34" t="str">
        <f>IF('reálná rychlost'!F43="","",IF(AND('reálná rychlost'!F43&gt;90,'reálná rychlost'!F43&lt;=130),odchylky!F43,""))</f>
        <v/>
      </c>
      <c r="G43" s="34" t="str">
        <f>IF('reálná rychlost'!G43="","",IF(AND('reálná rychlost'!G43&gt;90,'reálná rychlost'!G43&lt;=130),odchylky!G43,""))</f>
        <v/>
      </c>
      <c r="H43" s="34" t="str">
        <f>IF('reálná rychlost'!K43="","",IF(AND('reálná rychlost'!K43&gt;90,'reálná rychlost'!K43&lt;=130),odchylky!K43,""))</f>
        <v/>
      </c>
      <c r="I43" s="34" t="str">
        <f>IF('reálná rychlost'!L43="","",IF(AND('reálná rychlost'!L43&gt;90,'reálná rychlost'!L43&lt;=130),odchylky!L43,""))</f>
        <v/>
      </c>
      <c r="J43" s="34" t="str">
        <f>IF('reálná rychlost'!S43="","",IF(AND('reálná rychlost'!S43&gt;90,'reálná rychlost'!S43&lt;=130),odchylky!S43,""))</f>
        <v/>
      </c>
      <c r="K43" s="34" t="str">
        <f>IF('reálná rychlost'!T43="","",IF(AND('reálná rychlost'!T43&gt;90,'reálná rychlost'!T43&lt;=130),odchylky!T43,""))</f>
        <v/>
      </c>
      <c r="L43" s="34" t="str">
        <f>IF('reálná rychlost'!U43="","",IF(AND('reálná rychlost'!U43&gt;90,'reálná rychlost'!U43&lt;=130),odchylky!U43,""))</f>
        <v/>
      </c>
    </row>
    <row r="44" spans="1:12" x14ac:dyDescent="0.25">
      <c r="A44" s="3" t="s">
        <v>5</v>
      </c>
      <c r="B44" s="4" t="s">
        <v>4</v>
      </c>
      <c r="C44" s="34" t="str">
        <f>IF('reálná rychlost'!C44="","",IF(AND('reálná rychlost'!C44&gt;90,'reálná rychlost'!C44&lt;=130),odchylky!C44,""))</f>
        <v/>
      </c>
      <c r="D44" s="34" t="str">
        <f>IF('reálná rychlost'!D44="","",IF(AND('reálná rychlost'!D44&gt;90,'reálná rychlost'!D44&lt;=130),odchylky!D44,""))</f>
        <v/>
      </c>
      <c r="E44" s="34" t="str">
        <f>IF('reálná rychlost'!E44="","",IF(AND('reálná rychlost'!E44&gt;90,'reálná rychlost'!E44&lt;=130),odchylky!E44,""))</f>
        <v/>
      </c>
      <c r="F44" s="34" t="str">
        <f>IF('reálná rychlost'!F44="","",IF(AND('reálná rychlost'!F44&gt;90,'reálná rychlost'!F44&lt;=130),odchylky!F44,""))</f>
        <v/>
      </c>
      <c r="G44" s="34" t="str">
        <f>IF('reálná rychlost'!G44="","",IF(AND('reálná rychlost'!G44&gt;90,'reálná rychlost'!G44&lt;=130),odchylky!G44,""))</f>
        <v/>
      </c>
      <c r="H44" s="34" t="str">
        <f>IF('reálná rychlost'!K44="","",IF(AND('reálná rychlost'!K44&gt;90,'reálná rychlost'!K44&lt;=130),odchylky!K44,""))</f>
        <v/>
      </c>
      <c r="I44" s="34" t="str">
        <f>IF('reálná rychlost'!L44="","",IF(AND('reálná rychlost'!L44&gt;90,'reálná rychlost'!L44&lt;=130),odchylky!L44,""))</f>
        <v/>
      </c>
      <c r="J44" s="34">
        <f>IF('reálná rychlost'!S44="","",IF(AND('reálná rychlost'!S44&gt;90,'reálná rychlost'!S44&lt;=130),odchylky!S44,""))</f>
        <v>5.2631578947368418E-2</v>
      </c>
      <c r="K44" s="34">
        <f>IF('reálná rychlost'!T44="","",IF(AND('reálná rychlost'!T44&gt;90,'reálná rychlost'!T44&lt;=130),odchylky!T44,""))</f>
        <v>-6.3157894736842107E-2</v>
      </c>
      <c r="L44" s="34" t="str">
        <f>IF('reálná rychlost'!U44="","",IF(AND('reálná rychlost'!U44&gt;90,'reálná rychlost'!U44&lt;=130),odchylky!U44,""))</f>
        <v/>
      </c>
    </row>
    <row r="45" spans="1:12" x14ac:dyDescent="0.25">
      <c r="A45" s="15" t="s">
        <v>5</v>
      </c>
      <c r="B45" s="14" t="s">
        <v>4</v>
      </c>
      <c r="C45" s="34" t="str">
        <f>IF('reálná rychlost'!C45="","",IF(AND('reálná rychlost'!C45&gt;90,'reálná rychlost'!C45&lt;=130),odchylky!C45,""))</f>
        <v/>
      </c>
      <c r="D45" s="34" t="str">
        <f>IF('reálná rychlost'!D45="","",IF(AND('reálná rychlost'!D45&gt;90,'reálná rychlost'!D45&lt;=130),odchylky!D45,""))</f>
        <v/>
      </c>
      <c r="E45" s="34" t="str">
        <f>IF('reálná rychlost'!E45="","",IF(AND('reálná rychlost'!E45&gt;90,'reálná rychlost'!E45&lt;=130),odchylky!E45,""))</f>
        <v/>
      </c>
      <c r="F45" s="34" t="str">
        <f>IF('reálná rychlost'!F45="","",IF(AND('reálná rychlost'!F45&gt;90,'reálná rychlost'!F45&lt;=130),odchylky!F45,""))</f>
        <v/>
      </c>
      <c r="G45" s="34" t="str">
        <f>IF('reálná rychlost'!G45="","",IF(AND('reálná rychlost'!G45&gt;90,'reálná rychlost'!G45&lt;=130),odchylky!G45,""))</f>
        <v/>
      </c>
      <c r="H45" s="34" t="str">
        <f>IF('reálná rychlost'!K45="","",IF(AND('reálná rychlost'!K45&gt;90,'reálná rychlost'!K45&lt;=130),odchylky!K45,""))</f>
        <v/>
      </c>
      <c r="I45" s="34" t="str">
        <f>IF('reálná rychlost'!L45="","",IF(AND('reálná rychlost'!L45&gt;90,'reálná rychlost'!L45&lt;=130),odchylky!L45,""))</f>
        <v/>
      </c>
      <c r="J45" s="34" t="str">
        <f>IF('reálná rychlost'!S45="","",IF(AND('reálná rychlost'!S45&gt;90,'reálná rychlost'!S45&lt;=130),odchylky!S45,""))</f>
        <v/>
      </c>
      <c r="K45" s="34" t="str">
        <f>IF('reálná rychlost'!T45="","",IF(AND('reálná rychlost'!T45&gt;90,'reálná rychlost'!T45&lt;=130),odchylky!T45,""))</f>
        <v/>
      </c>
      <c r="L45" s="34" t="str">
        <f>IF('reálná rychlost'!U45="","",IF(AND('reálná rychlost'!U45&gt;90,'reálná rychlost'!U45&lt;=130),odchylky!U45,""))</f>
        <v/>
      </c>
    </row>
    <row r="46" spans="1:12" x14ac:dyDescent="0.25">
      <c r="A46" s="3" t="s">
        <v>5</v>
      </c>
      <c r="B46" s="4" t="s">
        <v>4</v>
      </c>
      <c r="C46" s="34" t="str">
        <f>IF('reálná rychlost'!C46="","",IF(AND('reálná rychlost'!C46&gt;90,'reálná rychlost'!C46&lt;=130),odchylky!C46,""))</f>
        <v/>
      </c>
      <c r="D46" s="34" t="str">
        <f>IF('reálná rychlost'!D46="","",IF(AND('reálná rychlost'!D46&gt;90,'reálná rychlost'!D46&lt;=130),odchylky!D46,""))</f>
        <v/>
      </c>
      <c r="E46" s="34" t="str">
        <f>IF('reálná rychlost'!E46="","",IF(AND('reálná rychlost'!E46&gt;90,'reálná rychlost'!E46&lt;=130),odchylky!E46,""))</f>
        <v/>
      </c>
      <c r="F46" s="34" t="str">
        <f>IF('reálná rychlost'!F46="","",IF(AND('reálná rychlost'!F46&gt;90,'reálná rychlost'!F46&lt;=130),odchylky!F46,""))</f>
        <v/>
      </c>
      <c r="G46" s="34" t="str">
        <f>IF('reálná rychlost'!G46="","",IF(AND('reálná rychlost'!G46&gt;90,'reálná rychlost'!G46&lt;=130),odchylky!G46,""))</f>
        <v/>
      </c>
      <c r="H46" s="34" t="str">
        <f>IF('reálná rychlost'!K46="","",IF(AND('reálná rychlost'!K46&gt;90,'reálná rychlost'!K46&lt;=130),odchylky!K46,""))</f>
        <v/>
      </c>
      <c r="I46" s="34" t="str">
        <f>IF('reálná rychlost'!L46="","",IF(AND('reálná rychlost'!L46&gt;90,'reálná rychlost'!L46&lt;=130),odchylky!L46,""))</f>
        <v/>
      </c>
      <c r="J46" s="34" t="str">
        <f>IF('reálná rychlost'!S46="","",IF(AND('reálná rychlost'!S46&gt;90,'reálná rychlost'!S46&lt;=130),odchylky!S46,""))</f>
        <v/>
      </c>
      <c r="K46" s="34" t="str">
        <f>IF('reálná rychlost'!T46="","",IF(AND('reálná rychlost'!T46&gt;90,'reálná rychlost'!T46&lt;=130),odchylky!T46,""))</f>
        <v/>
      </c>
      <c r="L46" s="34" t="str">
        <f>IF('reálná rychlost'!U46="","",IF(AND('reálná rychlost'!U46&gt;90,'reálná rychlost'!U46&lt;=130),odchylky!U46,""))</f>
        <v/>
      </c>
    </row>
    <row r="47" spans="1:12" x14ac:dyDescent="0.25">
      <c r="A47" s="15" t="s">
        <v>5</v>
      </c>
      <c r="B47" s="14" t="s">
        <v>4</v>
      </c>
      <c r="C47" s="34" t="str">
        <f>IF('reálná rychlost'!C47="","",IF(AND('reálná rychlost'!C47&gt;90,'reálná rychlost'!C47&lt;=130),odchylky!C47,""))</f>
        <v/>
      </c>
      <c r="D47" s="34" t="str">
        <f>IF('reálná rychlost'!D47="","",IF(AND('reálná rychlost'!D47&gt;90,'reálná rychlost'!D47&lt;=130),odchylky!D47,""))</f>
        <v/>
      </c>
      <c r="E47" s="34" t="str">
        <f>IF('reálná rychlost'!E47="","",IF(AND('reálná rychlost'!E47&gt;90,'reálná rychlost'!E47&lt;=130),odchylky!E47,""))</f>
        <v/>
      </c>
      <c r="F47" s="34" t="str">
        <f>IF('reálná rychlost'!F47="","",IF(AND('reálná rychlost'!F47&gt;90,'reálná rychlost'!F47&lt;=130),odchylky!F47,""))</f>
        <v/>
      </c>
      <c r="G47" s="34" t="str">
        <f>IF('reálná rychlost'!G47="","",IF(AND('reálná rychlost'!G47&gt;90,'reálná rychlost'!G47&lt;=130),odchylky!G47,""))</f>
        <v/>
      </c>
      <c r="H47" s="34" t="str">
        <f>IF('reálná rychlost'!K47="","",IF(AND('reálná rychlost'!K47&gt;90,'reálná rychlost'!K47&lt;=130),odchylky!K47,""))</f>
        <v/>
      </c>
      <c r="I47" s="34" t="str">
        <f>IF('reálná rychlost'!L47="","",IF(AND('reálná rychlost'!L47&gt;90,'reálná rychlost'!L47&lt;=130),odchylky!L47,""))</f>
        <v/>
      </c>
      <c r="J47" s="34" t="str">
        <f>IF('reálná rychlost'!S47="","",IF(AND('reálná rychlost'!S47&gt;90,'reálná rychlost'!S47&lt;=130),odchylky!S47,""))</f>
        <v/>
      </c>
      <c r="K47" s="34" t="str">
        <f>IF('reálná rychlost'!T47="","",IF(AND('reálná rychlost'!T47&gt;90,'reálná rychlost'!T47&lt;=130),odchylky!T47,""))</f>
        <v/>
      </c>
      <c r="L47" s="34" t="str">
        <f>IF('reálná rychlost'!U47="","",IF(AND('reálná rychlost'!U47&gt;90,'reálná rychlost'!U47&lt;=130),odchylky!U47,""))</f>
        <v/>
      </c>
    </row>
    <row r="48" spans="1:12" x14ac:dyDescent="0.25">
      <c r="A48" s="3" t="s">
        <v>5</v>
      </c>
      <c r="B48" s="4" t="s">
        <v>4</v>
      </c>
      <c r="C48" s="34" t="str">
        <f>IF('reálná rychlost'!C48="","",IF(AND('reálná rychlost'!C48&gt;90,'reálná rychlost'!C48&lt;=130),odchylky!C48,""))</f>
        <v/>
      </c>
      <c r="D48" s="34" t="str">
        <f>IF('reálná rychlost'!D48="","",IF(AND('reálná rychlost'!D48&gt;90,'reálná rychlost'!D48&lt;=130),odchylky!D48,""))</f>
        <v/>
      </c>
      <c r="E48" s="34" t="str">
        <f>IF('reálná rychlost'!E48="","",IF(AND('reálná rychlost'!E48&gt;90,'reálná rychlost'!E48&lt;=130),odchylky!E48,""))</f>
        <v/>
      </c>
      <c r="F48" s="34" t="str">
        <f>IF('reálná rychlost'!F48="","",IF(AND('reálná rychlost'!F48&gt;90,'reálná rychlost'!F48&lt;=130),odchylky!F48,""))</f>
        <v/>
      </c>
      <c r="G48" s="34" t="str">
        <f>IF('reálná rychlost'!G48="","",IF(AND('reálná rychlost'!G48&gt;90,'reálná rychlost'!G48&lt;=130),odchylky!G48,""))</f>
        <v/>
      </c>
      <c r="H48" s="34" t="str">
        <f>IF('reálná rychlost'!K48="","",IF(AND('reálná rychlost'!K48&gt;90,'reálná rychlost'!K48&lt;=130),odchylky!K48,""))</f>
        <v/>
      </c>
      <c r="I48" s="34" t="str">
        <f>IF('reálná rychlost'!L48="","",IF(AND('reálná rychlost'!L48&gt;90,'reálná rychlost'!L48&lt;=130),odchylky!L48,""))</f>
        <v/>
      </c>
      <c r="J48" s="34" t="str">
        <f>IF('reálná rychlost'!S48="","",IF(AND('reálná rychlost'!S48&gt;90,'reálná rychlost'!S48&lt;=130),odchylky!S48,""))</f>
        <v/>
      </c>
      <c r="K48" s="34" t="str">
        <f>IF('reálná rychlost'!T48="","",IF(AND('reálná rychlost'!T48&gt;90,'reálná rychlost'!T48&lt;=130),odchylky!T48,""))</f>
        <v/>
      </c>
      <c r="L48" s="34" t="str">
        <f>IF('reálná rychlost'!U48="","",IF(AND('reálná rychlost'!U48&gt;90,'reálná rychlost'!U48&lt;=130),odchylky!U48,""))</f>
        <v/>
      </c>
    </row>
    <row r="49" spans="1:12" x14ac:dyDescent="0.25">
      <c r="A49" s="15" t="s">
        <v>5</v>
      </c>
      <c r="B49" s="14" t="s">
        <v>4</v>
      </c>
      <c r="C49" s="34" t="str">
        <f>IF('reálná rychlost'!C49="","",IF(AND('reálná rychlost'!C49&gt;90,'reálná rychlost'!C49&lt;=130),odchylky!C49,""))</f>
        <v/>
      </c>
      <c r="D49" s="34" t="str">
        <f>IF('reálná rychlost'!D49="","",IF(AND('reálná rychlost'!D49&gt;90,'reálná rychlost'!D49&lt;=130),odchylky!D49,""))</f>
        <v/>
      </c>
      <c r="E49" s="34" t="str">
        <f>IF('reálná rychlost'!E49="","",IF(AND('reálná rychlost'!E49&gt;90,'reálná rychlost'!E49&lt;=130),odchylky!E49,""))</f>
        <v/>
      </c>
      <c r="F49" s="34" t="str">
        <f>IF('reálná rychlost'!F49="","",IF(AND('reálná rychlost'!F49&gt;90,'reálná rychlost'!F49&lt;=130),odchylky!F49,""))</f>
        <v/>
      </c>
      <c r="G49" s="34" t="str">
        <f>IF('reálná rychlost'!G49="","",IF(AND('reálná rychlost'!G49&gt;90,'reálná rychlost'!G49&lt;=130),odchylky!G49,""))</f>
        <v/>
      </c>
      <c r="H49" s="34" t="str">
        <f>IF('reálná rychlost'!K49="","",IF(AND('reálná rychlost'!K49&gt;90,'reálná rychlost'!K49&lt;=130),odchylky!K49,""))</f>
        <v/>
      </c>
      <c r="I49" s="34" t="str">
        <f>IF('reálná rychlost'!L49="","",IF(AND('reálná rychlost'!L49&gt;90,'reálná rychlost'!L49&lt;=130),odchylky!L49,""))</f>
        <v/>
      </c>
      <c r="J49" s="34" t="str">
        <f>IF('reálná rychlost'!S49="","",IF(AND('reálná rychlost'!S49&gt;90,'reálná rychlost'!S49&lt;=130),odchylky!S49,""))</f>
        <v/>
      </c>
      <c r="K49" s="34" t="str">
        <f>IF('reálná rychlost'!T49="","",IF(AND('reálná rychlost'!T49&gt;90,'reálná rychlost'!T49&lt;=130),odchylky!T49,""))</f>
        <v/>
      </c>
      <c r="L49" s="34" t="str">
        <f>IF('reálná rychlost'!U49="","",IF(AND('reálná rychlost'!U49&gt;90,'reálná rychlost'!U49&lt;=130),odchylky!U49,""))</f>
        <v/>
      </c>
    </row>
    <row r="50" spans="1:12" x14ac:dyDescent="0.25">
      <c r="A50" s="3" t="s">
        <v>5</v>
      </c>
      <c r="B50" s="4" t="s">
        <v>4</v>
      </c>
      <c r="C50" s="34" t="str">
        <f>IF('reálná rychlost'!C50="","",IF(AND('reálná rychlost'!C50&gt;90,'reálná rychlost'!C50&lt;=130),odchylky!C50,""))</f>
        <v/>
      </c>
      <c r="D50" s="34" t="str">
        <f>IF('reálná rychlost'!D50="","",IF(AND('reálná rychlost'!D50&gt;90,'reálná rychlost'!D50&lt;=130),odchylky!D50,""))</f>
        <v/>
      </c>
      <c r="E50" s="34" t="str">
        <f>IF('reálná rychlost'!E50="","",IF(AND('reálná rychlost'!E50&gt;90,'reálná rychlost'!E50&lt;=130),odchylky!E50,""))</f>
        <v/>
      </c>
      <c r="F50" s="34" t="str">
        <f>IF('reálná rychlost'!F50="","",IF(AND('reálná rychlost'!F50&gt;90,'reálná rychlost'!F50&lt;=130),odchylky!F50,""))</f>
        <v/>
      </c>
      <c r="G50" s="34" t="str">
        <f>IF('reálná rychlost'!G50="","",IF(AND('reálná rychlost'!G50&gt;90,'reálná rychlost'!G50&lt;=130),odchylky!G50,""))</f>
        <v/>
      </c>
      <c r="H50" s="34" t="str">
        <f>IF('reálná rychlost'!K50="","",IF(AND('reálná rychlost'!K50&gt;90,'reálná rychlost'!K50&lt;=130),odchylky!K50,""))</f>
        <v/>
      </c>
      <c r="I50" s="34" t="str">
        <f>IF('reálná rychlost'!L50="","",IF(AND('reálná rychlost'!L50&gt;90,'reálná rychlost'!L50&lt;=130),odchylky!L50,""))</f>
        <v/>
      </c>
      <c r="J50" s="34" t="str">
        <f>IF('reálná rychlost'!S50="","",IF(AND('reálná rychlost'!S50&gt;90,'reálná rychlost'!S50&lt;=130),odchylky!S50,""))</f>
        <v/>
      </c>
      <c r="K50" s="34" t="str">
        <f>IF('reálná rychlost'!T50="","",IF(AND('reálná rychlost'!T50&gt;90,'reálná rychlost'!T50&lt;=130),odchylky!T50,""))</f>
        <v/>
      </c>
      <c r="L50" s="34" t="str">
        <f>IF('reálná rychlost'!U50="","",IF(AND('reálná rychlost'!U50&gt;90,'reálná rychlost'!U50&lt;=130),odchylky!U50,""))</f>
        <v/>
      </c>
    </row>
    <row r="51" spans="1:12" x14ac:dyDescent="0.25">
      <c r="A51" s="15" t="s">
        <v>5</v>
      </c>
      <c r="B51" s="14" t="s">
        <v>4</v>
      </c>
      <c r="C51" s="34" t="str">
        <f>IF('reálná rychlost'!C51="","",IF(AND('reálná rychlost'!C51&gt;90,'reálná rychlost'!C51&lt;=130),odchylky!C51,""))</f>
        <v/>
      </c>
      <c r="D51" s="34" t="str">
        <f>IF('reálná rychlost'!D51="","",IF(AND('reálná rychlost'!D51&gt;90,'reálná rychlost'!D51&lt;=130),odchylky!D51,""))</f>
        <v/>
      </c>
      <c r="E51" s="34" t="str">
        <f>IF('reálná rychlost'!E51="","",IF(AND('reálná rychlost'!E51&gt;90,'reálná rychlost'!E51&lt;=130),odchylky!E51,""))</f>
        <v/>
      </c>
      <c r="F51" s="34" t="str">
        <f>IF('reálná rychlost'!F51="","",IF(AND('reálná rychlost'!F51&gt;90,'reálná rychlost'!F51&lt;=130),odchylky!F51,""))</f>
        <v/>
      </c>
      <c r="G51" s="34" t="str">
        <f>IF('reálná rychlost'!G51="","",IF(AND('reálná rychlost'!G51&gt;90,'reálná rychlost'!G51&lt;=130),odchylky!G51,""))</f>
        <v/>
      </c>
      <c r="H51" s="34" t="str">
        <f>IF('reálná rychlost'!K51="","",IF(AND('reálná rychlost'!K51&gt;90,'reálná rychlost'!K51&lt;=130),odchylky!K51,""))</f>
        <v/>
      </c>
      <c r="I51" s="34" t="str">
        <f>IF('reálná rychlost'!L51="","",IF(AND('reálná rychlost'!L51&gt;90,'reálná rychlost'!L51&lt;=130),odchylky!L51,""))</f>
        <v/>
      </c>
      <c r="J51" s="34" t="str">
        <f>IF('reálná rychlost'!S51="","",IF(AND('reálná rychlost'!S51&gt;90,'reálná rychlost'!S51&lt;=130),odchylky!S51,""))</f>
        <v/>
      </c>
      <c r="K51" s="34" t="str">
        <f>IF('reálná rychlost'!T51="","",IF(AND('reálná rychlost'!T51&gt;90,'reálná rychlost'!T51&lt;=130),odchylky!T51,""))</f>
        <v/>
      </c>
      <c r="L51" s="34" t="str">
        <f>IF('reálná rychlost'!U51="","",IF(AND('reálná rychlost'!U51&gt;90,'reálná rychlost'!U51&lt;=130),odchylky!U51,""))</f>
        <v/>
      </c>
    </row>
    <row r="52" spans="1:12" x14ac:dyDescent="0.25">
      <c r="A52" s="3" t="s">
        <v>5</v>
      </c>
      <c r="B52" s="4" t="s">
        <v>4</v>
      </c>
      <c r="C52" s="34" t="str">
        <f>IF('reálná rychlost'!C52="","",IF(AND('reálná rychlost'!C52&gt;90,'reálná rychlost'!C52&lt;=130),odchylky!C52,""))</f>
        <v/>
      </c>
      <c r="D52" s="34" t="str">
        <f>IF('reálná rychlost'!D52="","",IF(AND('reálná rychlost'!D52&gt;90,'reálná rychlost'!D52&lt;=130),odchylky!D52,""))</f>
        <v/>
      </c>
      <c r="E52" s="34" t="str">
        <f>IF('reálná rychlost'!E52="","",IF(AND('reálná rychlost'!E52&gt;90,'reálná rychlost'!E52&lt;=130),odchylky!E52,""))</f>
        <v/>
      </c>
      <c r="F52" s="34" t="str">
        <f>IF('reálná rychlost'!F52="","",IF(AND('reálná rychlost'!F52&gt;90,'reálná rychlost'!F52&lt;=130),odchylky!F52,""))</f>
        <v/>
      </c>
      <c r="G52" s="34" t="str">
        <f>IF('reálná rychlost'!G52="","",IF(AND('reálná rychlost'!G52&gt;90,'reálná rychlost'!G52&lt;=130),odchylky!G52,""))</f>
        <v/>
      </c>
      <c r="H52" s="34" t="str">
        <f>IF('reálná rychlost'!K52="","",IF(AND('reálná rychlost'!K52&gt;90,'reálná rychlost'!K52&lt;=130),odchylky!K52,""))</f>
        <v/>
      </c>
      <c r="I52" s="34" t="str">
        <f>IF('reálná rychlost'!L52="","",IF(AND('reálná rychlost'!L52&gt;90,'reálná rychlost'!L52&lt;=130),odchylky!L52,""))</f>
        <v/>
      </c>
      <c r="J52" s="34" t="str">
        <f>IF('reálná rychlost'!S52="","",IF(AND('reálná rychlost'!S52&gt;90,'reálná rychlost'!S52&lt;=130),odchylky!S52,""))</f>
        <v/>
      </c>
      <c r="K52" s="34" t="str">
        <f>IF('reálná rychlost'!T52="","",IF(AND('reálná rychlost'!T52&gt;90,'reálná rychlost'!T52&lt;=130),odchylky!T52,""))</f>
        <v/>
      </c>
      <c r="L52" s="34" t="str">
        <f>IF('reálná rychlost'!U52="","",IF(AND('reálná rychlost'!U52&gt;90,'reálná rychlost'!U52&lt;=130),odchylky!U52,""))</f>
        <v/>
      </c>
    </row>
    <row r="53" spans="1:12" x14ac:dyDescent="0.25">
      <c r="A53" s="15" t="s">
        <v>5</v>
      </c>
      <c r="B53" s="14" t="s">
        <v>4</v>
      </c>
      <c r="C53" s="34">
        <f>IF('reálná rychlost'!C53="","",IF(AND('reálná rychlost'!C53&gt;90,'reálná rychlost'!C53&lt;=130),odchylky!C53,""))</f>
        <v>0.30434782608695654</v>
      </c>
      <c r="D53" s="34">
        <f>IF('reálná rychlost'!D53="","",IF(AND('reálná rychlost'!D53&gt;90,'reálná rychlost'!D53&lt;=130),odchylky!D53,""))</f>
        <v>0.25</v>
      </c>
      <c r="E53" s="34">
        <f>IF('reálná rychlost'!E53="","",IF(AND('reálná rychlost'!E53&gt;90,'reálná rychlost'!E53&lt;=130),odchylky!E53,""))</f>
        <v>0.18556701030927836</v>
      </c>
      <c r="F53" s="34">
        <f>IF('reálná rychlost'!F53="","",IF(AND('reálná rychlost'!F53&gt;90,'reálná rychlost'!F53&lt;=130),odchylky!F53,""))</f>
        <v>0.1</v>
      </c>
      <c r="G53" s="34">
        <f>IF('reálná rychlost'!G53="","",IF(AND('reálná rychlost'!G53&gt;90,'reálná rychlost'!G53&lt;=130),odchylky!G53,""))</f>
        <v>0.15</v>
      </c>
      <c r="H53" s="34">
        <f>IF('reálná rychlost'!K53="","",IF(AND('reálná rychlost'!K53&gt;90,'reálná rychlost'!K53&lt;=130),odchylky!K53,""))</f>
        <v>0.12244897959183673</v>
      </c>
      <c r="I53" s="34">
        <f>IF('reálná rychlost'!L53="","",IF(AND('reálná rychlost'!L53&gt;90,'reálná rychlost'!L53&lt;=130),odchylky!L53,""))</f>
        <v>0.22448979591836735</v>
      </c>
      <c r="J53" s="34">
        <f>IF('reálná rychlost'!S53="","",IF(AND('reálná rychlost'!S53&gt;90,'reálná rychlost'!S53&lt;=130),odchylky!S53,""))</f>
        <v>0.24242424242424243</v>
      </c>
      <c r="K53" s="34">
        <f>IF('reálná rychlost'!T53="","",IF(AND('reálná rychlost'!T53&gt;90,'reálná rychlost'!T53&lt;=130),odchylky!T53,""))</f>
        <v>0.27272727272727271</v>
      </c>
      <c r="L53" s="34">
        <f>IF('reálná rychlost'!U53="","",IF(AND('reálná rychlost'!U53&gt;90,'reálná rychlost'!U53&lt;=130),odchylky!U53,""))</f>
        <v>-5.9405940594059403E-2</v>
      </c>
    </row>
    <row r="54" spans="1:12" x14ac:dyDescent="0.25">
      <c r="A54" s="3" t="s">
        <v>5</v>
      </c>
      <c r="B54" s="4" t="s">
        <v>4</v>
      </c>
      <c r="C54" s="34">
        <f>IF('reálná rychlost'!C54="","",IF(AND('reálná rychlost'!C54&gt;90,'reálná rychlost'!C54&lt;=130),odchylky!C54,""))</f>
        <v>2.3622047244094488E-2</v>
      </c>
      <c r="D54" s="34">
        <f>IF('reálná rychlost'!D54="","",IF(AND('reálná rychlost'!D54&gt;90,'reálná rychlost'!D54&lt;=130),odchylky!D54,""))</f>
        <v>6.2992125984251968E-2</v>
      </c>
      <c r="E54" s="34">
        <f>IF('reálná rychlost'!E54="","",IF(AND('reálná rychlost'!E54&gt;90,'reálná rychlost'!E54&lt;=130),odchylky!E54,""))</f>
        <v>0.04</v>
      </c>
      <c r="F54" s="34">
        <f>IF('reálná rychlost'!F54="","",IF(AND('reálná rychlost'!F54&gt;90,'reálná rychlost'!F54&lt;=130),odchylky!F54,""))</f>
        <v>7.7519379844961239E-3</v>
      </c>
      <c r="G54" s="34">
        <f>IF('reálná rychlost'!G54="","",IF(AND('reálná rychlost'!G54&gt;90,'reálná rychlost'!G54&lt;=130),odchylky!G54,""))</f>
        <v>3.1007751937984496E-2</v>
      </c>
      <c r="H54" s="34">
        <f>IF('reálná rychlost'!K54="","",IF(AND('reálná rychlost'!K54&gt;90,'reálná rychlost'!K54&lt;=130),odchylky!K54,""))</f>
        <v>1.5625E-2</v>
      </c>
      <c r="I54" s="34">
        <f>IF('reálná rychlost'!L54="","",IF(AND('reálná rychlost'!L54&gt;90,'reálná rychlost'!L54&lt;=130),odchylky!L54,""))</f>
        <v>1.5625E-2</v>
      </c>
      <c r="J54" s="34">
        <f>IF('reálná rychlost'!S54="","",IF(AND('reálná rychlost'!S54&gt;90,'reálná rychlost'!S54&lt;=130),odchylky!S54,""))</f>
        <v>0.112</v>
      </c>
      <c r="K54" s="34">
        <f>IF('reálná rychlost'!T54="","",IF(AND('reálná rychlost'!T54&gt;90,'reálná rychlost'!T54&lt;=130),odchylky!T54,""))</f>
        <v>5.6000000000000001E-2</v>
      </c>
      <c r="L54" s="34">
        <f>IF('reálná rychlost'!U54="","",IF(AND('reálná rychlost'!U54&gt;90,'reálná rychlost'!U54&lt;=130),odchylky!U54,""))</f>
        <v>-7.2580645161290328E-2</v>
      </c>
    </row>
    <row r="55" spans="1:12" x14ac:dyDescent="0.25">
      <c r="A55" s="15" t="s">
        <v>5</v>
      </c>
      <c r="B55" s="14" t="s">
        <v>4</v>
      </c>
      <c r="C55" s="34" t="str">
        <f>IF('reálná rychlost'!C55="","",IF(AND('reálná rychlost'!C55&gt;90,'reálná rychlost'!C55&lt;=130),odchylky!C55,""))</f>
        <v/>
      </c>
      <c r="D55" s="34" t="str">
        <f>IF('reálná rychlost'!D55="","",IF(AND('reálná rychlost'!D55&gt;90,'reálná rychlost'!D55&lt;=130),odchylky!D55,""))</f>
        <v/>
      </c>
      <c r="E55" s="34" t="str">
        <f>IF('reálná rychlost'!E55="","",IF(AND('reálná rychlost'!E55&gt;90,'reálná rychlost'!E55&lt;=130),odchylky!E55,""))</f>
        <v/>
      </c>
      <c r="F55" s="34" t="str">
        <f>IF('reálná rychlost'!F55="","",IF(AND('reálná rychlost'!F55&gt;90,'reálná rychlost'!F55&lt;=130),odchylky!F55,""))</f>
        <v/>
      </c>
      <c r="G55" s="34" t="str">
        <f>IF('reálná rychlost'!G55="","",IF(AND('reálná rychlost'!G55&gt;90,'reálná rychlost'!G55&lt;=130),odchylky!G55,""))</f>
        <v/>
      </c>
      <c r="H55" s="34">
        <f>IF('reálná rychlost'!K55="","",IF(AND('reálná rychlost'!K55&gt;90,'reálná rychlost'!K55&lt;=130),odchylky!K55,""))</f>
        <v>6.8376068376068383E-2</v>
      </c>
      <c r="I55" s="34">
        <f>IF('reálná rychlost'!L55="","",IF(AND('reálná rychlost'!L55&gt;90,'reálná rychlost'!L55&lt;=130),odchylky!L55,""))</f>
        <v>0.15384615384615385</v>
      </c>
      <c r="J55" s="34">
        <f>IF('reálná rychlost'!S55="","",IF(AND('reálná rychlost'!S55&gt;90,'reálná rychlost'!S55&lt;=130),odchylky!S55,""))</f>
        <v>0.16814159292035399</v>
      </c>
      <c r="K55" s="34">
        <f>IF('reálná rychlost'!T55="","",IF(AND('reálná rychlost'!T55&gt;90,'reálná rychlost'!T55&lt;=130),odchylky!T55,""))</f>
        <v>0.15044247787610621</v>
      </c>
      <c r="L55" s="34">
        <f>IF('reálná rychlost'!U55="","",IF(AND('reálná rychlost'!U55&gt;90,'reálná rychlost'!U55&lt;=130),odchylky!U55,""))</f>
        <v>-5.1724137931034482E-2</v>
      </c>
    </row>
    <row r="56" spans="1:12" x14ac:dyDescent="0.25">
      <c r="A56" s="3" t="s">
        <v>5</v>
      </c>
      <c r="B56" s="4" t="s">
        <v>4</v>
      </c>
      <c r="C56" s="34" t="str">
        <f>IF('reálná rychlost'!C56="","",IF(AND('reálná rychlost'!C56&gt;90,'reálná rychlost'!C56&lt;=130),odchylky!C56,""))</f>
        <v/>
      </c>
      <c r="D56" s="34" t="str">
        <f>IF('reálná rychlost'!D56="","",IF(AND('reálná rychlost'!D56&gt;90,'reálná rychlost'!D56&lt;=130),odchylky!D56,""))</f>
        <v/>
      </c>
      <c r="E56" s="34" t="str">
        <f>IF('reálná rychlost'!E56="","",IF(AND('reálná rychlost'!E56&gt;90,'reálná rychlost'!E56&lt;=130),odchylky!E56,""))</f>
        <v/>
      </c>
      <c r="F56" s="34" t="str">
        <f>IF('reálná rychlost'!F56="","",IF(AND('reálná rychlost'!F56&gt;90,'reálná rychlost'!F56&lt;=130),odchylky!F56,""))</f>
        <v/>
      </c>
      <c r="G56" s="34" t="str">
        <f>IF('reálná rychlost'!G56="","",IF(AND('reálná rychlost'!G56&gt;90,'reálná rychlost'!G56&lt;=130),odchylky!G56,""))</f>
        <v/>
      </c>
      <c r="H56" s="34">
        <f>IF('reálná rychlost'!K56="","",IF(AND('reálná rychlost'!K56&gt;90,'reálná rychlost'!K56&lt;=130),odchylky!K56,""))</f>
        <v>0.14130434782608695</v>
      </c>
      <c r="I56" s="34">
        <f>IF('reálná rychlost'!L56="","",IF(AND('reálná rychlost'!L56&gt;90,'reálná rychlost'!L56&lt;=130),odchylky!L56,""))</f>
        <v>3.2608695652173912E-2</v>
      </c>
      <c r="J56" s="34" t="str">
        <f>IF('reálná rychlost'!S56="","",IF(AND('reálná rychlost'!S56&gt;90,'reálná rychlost'!S56&lt;=130),odchylky!S56,""))</f>
        <v/>
      </c>
      <c r="K56" s="34" t="str">
        <f>IF('reálná rychlost'!T56="","",IF(AND('reálná rychlost'!T56&gt;90,'reálná rychlost'!T56&lt;=130),odchylky!T56,""))</f>
        <v/>
      </c>
      <c r="L56" s="34">
        <f>IF('reálná rychlost'!U56="","",IF(AND('reálná rychlost'!U56&gt;90,'reálná rychlost'!U56&lt;=130),odchylky!U56,""))</f>
        <v>-0.13043478260869565</v>
      </c>
    </row>
    <row r="57" spans="1:12" x14ac:dyDescent="0.25">
      <c r="A57" s="15" t="s">
        <v>5</v>
      </c>
      <c r="B57" s="14" t="s">
        <v>4</v>
      </c>
      <c r="C57" s="34" t="str">
        <f>IF('reálná rychlost'!C57="","",IF(AND('reálná rychlost'!C57&gt;90,'reálná rychlost'!C57&lt;=130),odchylky!C57,""))</f>
        <v/>
      </c>
      <c r="D57" s="34" t="str">
        <f>IF('reálná rychlost'!D57="","",IF(AND('reálná rychlost'!D57&gt;90,'reálná rychlost'!D57&lt;=130),odchylky!D57,""))</f>
        <v/>
      </c>
      <c r="E57" s="34" t="str">
        <f>IF('reálná rychlost'!E57="","",IF(AND('reálná rychlost'!E57&gt;90,'reálná rychlost'!E57&lt;=130),odchylky!E57,""))</f>
        <v/>
      </c>
      <c r="F57" s="34" t="str">
        <f>IF('reálná rychlost'!F57="","",IF(AND('reálná rychlost'!F57&gt;90,'reálná rychlost'!F57&lt;=130),odchylky!F57,""))</f>
        <v/>
      </c>
      <c r="G57" s="34" t="str">
        <f>IF('reálná rychlost'!G57="","",IF(AND('reálná rychlost'!G57&gt;90,'reálná rychlost'!G57&lt;=130),odchylky!G57,""))</f>
        <v/>
      </c>
      <c r="H57" s="34" t="str">
        <f>IF('reálná rychlost'!K57="","",IF(AND('reálná rychlost'!K57&gt;90,'reálná rychlost'!K57&lt;=130),odchylky!K57,""))</f>
        <v/>
      </c>
      <c r="I57" s="34" t="str">
        <f>IF('reálná rychlost'!L57="","",IF(AND('reálná rychlost'!L57&gt;90,'reálná rychlost'!L57&lt;=130),odchylky!L57,""))</f>
        <v/>
      </c>
      <c r="J57" s="34" t="str">
        <f>IF('reálná rychlost'!S57="","",IF(AND('reálná rychlost'!S57&gt;90,'reálná rychlost'!S57&lt;=130),odchylky!S57,""))</f>
        <v/>
      </c>
      <c r="K57" s="34" t="str">
        <f>IF('reálná rychlost'!T57="","",IF(AND('reálná rychlost'!T57&gt;90,'reálná rychlost'!T57&lt;=130),odchylky!T57,""))</f>
        <v/>
      </c>
      <c r="L57" s="34" t="str">
        <f>IF('reálná rychlost'!U57="","",IF(AND('reálná rychlost'!U57&gt;90,'reálná rychlost'!U57&lt;=130),odchylky!U57,""))</f>
        <v/>
      </c>
    </row>
    <row r="58" spans="1:12" x14ac:dyDescent="0.25">
      <c r="C58" s="34" t="str">
        <f>IF('reálná rychlost'!C58="","",IF(AND('reálná rychlost'!C58&gt;90,'reálná rychlost'!C58&lt;=130),odchylky!C58,""))</f>
        <v/>
      </c>
      <c r="D58" s="34" t="str">
        <f>IF('reálná rychlost'!D58="","",IF(AND('reálná rychlost'!D58&gt;90,'reálná rychlost'!D58&lt;=130),odchylky!D58,""))</f>
        <v/>
      </c>
      <c r="E58" s="34" t="str">
        <f>IF('reálná rychlost'!E58="","",IF(AND('reálná rychlost'!E58&gt;90,'reálná rychlost'!E58&lt;=130),odchylky!E58,""))</f>
        <v/>
      </c>
      <c r="F58" s="34" t="str">
        <f>IF('reálná rychlost'!F58="","",IF(AND('reálná rychlost'!F58&gt;90,'reálná rychlost'!F58&lt;=130),odchylky!F58,""))</f>
        <v/>
      </c>
      <c r="G58" s="34" t="str">
        <f>IF('reálná rychlost'!G58="","",IF(AND('reálná rychlost'!G58&gt;90,'reálná rychlost'!G58&lt;=130),odchylky!G58,""))</f>
        <v/>
      </c>
      <c r="H58" s="34" t="str">
        <f>IF('reálná rychlost'!K58="","",IF(AND('reálná rychlost'!K58&gt;90,'reálná rychlost'!K58&lt;=130),odchylky!K58,""))</f>
        <v/>
      </c>
      <c r="I58" s="34" t="str">
        <f>IF('reálná rychlost'!L58="","",IF(AND('reálná rychlost'!L58&gt;90,'reálná rychlost'!L58&lt;=130),odchylky!L58,""))</f>
        <v/>
      </c>
      <c r="J58" s="34" t="str">
        <f>IF('reálná rychlost'!S58="","",IF(AND('reálná rychlost'!S58&gt;90,'reálná rychlost'!S58&lt;=130),odchylky!S58,""))</f>
        <v/>
      </c>
      <c r="K58" s="34" t="str">
        <f>IF('reálná rychlost'!T58="","",IF(AND('reálná rychlost'!T58&gt;90,'reálná rychlost'!T58&lt;=130),odchylky!T58,""))</f>
        <v/>
      </c>
      <c r="L58" s="34" t="str">
        <f>IF('reálná rychlost'!U58="","",IF(AND('reálná rychlost'!U58&gt;90,'reálná rychlost'!U58&lt;=130),odchylky!U58,""))</f>
        <v/>
      </c>
    </row>
    <row r="59" spans="1:12" x14ac:dyDescent="0.25">
      <c r="A59" s="5" t="s">
        <v>5</v>
      </c>
      <c r="B59" s="6" t="s">
        <v>2</v>
      </c>
      <c r="C59" s="34" t="str">
        <f>IF('reálná rychlost'!C59="","",IF(AND('reálná rychlost'!C59&gt;90,'reálná rychlost'!C59&lt;=130),odchylky!C59,""))</f>
        <v/>
      </c>
      <c r="D59" s="34" t="str">
        <f>IF('reálná rychlost'!D59="","",IF(AND('reálná rychlost'!D59&gt;90,'reálná rychlost'!D59&lt;=130),odchylky!D59,""))</f>
        <v/>
      </c>
      <c r="E59" s="34" t="str">
        <f>IF('reálná rychlost'!E59="","",IF(AND('reálná rychlost'!E59&gt;90,'reálná rychlost'!E59&lt;=130),odchylky!E59,""))</f>
        <v/>
      </c>
      <c r="F59" s="34" t="str">
        <f>IF('reálná rychlost'!F59="","",IF(AND('reálná rychlost'!F59&gt;90,'reálná rychlost'!F59&lt;=130),odchylky!F59,""))</f>
        <v/>
      </c>
      <c r="G59" s="34" t="str">
        <f>IF('reálná rychlost'!G59="","",IF(AND('reálná rychlost'!G59&gt;90,'reálná rychlost'!G59&lt;=130),odchylky!G59,""))</f>
        <v/>
      </c>
      <c r="H59" s="34" t="str">
        <f>IF('reálná rychlost'!K59="","",IF(AND('reálná rychlost'!K59&gt;90,'reálná rychlost'!K59&lt;=130),odchylky!K59,""))</f>
        <v/>
      </c>
      <c r="I59" s="34" t="str">
        <f>IF('reálná rychlost'!L59="","",IF(AND('reálná rychlost'!L59&gt;90,'reálná rychlost'!L59&lt;=130),odchylky!L59,""))</f>
        <v/>
      </c>
      <c r="J59" s="34" t="str">
        <f>IF('reálná rychlost'!S59="","",IF(AND('reálná rychlost'!S59&gt;90,'reálná rychlost'!S59&lt;=130),odchylky!S59,""))</f>
        <v/>
      </c>
      <c r="K59" s="34" t="str">
        <f>IF('reálná rychlost'!T59="","",IF(AND('reálná rychlost'!T59&gt;90,'reálná rychlost'!T59&lt;=130),odchylky!T59,""))</f>
        <v/>
      </c>
      <c r="L59" s="34" t="str">
        <f>IF('reálná rychlost'!U59="","",IF(AND('reálná rychlost'!U59&gt;90,'reálná rychlost'!U59&lt;=130),odchylky!U59,""))</f>
        <v/>
      </c>
    </row>
    <row r="60" spans="1:12" x14ac:dyDescent="0.25">
      <c r="A60" s="3" t="s">
        <v>5</v>
      </c>
      <c r="B60" s="9" t="s">
        <v>2</v>
      </c>
      <c r="C60" s="34" t="str">
        <f>IF('reálná rychlost'!C60="","",IF(AND('reálná rychlost'!C60&gt;90,'reálná rychlost'!C60&lt;=130),odchylky!C60,""))</f>
        <v/>
      </c>
      <c r="D60" s="34" t="str">
        <f>IF('reálná rychlost'!D60="","",IF(AND('reálná rychlost'!D60&gt;90,'reálná rychlost'!D60&lt;=130),odchylky!D60,""))</f>
        <v/>
      </c>
      <c r="E60" s="34" t="str">
        <f>IF('reálná rychlost'!E60="","",IF(AND('reálná rychlost'!E60&gt;90,'reálná rychlost'!E60&lt;=130),odchylky!E60,""))</f>
        <v/>
      </c>
      <c r="F60" s="34" t="str">
        <f>IF('reálná rychlost'!F60="","",IF(AND('reálná rychlost'!F60&gt;90,'reálná rychlost'!F60&lt;=130),odchylky!F60,""))</f>
        <v/>
      </c>
      <c r="G60" s="34" t="str">
        <f>IF('reálná rychlost'!G60="","",IF(AND('reálná rychlost'!G60&gt;90,'reálná rychlost'!G60&lt;=130),odchylky!G60,""))</f>
        <v/>
      </c>
      <c r="H60" s="34" t="str">
        <f>IF('reálná rychlost'!K60="","",IF(AND('reálná rychlost'!K60&gt;90,'reálná rychlost'!K60&lt;=130),odchylky!K60,""))</f>
        <v/>
      </c>
      <c r="I60" s="34" t="str">
        <f>IF('reálná rychlost'!L60="","",IF(AND('reálná rychlost'!L60&gt;90,'reálná rychlost'!L60&lt;=130),odchylky!L60,""))</f>
        <v/>
      </c>
      <c r="J60" s="34" t="str">
        <f>IF('reálná rychlost'!S60="","",IF(AND('reálná rychlost'!S60&gt;90,'reálná rychlost'!S60&lt;=130),odchylky!S60,""))</f>
        <v/>
      </c>
      <c r="K60" s="34" t="str">
        <f>IF('reálná rychlost'!T60="","",IF(AND('reálná rychlost'!T60&gt;90,'reálná rychlost'!T60&lt;=130),odchylky!T60,""))</f>
        <v/>
      </c>
      <c r="L60" s="34" t="str">
        <f>IF('reálná rychlost'!U60="","",IF(AND('reálná rychlost'!U60&gt;90,'reálná rychlost'!U60&lt;=130),odchylky!U60,""))</f>
        <v/>
      </c>
    </row>
    <row r="61" spans="1:12" x14ac:dyDescent="0.25">
      <c r="A61" s="5" t="s">
        <v>5</v>
      </c>
      <c r="B61" s="6" t="s">
        <v>2</v>
      </c>
      <c r="C61" s="34" t="str">
        <f>IF('reálná rychlost'!C61="","",IF(AND('reálná rychlost'!C61&gt;90,'reálná rychlost'!C61&lt;=130),odchylky!C61,""))</f>
        <v/>
      </c>
      <c r="D61" s="34" t="str">
        <f>IF('reálná rychlost'!D61="","",IF(AND('reálná rychlost'!D61&gt;90,'reálná rychlost'!D61&lt;=130),odchylky!D61,""))</f>
        <v/>
      </c>
      <c r="E61" s="34" t="str">
        <f>IF('reálná rychlost'!E61="","",IF(AND('reálná rychlost'!E61&gt;90,'reálná rychlost'!E61&lt;=130),odchylky!E61,""))</f>
        <v/>
      </c>
      <c r="F61" s="34" t="str">
        <f>IF('reálná rychlost'!F61="","",IF(AND('reálná rychlost'!F61&gt;90,'reálná rychlost'!F61&lt;=130),odchylky!F61,""))</f>
        <v/>
      </c>
      <c r="G61" s="34" t="str">
        <f>IF('reálná rychlost'!G61="","",IF(AND('reálná rychlost'!G61&gt;90,'reálná rychlost'!G61&lt;=130),odchylky!G61,""))</f>
        <v/>
      </c>
      <c r="H61" s="34" t="str">
        <f>IF('reálná rychlost'!K61="","",IF(AND('reálná rychlost'!K61&gt;90,'reálná rychlost'!K61&lt;=130),odchylky!K61,""))</f>
        <v/>
      </c>
      <c r="I61" s="34" t="str">
        <f>IF('reálná rychlost'!L61="","",IF(AND('reálná rychlost'!L61&gt;90,'reálná rychlost'!L61&lt;=130),odchylky!L61,""))</f>
        <v/>
      </c>
      <c r="J61" s="34" t="str">
        <f>IF('reálná rychlost'!S61="","",IF(AND('reálná rychlost'!S61&gt;90,'reálná rychlost'!S61&lt;=130),odchylky!S61,""))</f>
        <v/>
      </c>
      <c r="K61" s="34" t="str">
        <f>IF('reálná rychlost'!T61="","",IF(AND('reálná rychlost'!T61&gt;90,'reálná rychlost'!T61&lt;=130),odchylky!T61,""))</f>
        <v/>
      </c>
      <c r="L61" s="34" t="str">
        <f>IF('reálná rychlost'!U61="","",IF(AND('reálná rychlost'!U61&gt;90,'reálná rychlost'!U61&lt;=130),odchylky!U61,""))</f>
        <v/>
      </c>
    </row>
    <row r="62" spans="1:12" x14ac:dyDescent="0.25">
      <c r="A62" s="3" t="s">
        <v>5</v>
      </c>
      <c r="B62" s="9" t="s">
        <v>2</v>
      </c>
      <c r="C62" s="34" t="str">
        <f>IF('reálná rychlost'!C62="","",IF(AND('reálná rychlost'!C62&gt;90,'reálná rychlost'!C62&lt;=130),odchylky!C62,""))</f>
        <v/>
      </c>
      <c r="D62" s="34" t="str">
        <f>IF('reálná rychlost'!D62="","",IF(AND('reálná rychlost'!D62&gt;90,'reálná rychlost'!D62&lt;=130),odchylky!D62,""))</f>
        <v/>
      </c>
      <c r="E62" s="34" t="str">
        <f>IF('reálná rychlost'!E62="","",IF(AND('reálná rychlost'!E62&gt;90,'reálná rychlost'!E62&lt;=130),odchylky!E62,""))</f>
        <v/>
      </c>
      <c r="F62" s="34" t="str">
        <f>IF('reálná rychlost'!F62="","",IF(AND('reálná rychlost'!F62&gt;90,'reálná rychlost'!F62&lt;=130),odchylky!F62,""))</f>
        <v/>
      </c>
      <c r="G62" s="34" t="str">
        <f>IF('reálná rychlost'!G62="","",IF(AND('reálná rychlost'!G62&gt;90,'reálná rychlost'!G62&lt;=130),odchylky!G62,""))</f>
        <v/>
      </c>
      <c r="H62" s="34" t="str">
        <f>IF('reálná rychlost'!K62="","",IF(AND('reálná rychlost'!K62&gt;90,'reálná rychlost'!K62&lt;=130),odchylky!K62,""))</f>
        <v/>
      </c>
      <c r="I62" s="34" t="str">
        <f>IF('reálná rychlost'!L62="","",IF(AND('reálná rychlost'!L62&gt;90,'reálná rychlost'!L62&lt;=130),odchylky!L62,""))</f>
        <v/>
      </c>
      <c r="J62" s="34" t="str">
        <f>IF('reálná rychlost'!S62="","",IF(AND('reálná rychlost'!S62&gt;90,'reálná rychlost'!S62&lt;=130),odchylky!S62,""))</f>
        <v/>
      </c>
      <c r="K62" s="34" t="str">
        <f>IF('reálná rychlost'!T62="","",IF(AND('reálná rychlost'!T62&gt;90,'reálná rychlost'!T62&lt;=130),odchylky!T62,""))</f>
        <v/>
      </c>
      <c r="L62" s="34" t="str">
        <f>IF('reálná rychlost'!U62="","",IF(AND('reálná rychlost'!U62&gt;90,'reálná rychlost'!U62&lt;=130),odchylky!U62,""))</f>
        <v/>
      </c>
    </row>
    <row r="63" spans="1:12" x14ac:dyDescent="0.25">
      <c r="A63" s="5" t="s">
        <v>5</v>
      </c>
      <c r="B63" s="6" t="s">
        <v>2</v>
      </c>
      <c r="C63" s="34" t="str">
        <f>IF('reálná rychlost'!C63="","",IF(AND('reálná rychlost'!C63&gt;90,'reálná rychlost'!C63&lt;=130),odchylky!C63,""))</f>
        <v/>
      </c>
      <c r="D63" s="34" t="str">
        <f>IF('reálná rychlost'!D63="","",IF(AND('reálná rychlost'!D63&gt;90,'reálná rychlost'!D63&lt;=130),odchylky!D63,""))</f>
        <v/>
      </c>
      <c r="E63" s="34" t="str">
        <f>IF('reálná rychlost'!E63="","",IF(AND('reálná rychlost'!E63&gt;90,'reálná rychlost'!E63&lt;=130),odchylky!E63,""))</f>
        <v/>
      </c>
      <c r="F63" s="34" t="str">
        <f>IF('reálná rychlost'!F63="","",IF(AND('reálná rychlost'!F63&gt;90,'reálná rychlost'!F63&lt;=130),odchylky!F63,""))</f>
        <v/>
      </c>
      <c r="G63" s="34" t="str">
        <f>IF('reálná rychlost'!G63="","",IF(AND('reálná rychlost'!G63&gt;90,'reálná rychlost'!G63&lt;=130),odchylky!G63,""))</f>
        <v/>
      </c>
      <c r="H63" s="34" t="str">
        <f>IF('reálná rychlost'!K63="","",IF(AND('reálná rychlost'!K63&gt;90,'reálná rychlost'!K63&lt;=130),odchylky!K63,""))</f>
        <v/>
      </c>
      <c r="I63" s="34" t="str">
        <f>IF('reálná rychlost'!L63="","",IF(AND('reálná rychlost'!L63&gt;90,'reálná rychlost'!L63&lt;=130),odchylky!L63,""))</f>
        <v/>
      </c>
      <c r="J63" s="34">
        <f>IF('reálná rychlost'!S63="","",IF(AND('reálná rychlost'!S63&gt;90,'reálná rychlost'!S63&lt;=130),odchylky!S63,""))</f>
        <v>0.15217391304347827</v>
      </c>
      <c r="K63" s="34">
        <f>IF('reálná rychlost'!T63="","",IF(AND('reálná rychlost'!T63&gt;90,'reálná rychlost'!T63&lt;=130),odchylky!T63,""))</f>
        <v>-2.1739130434782608E-2</v>
      </c>
      <c r="L63" s="34" t="str">
        <f>IF('reálná rychlost'!U63="","",IF(AND('reálná rychlost'!U63&gt;90,'reálná rychlost'!U63&lt;=130),odchylky!U63,""))</f>
        <v/>
      </c>
    </row>
    <row r="64" spans="1:12" x14ac:dyDescent="0.25">
      <c r="A64" s="3" t="s">
        <v>5</v>
      </c>
      <c r="B64" s="9" t="s">
        <v>2</v>
      </c>
      <c r="C64" s="34" t="str">
        <f>IF('reálná rychlost'!C64="","",IF(AND('reálná rychlost'!C64&gt;90,'reálná rychlost'!C64&lt;=130),odchylky!C64,""))</f>
        <v/>
      </c>
      <c r="D64" s="34" t="str">
        <f>IF('reálná rychlost'!D64="","",IF(AND('reálná rychlost'!D64&gt;90,'reálná rychlost'!D64&lt;=130),odchylky!D64,""))</f>
        <v/>
      </c>
      <c r="E64" s="34" t="str">
        <f>IF('reálná rychlost'!E64="","",IF(AND('reálná rychlost'!E64&gt;90,'reálná rychlost'!E64&lt;=130),odchylky!E64,""))</f>
        <v/>
      </c>
      <c r="F64" s="34" t="str">
        <f>IF('reálná rychlost'!F64="","",IF(AND('reálná rychlost'!F64&gt;90,'reálná rychlost'!F64&lt;=130),odchylky!F64,""))</f>
        <v/>
      </c>
      <c r="G64" s="34" t="str">
        <f>IF('reálná rychlost'!G64="","",IF(AND('reálná rychlost'!G64&gt;90,'reálná rychlost'!G64&lt;=130),odchylky!G64,""))</f>
        <v/>
      </c>
      <c r="H64" s="34" t="str">
        <f>IF('reálná rychlost'!K64="","",IF(AND('reálná rychlost'!K64&gt;90,'reálná rychlost'!K64&lt;=130),odchylky!K64,""))</f>
        <v/>
      </c>
      <c r="I64" s="34" t="str">
        <f>IF('reálná rychlost'!L64="","",IF(AND('reálná rychlost'!L64&gt;90,'reálná rychlost'!L64&lt;=130),odchylky!L64,""))</f>
        <v/>
      </c>
      <c r="J64" s="34" t="str">
        <f>IF('reálná rychlost'!S64="","",IF(AND('reálná rychlost'!S64&gt;90,'reálná rychlost'!S64&lt;=130),odchylky!S64,""))</f>
        <v/>
      </c>
      <c r="K64" s="34" t="str">
        <f>IF('reálná rychlost'!T64="","",IF(AND('reálná rychlost'!T64&gt;90,'reálná rychlost'!T64&lt;=130),odchylky!T64,""))</f>
        <v/>
      </c>
      <c r="L64" s="34" t="str">
        <f>IF('reálná rychlost'!U64="","",IF(AND('reálná rychlost'!U64&gt;90,'reálná rychlost'!U64&lt;=130),odchylky!U64,""))</f>
        <v/>
      </c>
    </row>
    <row r="65" spans="1:12" x14ac:dyDescent="0.25">
      <c r="A65" s="5" t="s">
        <v>5</v>
      </c>
      <c r="B65" s="6" t="s">
        <v>2</v>
      </c>
      <c r="C65" s="34" t="str">
        <f>IF('reálná rychlost'!C65="","",IF(AND('reálná rychlost'!C65&gt;90,'reálná rychlost'!C65&lt;=130),odchylky!C65,""))</f>
        <v/>
      </c>
      <c r="D65" s="34" t="str">
        <f>IF('reálná rychlost'!D65="","",IF(AND('reálná rychlost'!D65&gt;90,'reálná rychlost'!D65&lt;=130),odchylky!D65,""))</f>
        <v/>
      </c>
      <c r="E65" s="34" t="str">
        <f>IF('reálná rychlost'!E65="","",IF(AND('reálná rychlost'!E65&gt;90,'reálná rychlost'!E65&lt;=130),odchylky!E65,""))</f>
        <v/>
      </c>
      <c r="F65" s="34" t="str">
        <f>IF('reálná rychlost'!F65="","",IF(AND('reálná rychlost'!F65&gt;90,'reálná rychlost'!F65&lt;=130),odchylky!F65,""))</f>
        <v/>
      </c>
      <c r="G65" s="34" t="str">
        <f>IF('reálná rychlost'!G65="","",IF(AND('reálná rychlost'!G65&gt;90,'reálná rychlost'!G65&lt;=130),odchylky!G65,""))</f>
        <v/>
      </c>
      <c r="H65" s="34" t="str">
        <f>IF('reálná rychlost'!K65="","",IF(AND('reálná rychlost'!K65&gt;90,'reálná rychlost'!K65&lt;=130),odchylky!K65,""))</f>
        <v/>
      </c>
      <c r="I65" s="34" t="str">
        <f>IF('reálná rychlost'!L65="","",IF(AND('reálná rychlost'!L65&gt;90,'reálná rychlost'!L65&lt;=130),odchylky!L65,""))</f>
        <v/>
      </c>
      <c r="J65" s="34" t="str">
        <f>IF('reálná rychlost'!S65="","",IF(AND('reálná rychlost'!S65&gt;90,'reálná rychlost'!S65&lt;=130),odchylky!S65,""))</f>
        <v/>
      </c>
      <c r="K65" s="34" t="str">
        <f>IF('reálná rychlost'!T65="","",IF(AND('reálná rychlost'!T65&gt;90,'reálná rychlost'!T65&lt;=130),odchylky!T65,""))</f>
        <v/>
      </c>
      <c r="L65" s="34" t="str">
        <f>IF('reálná rychlost'!U65="","",IF(AND('reálná rychlost'!U65&gt;90,'reálná rychlost'!U65&lt;=130),odchylky!U65,""))</f>
        <v/>
      </c>
    </row>
    <row r="66" spans="1:12" x14ac:dyDescent="0.25">
      <c r="A66" s="3" t="s">
        <v>5</v>
      </c>
      <c r="B66" s="9" t="s">
        <v>2</v>
      </c>
      <c r="C66" s="34" t="str">
        <f>IF('reálná rychlost'!C66="","",IF(AND('reálná rychlost'!C66&gt;90,'reálná rychlost'!C66&lt;=130),odchylky!C66,""))</f>
        <v/>
      </c>
      <c r="D66" s="34" t="str">
        <f>IF('reálná rychlost'!D66="","",IF(AND('reálná rychlost'!D66&gt;90,'reálná rychlost'!D66&lt;=130),odchylky!D66,""))</f>
        <v/>
      </c>
      <c r="E66" s="34" t="str">
        <f>IF('reálná rychlost'!E66="","",IF(AND('reálná rychlost'!E66&gt;90,'reálná rychlost'!E66&lt;=130),odchylky!E66,""))</f>
        <v/>
      </c>
      <c r="F66" s="34" t="str">
        <f>IF('reálná rychlost'!F66="","",IF(AND('reálná rychlost'!F66&gt;90,'reálná rychlost'!F66&lt;=130),odchylky!F66,""))</f>
        <v/>
      </c>
      <c r="G66" s="34" t="str">
        <f>IF('reálná rychlost'!G66="","",IF(AND('reálná rychlost'!G66&gt;90,'reálná rychlost'!G66&lt;=130),odchylky!G66,""))</f>
        <v/>
      </c>
      <c r="H66" s="34" t="str">
        <f>IF('reálná rychlost'!K66="","",IF(AND('reálná rychlost'!K66&gt;90,'reálná rychlost'!K66&lt;=130),odchylky!K66,""))</f>
        <v/>
      </c>
      <c r="I66" s="34" t="str">
        <f>IF('reálná rychlost'!L66="","",IF(AND('reálná rychlost'!L66&gt;90,'reálná rychlost'!L66&lt;=130),odchylky!L66,""))</f>
        <v/>
      </c>
      <c r="J66" s="34" t="str">
        <f>IF('reálná rychlost'!S66="","",IF(AND('reálná rychlost'!S66&gt;90,'reálná rychlost'!S66&lt;=130),odchylky!S66,""))</f>
        <v/>
      </c>
      <c r="K66" s="34" t="str">
        <f>IF('reálná rychlost'!T66="","",IF(AND('reálná rychlost'!T66&gt;90,'reálná rychlost'!T66&lt;=130),odchylky!T66,""))</f>
        <v/>
      </c>
      <c r="L66" s="34" t="str">
        <f>IF('reálná rychlost'!U66="","",IF(AND('reálná rychlost'!U66&gt;90,'reálná rychlost'!U66&lt;=130),odchylky!U66,""))</f>
        <v/>
      </c>
    </row>
    <row r="67" spans="1:12" x14ac:dyDescent="0.25">
      <c r="A67" s="5" t="s">
        <v>5</v>
      </c>
      <c r="B67" s="6" t="s">
        <v>2</v>
      </c>
      <c r="C67" s="34" t="str">
        <f>IF('reálná rychlost'!C67="","",IF(AND('reálná rychlost'!C67&gt;90,'reálná rychlost'!C67&lt;=130),odchylky!C67,""))</f>
        <v/>
      </c>
      <c r="D67" s="34" t="str">
        <f>IF('reálná rychlost'!D67="","",IF(AND('reálná rychlost'!D67&gt;90,'reálná rychlost'!D67&lt;=130),odchylky!D67,""))</f>
        <v/>
      </c>
      <c r="E67" s="34" t="str">
        <f>IF('reálná rychlost'!E67="","",IF(AND('reálná rychlost'!E67&gt;90,'reálná rychlost'!E67&lt;=130),odchylky!E67,""))</f>
        <v/>
      </c>
      <c r="F67" s="34" t="str">
        <f>IF('reálná rychlost'!F67="","",IF(AND('reálná rychlost'!F67&gt;90,'reálná rychlost'!F67&lt;=130),odchylky!F67,""))</f>
        <v/>
      </c>
      <c r="G67" s="34" t="str">
        <f>IF('reálná rychlost'!G67="","",IF(AND('reálná rychlost'!G67&gt;90,'reálná rychlost'!G67&lt;=130),odchylky!G67,""))</f>
        <v/>
      </c>
      <c r="H67" s="34" t="str">
        <f>IF('reálná rychlost'!K67="","",IF(AND('reálná rychlost'!K67&gt;90,'reálná rychlost'!K67&lt;=130),odchylky!K67,""))</f>
        <v/>
      </c>
      <c r="I67" s="34" t="str">
        <f>IF('reálná rychlost'!L67="","",IF(AND('reálná rychlost'!L67&gt;90,'reálná rychlost'!L67&lt;=130),odchylky!L67,""))</f>
        <v/>
      </c>
      <c r="J67" s="34" t="str">
        <f>IF('reálná rychlost'!S67="","",IF(AND('reálná rychlost'!S67&gt;90,'reálná rychlost'!S67&lt;=130),odchylky!S67,""))</f>
        <v/>
      </c>
      <c r="K67" s="34" t="str">
        <f>IF('reálná rychlost'!T67="","",IF(AND('reálná rychlost'!T67&gt;90,'reálná rychlost'!T67&lt;=130),odchylky!T67,""))</f>
        <v/>
      </c>
      <c r="L67" s="34" t="str">
        <f>IF('reálná rychlost'!U67="","",IF(AND('reálná rychlost'!U67&gt;90,'reálná rychlost'!U67&lt;=130),odchylky!U67,""))</f>
        <v/>
      </c>
    </row>
    <row r="68" spans="1:12" x14ac:dyDescent="0.25">
      <c r="A68" s="3" t="s">
        <v>5</v>
      </c>
      <c r="B68" s="9" t="s">
        <v>2</v>
      </c>
      <c r="C68" s="34" t="str">
        <f>IF('reálná rychlost'!C68="","",IF(AND('reálná rychlost'!C68&gt;90,'reálná rychlost'!C68&lt;=130),odchylky!C68,""))</f>
        <v/>
      </c>
      <c r="D68" s="34" t="str">
        <f>IF('reálná rychlost'!D68="","",IF(AND('reálná rychlost'!D68&gt;90,'reálná rychlost'!D68&lt;=130),odchylky!D68,""))</f>
        <v/>
      </c>
      <c r="E68" s="34" t="str">
        <f>IF('reálná rychlost'!E68="","",IF(AND('reálná rychlost'!E68&gt;90,'reálná rychlost'!E68&lt;=130),odchylky!E68,""))</f>
        <v/>
      </c>
      <c r="F68" s="34" t="str">
        <f>IF('reálná rychlost'!F68="","",IF(AND('reálná rychlost'!F68&gt;90,'reálná rychlost'!F68&lt;=130),odchylky!F68,""))</f>
        <v/>
      </c>
      <c r="G68" s="34" t="str">
        <f>IF('reálná rychlost'!G68="","",IF(AND('reálná rychlost'!G68&gt;90,'reálná rychlost'!G68&lt;=130),odchylky!G68,""))</f>
        <v/>
      </c>
      <c r="H68" s="34" t="str">
        <f>IF('reálná rychlost'!K68="","",IF(AND('reálná rychlost'!K68&gt;90,'reálná rychlost'!K68&lt;=130),odchylky!K68,""))</f>
        <v/>
      </c>
      <c r="I68" s="34" t="str">
        <f>IF('reálná rychlost'!L68="","",IF(AND('reálná rychlost'!L68&gt;90,'reálná rychlost'!L68&lt;=130),odchylky!L68,""))</f>
        <v/>
      </c>
      <c r="J68" s="34" t="str">
        <f>IF('reálná rychlost'!S68="","",IF(AND('reálná rychlost'!S68&gt;90,'reálná rychlost'!S68&lt;=130),odchylky!S68,""))</f>
        <v/>
      </c>
      <c r="K68" s="34" t="str">
        <f>IF('reálná rychlost'!T68="","",IF(AND('reálná rychlost'!T68&gt;90,'reálná rychlost'!T68&lt;=130),odchylky!T68,""))</f>
        <v/>
      </c>
      <c r="L68" s="34" t="str">
        <f>IF('reálná rychlost'!U68="","",IF(AND('reálná rychlost'!U68&gt;90,'reálná rychlost'!U68&lt;=130),odchylky!U68,""))</f>
        <v/>
      </c>
    </row>
    <row r="69" spans="1:12" x14ac:dyDescent="0.25">
      <c r="A69" s="5" t="s">
        <v>5</v>
      </c>
      <c r="B69" s="6" t="s">
        <v>2</v>
      </c>
      <c r="C69" s="34" t="str">
        <f>IF('reálná rychlost'!C69="","",IF(AND('reálná rychlost'!C69&gt;90,'reálná rychlost'!C69&lt;=130),odchylky!C69,""))</f>
        <v/>
      </c>
      <c r="D69" s="34" t="str">
        <f>IF('reálná rychlost'!D69="","",IF(AND('reálná rychlost'!D69&gt;90,'reálná rychlost'!D69&lt;=130),odchylky!D69,""))</f>
        <v/>
      </c>
      <c r="E69" s="34" t="str">
        <f>IF('reálná rychlost'!E69="","",IF(AND('reálná rychlost'!E69&gt;90,'reálná rychlost'!E69&lt;=130),odchylky!E69,""))</f>
        <v/>
      </c>
      <c r="F69" s="34" t="str">
        <f>IF('reálná rychlost'!F69="","",IF(AND('reálná rychlost'!F69&gt;90,'reálná rychlost'!F69&lt;=130),odchylky!F69,""))</f>
        <v/>
      </c>
      <c r="G69" s="34" t="str">
        <f>IF('reálná rychlost'!G69="","",IF(AND('reálná rychlost'!G69&gt;90,'reálná rychlost'!G69&lt;=130),odchylky!G69,""))</f>
        <v/>
      </c>
      <c r="H69" s="34" t="str">
        <f>IF('reálná rychlost'!K69="","",IF(AND('reálná rychlost'!K69&gt;90,'reálná rychlost'!K69&lt;=130),odchylky!K69,""))</f>
        <v/>
      </c>
      <c r="I69" s="34" t="str">
        <f>IF('reálná rychlost'!L69="","",IF(AND('reálná rychlost'!L69&gt;90,'reálná rychlost'!L69&lt;=130),odchylky!L69,""))</f>
        <v/>
      </c>
      <c r="J69" s="34" t="str">
        <f>IF('reálná rychlost'!S69="","",IF(AND('reálná rychlost'!S69&gt;90,'reálná rychlost'!S69&lt;=130),odchylky!S69,""))</f>
        <v/>
      </c>
      <c r="K69" s="34" t="str">
        <f>IF('reálná rychlost'!T69="","",IF(AND('reálná rychlost'!T69&gt;90,'reálná rychlost'!T69&lt;=130),odchylky!T69,""))</f>
        <v/>
      </c>
      <c r="L69" s="34" t="str">
        <f>IF('reálná rychlost'!U69="","",IF(AND('reálná rychlost'!U69&gt;90,'reálná rychlost'!U69&lt;=130),odchylky!U69,""))</f>
        <v/>
      </c>
    </row>
    <row r="70" spans="1:12" x14ac:dyDescent="0.25">
      <c r="A70" s="3" t="s">
        <v>5</v>
      </c>
      <c r="B70" s="9" t="s">
        <v>2</v>
      </c>
      <c r="C70" s="34" t="str">
        <f>IF('reálná rychlost'!C70="","",IF(AND('reálná rychlost'!C70&gt;90,'reálná rychlost'!C70&lt;=130),odchylky!C70,""))</f>
        <v/>
      </c>
      <c r="D70" s="34" t="str">
        <f>IF('reálná rychlost'!D70="","",IF(AND('reálná rychlost'!D70&gt;90,'reálná rychlost'!D70&lt;=130),odchylky!D70,""))</f>
        <v/>
      </c>
      <c r="E70" s="34" t="str">
        <f>IF('reálná rychlost'!E70="","",IF(AND('reálná rychlost'!E70&gt;90,'reálná rychlost'!E70&lt;=130),odchylky!E70,""))</f>
        <v/>
      </c>
      <c r="F70" s="34" t="str">
        <f>IF('reálná rychlost'!F70="","",IF(AND('reálná rychlost'!F70&gt;90,'reálná rychlost'!F70&lt;=130),odchylky!F70,""))</f>
        <v/>
      </c>
      <c r="G70" s="34" t="str">
        <f>IF('reálná rychlost'!G70="","",IF(AND('reálná rychlost'!G70&gt;90,'reálná rychlost'!G70&lt;=130),odchylky!G70,""))</f>
        <v/>
      </c>
      <c r="H70" s="34" t="str">
        <f>IF('reálná rychlost'!K70="","",IF(AND('reálná rychlost'!K70&gt;90,'reálná rychlost'!K70&lt;=130),odchylky!K70,""))</f>
        <v/>
      </c>
      <c r="I70" s="34" t="str">
        <f>IF('reálná rychlost'!L70="","",IF(AND('reálná rychlost'!L70&gt;90,'reálná rychlost'!L70&lt;=130),odchylky!L70,""))</f>
        <v/>
      </c>
      <c r="J70" s="34" t="str">
        <f>IF('reálná rychlost'!S70="","",IF(AND('reálná rychlost'!S70&gt;90,'reálná rychlost'!S70&lt;=130),odchylky!S70,""))</f>
        <v/>
      </c>
      <c r="K70" s="34" t="str">
        <f>IF('reálná rychlost'!T70="","",IF(AND('reálná rychlost'!T70&gt;90,'reálná rychlost'!T70&lt;=130),odchylky!T70,""))</f>
        <v/>
      </c>
      <c r="L70" s="34" t="str">
        <f>IF('reálná rychlost'!U70="","",IF(AND('reálná rychlost'!U70&gt;90,'reálná rychlost'!U70&lt;=130),odchylky!U70,""))</f>
        <v/>
      </c>
    </row>
    <row r="71" spans="1:12" x14ac:dyDescent="0.25">
      <c r="A71" s="5" t="s">
        <v>5</v>
      </c>
      <c r="B71" s="6" t="s">
        <v>2</v>
      </c>
      <c r="C71" s="34" t="str">
        <f>IF('reálná rychlost'!C71="","",IF(AND('reálná rychlost'!C71&gt;90,'reálná rychlost'!C71&lt;=130),odchylky!C71,""))</f>
        <v/>
      </c>
      <c r="D71" s="34" t="str">
        <f>IF('reálná rychlost'!D71="","",IF(AND('reálná rychlost'!D71&gt;90,'reálná rychlost'!D71&lt;=130),odchylky!D71,""))</f>
        <v/>
      </c>
      <c r="E71" s="34" t="str">
        <f>IF('reálná rychlost'!E71="","",IF(AND('reálná rychlost'!E71&gt;90,'reálná rychlost'!E71&lt;=130),odchylky!E71,""))</f>
        <v/>
      </c>
      <c r="F71" s="34" t="str">
        <f>IF('reálná rychlost'!F71="","",IF(AND('reálná rychlost'!F71&gt;90,'reálná rychlost'!F71&lt;=130),odchylky!F71,""))</f>
        <v/>
      </c>
      <c r="G71" s="34" t="str">
        <f>IF('reálná rychlost'!G71="","",IF(AND('reálná rychlost'!G71&gt;90,'reálná rychlost'!G71&lt;=130),odchylky!G71,""))</f>
        <v/>
      </c>
      <c r="H71" s="34" t="str">
        <f>IF('reálná rychlost'!K71="","",IF(AND('reálná rychlost'!K71&gt;90,'reálná rychlost'!K71&lt;=130),odchylky!K71,""))</f>
        <v/>
      </c>
      <c r="I71" s="34" t="str">
        <f>IF('reálná rychlost'!L71="","",IF(AND('reálná rychlost'!L71&gt;90,'reálná rychlost'!L71&lt;=130),odchylky!L71,""))</f>
        <v/>
      </c>
      <c r="J71" s="34" t="str">
        <f>IF('reálná rychlost'!S71="","",IF(AND('reálná rychlost'!S71&gt;90,'reálná rychlost'!S71&lt;=130),odchylky!S71,""))</f>
        <v/>
      </c>
      <c r="K71" s="34" t="str">
        <f>IF('reálná rychlost'!T71="","",IF(AND('reálná rychlost'!T71&gt;90,'reálná rychlost'!T71&lt;=130),odchylky!T71,""))</f>
        <v/>
      </c>
      <c r="L71" s="34" t="str">
        <f>IF('reálná rychlost'!U71="","",IF(AND('reálná rychlost'!U71&gt;90,'reálná rychlost'!U71&lt;=130),odchylky!U71,""))</f>
        <v/>
      </c>
    </row>
    <row r="72" spans="1:12" x14ac:dyDescent="0.25">
      <c r="A72" s="3" t="s">
        <v>5</v>
      </c>
      <c r="B72" s="9" t="s">
        <v>2</v>
      </c>
      <c r="C72" s="34">
        <f>IF('reálná rychlost'!C72="","",IF(AND('reálná rychlost'!C72&gt;90,'reálná rychlost'!C72&lt;=130),odchylky!C72,""))</f>
        <v>0.19565217391304349</v>
      </c>
      <c r="D72" s="34">
        <f>IF('reálná rychlost'!D72="","",IF(AND('reálná rychlost'!D72&gt;90,'reálná rychlost'!D72&lt;=130),odchylky!D72,""))</f>
        <v>0.25</v>
      </c>
      <c r="E72" s="34">
        <f>IF('reálná rychlost'!E72="","",IF(AND('reálná rychlost'!E72&gt;90,'reálná rychlost'!E72&lt;=130),odchylky!E72,""))</f>
        <v>0.25</v>
      </c>
      <c r="F72" s="34">
        <f>IF('reálná rychlost'!F72="","",IF(AND('reálná rychlost'!F72&gt;90,'reálná rychlost'!F72&lt;=130),odchylky!F72,""))</f>
        <v>0.1111111111111111</v>
      </c>
      <c r="G72" s="34">
        <f>IF('reálná rychlost'!G72="","",IF(AND('reálná rychlost'!G72&gt;90,'reálná rychlost'!G72&lt;=130),odchylky!G72,""))</f>
        <v>0.18181818181818182</v>
      </c>
      <c r="H72" s="34">
        <f>IF('reálná rychlost'!K72="","",IF(AND('reálná rychlost'!K72&gt;90,'reálná rychlost'!K72&lt;=130),odchylky!K72,""))</f>
        <v>0.18811881188118812</v>
      </c>
      <c r="I72" s="34">
        <f>IF('reálná rychlost'!L72="","",IF(AND('reálná rychlost'!L72&gt;90,'reálná rychlost'!L72&lt;=130),odchylky!L72,""))</f>
        <v>0.18811881188118812</v>
      </c>
      <c r="J72" s="34">
        <f>IF('reálná rychlost'!S72="","",IF(AND('reálná rychlost'!S72&gt;90,'reálná rychlost'!S72&lt;=130),odchylky!S72,""))</f>
        <v>0.15686274509803921</v>
      </c>
      <c r="K72" s="34">
        <f>IF('reálná rychlost'!T72="","",IF(AND('reálná rychlost'!T72&gt;90,'reálná rychlost'!T72&lt;=130),odchylky!T72,""))</f>
        <v>0.20588235294117646</v>
      </c>
      <c r="L72" s="34">
        <f>IF('reálná rychlost'!U72="","",IF(AND('reálná rychlost'!U72&gt;90,'reálná rychlost'!U72&lt;=130),odchylky!U72,""))</f>
        <v>-2.0618556701030927E-2</v>
      </c>
    </row>
    <row r="73" spans="1:12" x14ac:dyDescent="0.25">
      <c r="A73" s="5" t="s">
        <v>5</v>
      </c>
      <c r="B73" s="6" t="s">
        <v>2</v>
      </c>
      <c r="C73" s="34">
        <f>IF('reálná rychlost'!C73="","",IF(AND('reálná rychlost'!C73&gt;90,'reálná rychlost'!C73&lt;=130),odchylky!C73,""))</f>
        <v>5.6910569105691054E-2</v>
      </c>
      <c r="D73" s="34">
        <f>IF('reálná rychlost'!D73="","",IF(AND('reálná rychlost'!D73&gt;90,'reálná rychlost'!D73&lt;=130),odchylky!D73,""))</f>
        <v>0.13821138211382114</v>
      </c>
      <c r="E73" s="34">
        <f>IF('reálná rychlost'!E73="","",IF(AND('reálná rychlost'!E73&gt;90,'reálná rychlost'!E73&lt;=130),odchylky!E73,""))</f>
        <v>0.15044247787610621</v>
      </c>
      <c r="F73" s="34">
        <f>IF('reálná rychlost'!F73="","",IF(AND('reálná rychlost'!F73&gt;90,'reálná rychlost'!F73&lt;=130),odchylky!F73,""))</f>
        <v>3.1746031746031744E-2</v>
      </c>
      <c r="G73" s="34">
        <f>IF('reálná rychlost'!G73="","",IF(AND('reálná rychlost'!G73&gt;90,'reálná rychlost'!G73&lt;=130),odchylky!G73,""))</f>
        <v>7.1428571428571425E-2</v>
      </c>
      <c r="H73" s="34">
        <f>IF('reálná rychlost'!K73="","",IF(AND('reálná rychlost'!K73&gt;90,'reálná rychlost'!K73&lt;=130),odchylky!K73,""))</f>
        <v>3.1746031746031744E-2</v>
      </c>
      <c r="I73" s="34">
        <f>IF('reálná rychlost'!L73="","",IF(AND('reálná rychlost'!L73&gt;90,'reálná rychlost'!L73&lt;=130),odchylky!L73,""))</f>
        <v>0.15079365079365079</v>
      </c>
      <c r="J73" s="34">
        <f>IF('reálná rychlost'!S73="","",IF(AND('reálná rychlost'!S73&gt;90,'reálná rychlost'!S73&lt;=130),odchylky!S73,""))</f>
        <v>8.1300813008130079E-2</v>
      </c>
      <c r="K73" s="34">
        <f>IF('reálná rychlost'!T73="","",IF(AND('reálná rychlost'!T73&gt;90,'reálná rychlost'!T73&lt;=130),odchylky!T73,""))</f>
        <v>7.3170731707317069E-2</v>
      </c>
      <c r="L73" s="34">
        <f>IF('reálná rychlost'!U73="","",IF(AND('reálná rychlost'!U73&gt;90,'reálná rychlost'!U73&lt;=130),odchylky!U73,""))</f>
        <v>-8.7301587301587297E-2</v>
      </c>
    </row>
    <row r="74" spans="1:12" x14ac:dyDescent="0.25">
      <c r="A74" s="3" t="s">
        <v>5</v>
      </c>
      <c r="B74" s="9" t="s">
        <v>2</v>
      </c>
      <c r="C74" s="34">
        <f>IF('reálná rychlost'!C74="","",IF(AND('reálná rychlost'!C74&gt;90,'reálná rychlost'!C74&lt;=130),odchylky!C74,""))</f>
        <v>0.14035087719298245</v>
      </c>
      <c r="D74" s="34">
        <f>IF('reálná rychlost'!D74="","",IF(AND('reálná rychlost'!D74&gt;90,'reálná rychlost'!D74&lt;=130),odchylky!D74,""))</f>
        <v>0.18421052631578946</v>
      </c>
      <c r="E74" s="34">
        <f>IF('reálná rychlost'!E74="","",IF(AND('reálná rychlost'!E74&gt;90,'reálná rychlost'!E74&lt;=130),odchylky!E74,""))</f>
        <v>0.17647058823529413</v>
      </c>
      <c r="F74" s="34">
        <f>IF('reálná rychlost'!F74="","",IF(AND('reálná rychlost'!F74&gt;90,'reálná rychlost'!F74&lt;=130),odchylky!F74,""))</f>
        <v>0.1111111111111111</v>
      </c>
      <c r="G74" s="34">
        <f>IF('reálná rychlost'!G74="","",IF(AND('reálná rychlost'!G74&gt;90,'reálná rychlost'!G74&lt;=130),odchylky!G74,""))</f>
        <v>0.1623931623931624</v>
      </c>
      <c r="H74" s="34">
        <f>IF('reálná rychlost'!K74="","",IF(AND('reálná rychlost'!K74&gt;90,'reálná rychlost'!K74&lt;=130),odchylky!K74,""))</f>
        <v>0.14035087719298245</v>
      </c>
      <c r="I74" s="34">
        <f>IF('reálná rychlost'!L74="","",IF(AND('reálná rychlost'!L74&gt;90,'reálná rychlost'!L74&lt;=130),odchylky!L74,""))</f>
        <v>0.22807017543859648</v>
      </c>
      <c r="J74" s="34">
        <f>IF('reálná rychlost'!S74="","",IF(AND('reálná rychlost'!S74&gt;90,'reálná rychlost'!S74&lt;=130),odchylky!S74,""))</f>
        <v>0.16964285714285715</v>
      </c>
      <c r="K74" s="34">
        <f>IF('reálná rychlost'!T74="","",IF(AND('reálná rychlost'!T74&gt;90,'reálná rychlost'!T74&lt;=130),odchylky!T74,""))</f>
        <v>0.21428571428571427</v>
      </c>
      <c r="L74" s="34">
        <f>IF('reálná rychlost'!U74="","",IF(AND('reálná rychlost'!U74&gt;90,'reálná rychlost'!U74&lt;=130),odchylky!U74,""))</f>
        <v>-5.1724137931034482E-2</v>
      </c>
    </row>
    <row r="75" spans="1:12" x14ac:dyDescent="0.25">
      <c r="A75" s="5" t="s">
        <v>5</v>
      </c>
      <c r="B75" s="6" t="s">
        <v>2</v>
      </c>
      <c r="C75" s="34" t="str">
        <f>IF('reálná rychlost'!C75="","",IF(AND('reálná rychlost'!C75&gt;90,'reálná rychlost'!C75&lt;=130),odchylky!C75,""))</f>
        <v/>
      </c>
      <c r="D75" s="34" t="str">
        <f>IF('reálná rychlost'!D75="","",IF(AND('reálná rychlost'!D75&gt;90,'reálná rychlost'!D75&lt;=130),odchylky!D75,""))</f>
        <v/>
      </c>
      <c r="E75" s="34" t="str">
        <f>IF('reálná rychlost'!E75="","",IF(AND('reálná rychlost'!E75&gt;90,'reálná rychlost'!E75&lt;=130),odchylky!E75,""))</f>
        <v/>
      </c>
      <c r="F75" s="34">
        <f>IF('reálná rychlost'!F75="","",IF(AND('reálná rychlost'!F75&gt;90,'reálná rychlost'!F75&lt;=130),odchylky!F75,""))</f>
        <v>-1.098901098901099E-2</v>
      </c>
      <c r="G75" s="34">
        <f>IF('reálná rychlost'!G75="","",IF(AND('reálná rychlost'!G75&gt;90,'reálná rychlost'!G75&lt;=130),odchylky!G75,""))</f>
        <v>0.2857142857142857</v>
      </c>
      <c r="H75" s="34" t="str">
        <f>IF('reálná rychlost'!K75="","",IF(AND('reálná rychlost'!K75&gt;90,'reálná rychlost'!K75&lt;=130),odchylky!K75,""))</f>
        <v/>
      </c>
      <c r="I75" s="34" t="str">
        <f>IF('reálná rychlost'!L75="","",IF(AND('reálná rychlost'!L75&gt;90,'reálná rychlost'!L75&lt;=130),odchylky!L75,""))</f>
        <v/>
      </c>
      <c r="J75" s="34" t="str">
        <f>IF('reálná rychlost'!S75="","",IF(AND('reálná rychlost'!S75&gt;90,'reálná rychlost'!S75&lt;=130),odchylky!S75,""))</f>
        <v/>
      </c>
      <c r="K75" s="34" t="str">
        <f>IF('reálná rychlost'!T75="","",IF(AND('reálná rychlost'!T75&gt;90,'reálná rychlost'!T75&lt;=130),odchylky!T75,""))</f>
        <v/>
      </c>
      <c r="L75" s="34">
        <f>IF('reálná rychlost'!U75="","",IF(AND('reálná rychlost'!U75&gt;90,'reálná rychlost'!U75&lt;=130),odchylky!U75,""))</f>
        <v>-2.0618556701030927E-2</v>
      </c>
    </row>
    <row r="76" spans="1:12" x14ac:dyDescent="0.25">
      <c r="A76" s="3" t="s">
        <v>5</v>
      </c>
      <c r="B76" s="9" t="s">
        <v>2</v>
      </c>
      <c r="C76" s="34" t="str">
        <f>IF('reálná rychlost'!C76="","",IF(AND('reálná rychlost'!C76&gt;90,'reálná rychlost'!C76&lt;=130),odchylky!C76,""))</f>
        <v/>
      </c>
      <c r="D76" s="34" t="str">
        <f>IF('reálná rychlost'!D76="","",IF(AND('reálná rychlost'!D76&gt;90,'reálná rychlost'!D76&lt;=130),odchylky!D76,""))</f>
        <v/>
      </c>
      <c r="E76" s="34" t="str">
        <f>IF('reálná rychlost'!E76="","",IF(AND('reálná rychlost'!E76&gt;90,'reálná rychlost'!E76&lt;=130),odchylky!E76,""))</f>
        <v/>
      </c>
      <c r="F76" s="34" t="str">
        <f>IF('reálná rychlost'!F76="","",IF(AND('reálná rychlost'!F76&gt;90,'reálná rychlost'!F76&lt;=130),odchylky!F76,""))</f>
        <v/>
      </c>
      <c r="G76" s="34" t="str">
        <f>IF('reálná rychlost'!G76="","",IF(AND('reálná rychlost'!G76&gt;90,'reálná rychlost'!G76&lt;=130),odchylky!G76,""))</f>
        <v/>
      </c>
      <c r="H76" s="34" t="str">
        <f>IF('reálná rychlost'!K76="","",IF(AND('reálná rychlost'!K76&gt;90,'reálná rychlost'!K76&lt;=130),odchylky!K76,""))</f>
        <v/>
      </c>
      <c r="I76" s="34" t="str">
        <f>IF('reálná rychlost'!L76="","",IF(AND('reálná rychlost'!L76&gt;90,'reálná rychlost'!L76&lt;=130),odchylky!L76,""))</f>
        <v/>
      </c>
      <c r="J76" s="34" t="str">
        <f>IF('reálná rychlost'!S76="","",IF(AND('reálná rychlost'!S76&gt;90,'reálná rychlost'!S76&lt;=130),odchylky!S76,""))</f>
        <v/>
      </c>
      <c r="K76" s="34" t="str">
        <f>IF('reálná rychlost'!T76="","",IF(AND('reálná rychlost'!T76&gt;90,'reálná rychlost'!T76&lt;=130),odchylky!T76,""))</f>
        <v/>
      </c>
      <c r="L76" s="34" t="str">
        <f>IF('reálná rychlost'!U76="","",IF(AND('reálná rychlost'!U76&gt;90,'reálná rychlost'!U76&lt;=130),odchylky!U76,""))</f>
        <v/>
      </c>
    </row>
    <row r="77" spans="1:12" x14ac:dyDescent="0.25">
      <c r="C77" s="34" t="str">
        <f>IF('reálná rychlost'!C77="","",IF(AND('reálná rychlost'!C77&gt;90,'reálná rychlost'!C77&lt;=130),odchylky!C77,""))</f>
        <v/>
      </c>
      <c r="D77" s="34" t="str">
        <f>IF('reálná rychlost'!D77="","",IF(AND('reálná rychlost'!D77&gt;90,'reálná rychlost'!D77&lt;=130),odchylky!D77,""))</f>
        <v/>
      </c>
      <c r="E77" s="34" t="str">
        <f>IF('reálná rychlost'!E77="","",IF(AND('reálná rychlost'!E77&gt;90,'reálná rychlost'!E77&lt;=130),odchylky!E77,""))</f>
        <v/>
      </c>
      <c r="F77" s="34" t="str">
        <f>IF('reálná rychlost'!F77="","",IF(AND('reálná rychlost'!F77&gt;90,'reálná rychlost'!F77&lt;=130),odchylky!F77,""))</f>
        <v/>
      </c>
      <c r="G77" s="34" t="str">
        <f>IF('reálná rychlost'!G77="","",IF(AND('reálná rychlost'!G77&gt;90,'reálná rychlost'!G77&lt;=130),odchylky!G77,""))</f>
        <v/>
      </c>
      <c r="H77" s="34" t="str">
        <f>IF('reálná rychlost'!K77="","",IF(AND('reálná rychlost'!K77&gt;90,'reálná rychlost'!K77&lt;=130),odchylky!K77,""))</f>
        <v/>
      </c>
      <c r="I77" s="34" t="str">
        <f>IF('reálná rychlost'!L77="","",IF(AND('reálná rychlost'!L77&gt;90,'reálná rychlost'!L77&lt;=130),odchylky!L77,""))</f>
        <v/>
      </c>
      <c r="J77" s="34" t="str">
        <f>IF('reálná rychlost'!S77="","",IF(AND('reálná rychlost'!S77&gt;90,'reálná rychlost'!S77&lt;=130),odchylky!S77,""))</f>
        <v/>
      </c>
      <c r="K77" s="34" t="str">
        <f>IF('reálná rychlost'!T77="","",IF(AND('reálná rychlost'!T77&gt;90,'reálná rychlost'!T77&lt;=130),odchylky!T77,""))</f>
        <v/>
      </c>
      <c r="L77" s="34" t="str">
        <f>IF('reálná rychlost'!U77="","",IF(AND('reálná rychlost'!U77&gt;90,'reálná rychlost'!U77&lt;=130),odchylky!U77,""))</f>
        <v/>
      </c>
    </row>
    <row r="78" spans="1:12" x14ac:dyDescent="0.25">
      <c r="A78" s="5" t="s">
        <v>6</v>
      </c>
      <c r="B78" s="6" t="s">
        <v>4</v>
      </c>
      <c r="C78" s="34" t="str">
        <f>IF('reálná rychlost'!C78="","",IF(AND('reálná rychlost'!C78&gt;90,'reálná rychlost'!C78&lt;=130),odchylky!C78,""))</f>
        <v/>
      </c>
      <c r="D78" s="34" t="str">
        <f>IF('reálná rychlost'!D78="","",IF(AND('reálná rychlost'!D78&gt;90,'reálná rychlost'!D78&lt;=130),odchylky!D78,""))</f>
        <v/>
      </c>
      <c r="E78" s="34" t="str">
        <f>IF('reálná rychlost'!E78="","",IF(AND('reálná rychlost'!E78&gt;90,'reálná rychlost'!E78&lt;=130),odchylky!E78,""))</f>
        <v/>
      </c>
      <c r="F78" s="34" t="str">
        <f>IF('reálná rychlost'!F78="","",IF(AND('reálná rychlost'!F78&gt;90,'reálná rychlost'!F78&lt;=130),odchylky!F78,""))</f>
        <v/>
      </c>
      <c r="G78" s="34" t="str">
        <f>IF('reálná rychlost'!G78="","",IF(AND('reálná rychlost'!G78&gt;90,'reálná rychlost'!G78&lt;=130),odchylky!G78,""))</f>
        <v/>
      </c>
      <c r="H78" s="34" t="str">
        <f>IF('reálná rychlost'!K78="","",IF(AND('reálná rychlost'!K78&gt;90,'reálná rychlost'!K78&lt;=130),odchylky!K78,""))</f>
        <v/>
      </c>
      <c r="I78" s="34" t="str">
        <f>IF('reálná rychlost'!L78="","",IF(AND('reálná rychlost'!L78&gt;90,'reálná rychlost'!L78&lt;=130),odchylky!L78,""))</f>
        <v/>
      </c>
      <c r="J78" s="34" t="str">
        <f>IF('reálná rychlost'!S78="","",IF(AND('reálná rychlost'!S78&gt;90,'reálná rychlost'!S78&lt;=130),odchylky!S78,""))</f>
        <v/>
      </c>
      <c r="K78" s="34" t="str">
        <f>IF('reálná rychlost'!T78="","",IF(AND('reálná rychlost'!T78&gt;90,'reálná rychlost'!T78&lt;=130),odchylky!T78,""))</f>
        <v/>
      </c>
      <c r="L78" s="34" t="str">
        <f>IF('reálná rychlost'!U78="","",IF(AND('reálná rychlost'!U78&gt;90,'reálná rychlost'!U78&lt;=130),odchylky!U78,""))</f>
        <v/>
      </c>
    </row>
    <row r="79" spans="1:12" x14ac:dyDescent="0.25">
      <c r="A79" s="3" t="s">
        <v>6</v>
      </c>
      <c r="B79" s="4" t="s">
        <v>4</v>
      </c>
      <c r="C79" s="34" t="str">
        <f>IF('reálná rychlost'!C79="","",IF(AND('reálná rychlost'!C79&gt;90,'reálná rychlost'!C79&lt;=130),odchylky!C79,""))</f>
        <v/>
      </c>
      <c r="D79" s="34" t="str">
        <f>IF('reálná rychlost'!D79="","",IF(AND('reálná rychlost'!D79&gt;90,'reálná rychlost'!D79&lt;=130),odchylky!D79,""))</f>
        <v/>
      </c>
      <c r="E79" s="34" t="str">
        <f>IF('reálná rychlost'!E79="","",IF(AND('reálná rychlost'!E79&gt;90,'reálná rychlost'!E79&lt;=130),odchylky!E79,""))</f>
        <v/>
      </c>
      <c r="F79" s="34" t="str">
        <f>IF('reálná rychlost'!F79="","",IF(AND('reálná rychlost'!F79&gt;90,'reálná rychlost'!F79&lt;=130),odchylky!F79,""))</f>
        <v/>
      </c>
      <c r="G79" s="34" t="str">
        <f>IF('reálná rychlost'!G79="","",IF(AND('reálná rychlost'!G79&gt;90,'reálná rychlost'!G79&lt;=130),odchylky!G79,""))</f>
        <v/>
      </c>
      <c r="H79" s="34" t="str">
        <f>IF('reálná rychlost'!K79="","",IF(AND('reálná rychlost'!K79&gt;90,'reálná rychlost'!K79&lt;=130),odchylky!K79,""))</f>
        <v/>
      </c>
      <c r="I79" s="34" t="str">
        <f>IF('reálná rychlost'!L79="","",IF(AND('reálná rychlost'!L79&gt;90,'reálná rychlost'!L79&lt;=130),odchylky!L79,""))</f>
        <v/>
      </c>
      <c r="J79" s="34" t="str">
        <f>IF('reálná rychlost'!S79="","",IF(AND('reálná rychlost'!S79&gt;90,'reálná rychlost'!S79&lt;=130),odchylky!S79,""))</f>
        <v/>
      </c>
      <c r="K79" s="34" t="str">
        <f>IF('reálná rychlost'!T79="","",IF(AND('reálná rychlost'!T79&gt;90,'reálná rychlost'!T79&lt;=130),odchylky!T79,""))</f>
        <v/>
      </c>
      <c r="L79" s="34" t="str">
        <f>IF('reálná rychlost'!U79="","",IF(AND('reálná rychlost'!U79&gt;90,'reálná rychlost'!U79&lt;=130),odchylky!U79,""))</f>
        <v/>
      </c>
    </row>
    <row r="80" spans="1:12" x14ac:dyDescent="0.25">
      <c r="A80" s="5" t="s">
        <v>6</v>
      </c>
      <c r="B80" s="6" t="s">
        <v>4</v>
      </c>
      <c r="C80" s="34" t="str">
        <f>IF('reálná rychlost'!C80="","",IF(AND('reálná rychlost'!C80&gt;90,'reálná rychlost'!C80&lt;=130),odchylky!C80,""))</f>
        <v/>
      </c>
      <c r="D80" s="34" t="str">
        <f>IF('reálná rychlost'!D80="","",IF(AND('reálná rychlost'!D80&gt;90,'reálná rychlost'!D80&lt;=130),odchylky!D80,""))</f>
        <v/>
      </c>
      <c r="E80" s="34" t="str">
        <f>IF('reálná rychlost'!E80="","",IF(AND('reálná rychlost'!E80&gt;90,'reálná rychlost'!E80&lt;=130),odchylky!E80,""))</f>
        <v/>
      </c>
      <c r="F80" s="34" t="str">
        <f>IF('reálná rychlost'!F80="","",IF(AND('reálná rychlost'!F80&gt;90,'reálná rychlost'!F80&lt;=130),odchylky!F80,""))</f>
        <v/>
      </c>
      <c r="G80" s="34" t="str">
        <f>IF('reálná rychlost'!G80="","",IF(AND('reálná rychlost'!G80&gt;90,'reálná rychlost'!G80&lt;=130),odchylky!G80,""))</f>
        <v/>
      </c>
      <c r="H80" s="34" t="str">
        <f>IF('reálná rychlost'!K80="","",IF(AND('reálná rychlost'!K80&gt;90,'reálná rychlost'!K80&lt;=130),odchylky!K80,""))</f>
        <v/>
      </c>
      <c r="I80" s="34" t="str">
        <f>IF('reálná rychlost'!L80="","",IF(AND('reálná rychlost'!L80&gt;90,'reálná rychlost'!L80&lt;=130),odchylky!L80,""))</f>
        <v/>
      </c>
      <c r="J80" s="34" t="str">
        <f>IF('reálná rychlost'!S80="","",IF(AND('reálná rychlost'!S80&gt;90,'reálná rychlost'!S80&lt;=130),odchylky!S80,""))</f>
        <v/>
      </c>
      <c r="K80" s="34" t="str">
        <f>IF('reálná rychlost'!T80="","",IF(AND('reálná rychlost'!T80&gt;90,'reálná rychlost'!T80&lt;=130),odchylky!T80,""))</f>
        <v/>
      </c>
      <c r="L80" s="34" t="str">
        <f>IF('reálná rychlost'!U80="","",IF(AND('reálná rychlost'!U80&gt;90,'reálná rychlost'!U80&lt;=130),odchylky!U80,""))</f>
        <v/>
      </c>
    </row>
    <row r="81" spans="1:14" x14ac:dyDescent="0.25">
      <c r="A81" s="3" t="s">
        <v>6</v>
      </c>
      <c r="B81" s="4" t="s">
        <v>4</v>
      </c>
      <c r="C81" s="34" t="str">
        <f>IF('reálná rychlost'!C81="","",IF(AND('reálná rychlost'!C81&gt;90,'reálná rychlost'!C81&lt;=130),odchylky!C81,""))</f>
        <v/>
      </c>
      <c r="D81" s="34" t="str">
        <f>IF('reálná rychlost'!D81="","",IF(AND('reálná rychlost'!D81&gt;90,'reálná rychlost'!D81&lt;=130),odchylky!D81,""))</f>
        <v/>
      </c>
      <c r="E81" s="34" t="str">
        <f>IF('reálná rychlost'!E81="","",IF(AND('reálná rychlost'!E81&gt;90,'reálná rychlost'!E81&lt;=130),odchylky!E81,""))</f>
        <v/>
      </c>
      <c r="F81" s="34" t="str">
        <f>IF('reálná rychlost'!F81="","",IF(AND('reálná rychlost'!F81&gt;90,'reálná rychlost'!F81&lt;=130),odchylky!F81,""))</f>
        <v/>
      </c>
      <c r="G81" s="34" t="str">
        <f>IF('reálná rychlost'!G81="","",IF(AND('reálná rychlost'!G81&gt;90,'reálná rychlost'!G81&lt;=130),odchylky!G81,""))</f>
        <v/>
      </c>
      <c r="H81" s="34" t="str">
        <f>IF('reálná rychlost'!K81="","",IF(AND('reálná rychlost'!K81&gt;90,'reálná rychlost'!K81&lt;=130),odchylky!K81,""))</f>
        <v/>
      </c>
      <c r="I81" s="34" t="str">
        <f>IF('reálná rychlost'!L81="","",IF(AND('reálná rychlost'!L81&gt;90,'reálná rychlost'!L81&lt;=130),odchylky!L81,""))</f>
        <v/>
      </c>
      <c r="J81" s="34" t="str">
        <f>IF('reálná rychlost'!S81="","",IF(AND('reálná rychlost'!S81&gt;90,'reálná rychlost'!S81&lt;=130),odchylky!S81,""))</f>
        <v/>
      </c>
      <c r="K81" s="34" t="str">
        <f>IF('reálná rychlost'!T81="","",IF(AND('reálná rychlost'!T81&gt;90,'reálná rychlost'!T81&lt;=130),odchylky!T81,""))</f>
        <v/>
      </c>
      <c r="L81" s="34" t="str">
        <f>IF('reálná rychlost'!U81="","",IF(AND('reálná rychlost'!U81&gt;90,'reálná rychlost'!U81&lt;=130),odchylky!U81,""))</f>
        <v/>
      </c>
    </row>
    <row r="82" spans="1:14" x14ac:dyDescent="0.25">
      <c r="A82" s="5" t="s">
        <v>6</v>
      </c>
      <c r="B82" s="6" t="s">
        <v>4</v>
      </c>
      <c r="C82" s="34" t="str">
        <f>IF('reálná rychlost'!C82="","",IF(AND('reálná rychlost'!C82&gt;90,'reálná rychlost'!C82&lt;=130),odchylky!C82,""))</f>
        <v/>
      </c>
      <c r="D82" s="34" t="str">
        <f>IF('reálná rychlost'!D82="","",IF(AND('reálná rychlost'!D82&gt;90,'reálná rychlost'!D82&lt;=130),odchylky!D82,""))</f>
        <v/>
      </c>
      <c r="E82" s="34" t="str">
        <f>IF('reálná rychlost'!E82="","",IF(AND('reálná rychlost'!E82&gt;90,'reálná rychlost'!E82&lt;=130),odchylky!E82,""))</f>
        <v/>
      </c>
      <c r="F82" s="34" t="str">
        <f>IF('reálná rychlost'!F82="","",IF(AND('reálná rychlost'!F82&gt;90,'reálná rychlost'!F82&lt;=130),odchylky!F82,""))</f>
        <v/>
      </c>
      <c r="G82" s="34" t="str">
        <f>IF('reálná rychlost'!G82="","",IF(AND('reálná rychlost'!G82&gt;90,'reálná rychlost'!G82&lt;=130),odchylky!G82,""))</f>
        <v/>
      </c>
      <c r="H82" s="34">
        <f>IF('reálná rychlost'!K82="","",IF(AND('reálná rychlost'!K82&gt;90,'reálná rychlost'!K82&lt;=130),odchylky!K82,""))</f>
        <v>-0.13043478260869565</v>
      </c>
      <c r="I82" s="34">
        <f>IF('reálná rychlost'!L82="","",IF(AND('reálná rychlost'!L82&gt;90,'reálná rychlost'!L82&lt;=130),odchylky!L82,""))</f>
        <v>-7.6086956521739135E-2</v>
      </c>
      <c r="J82" s="34">
        <f>IF('reálná rychlost'!S82="","",IF(AND('reálná rychlost'!S82&gt;90,'reálná rychlost'!S82&lt;=130),odchylky!S82,""))</f>
        <v>0.18279569892473119</v>
      </c>
      <c r="K82" s="34">
        <f>IF('reálná rychlost'!T82="","",IF(AND('reálná rychlost'!T82&gt;90,'reálná rychlost'!T82&lt;=130),odchylky!T82,""))</f>
        <v>-0.19354838709677419</v>
      </c>
      <c r="L82" s="34">
        <f>IF('reálná rychlost'!U82="","",IF(AND('reálná rychlost'!U82&gt;90,'reálná rychlost'!U82&lt;=130),odchylky!U82,""))</f>
        <v>-8.6021505376344093E-2</v>
      </c>
    </row>
    <row r="83" spans="1:14" x14ac:dyDescent="0.25">
      <c r="A83" s="3" t="s">
        <v>6</v>
      </c>
      <c r="B83" s="4" t="s">
        <v>4</v>
      </c>
      <c r="C83" s="34" t="str">
        <f>IF('reálná rychlost'!C83="","",IF(AND('reálná rychlost'!C83&gt;90,'reálná rychlost'!C83&lt;=130),odchylky!C83,""))</f>
        <v/>
      </c>
      <c r="D83" s="34" t="str">
        <f>IF('reálná rychlost'!D83="","",IF(AND('reálná rychlost'!D83&gt;90,'reálná rychlost'!D83&lt;=130),odchylky!D83,""))</f>
        <v/>
      </c>
      <c r="E83" s="34" t="str">
        <f>IF('reálná rychlost'!E83="","",IF(AND('reálná rychlost'!E83&gt;90,'reálná rychlost'!E83&lt;=130),odchylky!E83,""))</f>
        <v/>
      </c>
      <c r="F83" s="34" t="str">
        <f>IF('reálná rychlost'!F83="","",IF(AND('reálná rychlost'!F83&gt;90,'reálná rychlost'!F83&lt;=130),odchylky!F83,""))</f>
        <v/>
      </c>
      <c r="G83" s="34" t="str">
        <f>IF('reálná rychlost'!G83="","",IF(AND('reálná rychlost'!G83&gt;90,'reálná rychlost'!G83&lt;=130),odchylky!G83,""))</f>
        <v/>
      </c>
      <c r="H83" s="34" t="str">
        <f>IF('reálná rychlost'!K83="","",IF(AND('reálná rychlost'!K83&gt;90,'reálná rychlost'!K83&lt;=130),odchylky!K83,""))</f>
        <v/>
      </c>
      <c r="I83" s="34" t="str">
        <f>IF('reálná rychlost'!L83="","",IF(AND('reálná rychlost'!L83&gt;90,'reálná rychlost'!L83&lt;=130),odchylky!L83,""))</f>
        <v/>
      </c>
      <c r="J83" s="34" t="str">
        <f>IF('reálná rychlost'!S83="","",IF(AND('reálná rychlost'!S83&gt;90,'reálná rychlost'!S83&lt;=130),odchylky!S83,""))</f>
        <v/>
      </c>
      <c r="K83" s="34" t="str">
        <f>IF('reálná rychlost'!T83="","",IF(AND('reálná rychlost'!T83&gt;90,'reálná rychlost'!T83&lt;=130),odchylky!T83,""))</f>
        <v/>
      </c>
      <c r="L83" s="34" t="str">
        <f>IF('reálná rychlost'!U83="","",IF(AND('reálná rychlost'!U83&gt;90,'reálná rychlost'!U83&lt;=130),odchylky!U83,""))</f>
        <v/>
      </c>
    </row>
    <row r="84" spans="1:14" x14ac:dyDescent="0.25">
      <c r="A84" s="5" t="s">
        <v>6</v>
      </c>
      <c r="B84" s="6" t="s">
        <v>4</v>
      </c>
      <c r="C84" s="34" t="str">
        <f>IF('reálná rychlost'!C84="","",IF(AND('reálná rychlost'!C84&gt;90,'reálná rychlost'!C84&lt;=130),odchylky!C84,""))</f>
        <v/>
      </c>
      <c r="D84" s="34" t="str">
        <f>IF('reálná rychlost'!D84="","",IF(AND('reálná rychlost'!D84&gt;90,'reálná rychlost'!D84&lt;=130),odchylky!D84,""))</f>
        <v/>
      </c>
      <c r="E84" s="34" t="str">
        <f>IF('reálná rychlost'!E84="","",IF(AND('reálná rychlost'!E84&gt;90,'reálná rychlost'!E84&lt;=130),odchylky!E84,""))</f>
        <v/>
      </c>
      <c r="F84" s="34" t="str">
        <f>IF('reálná rychlost'!F84="","",IF(AND('reálná rychlost'!F84&gt;90,'reálná rychlost'!F84&lt;=130),odchylky!F84,""))</f>
        <v/>
      </c>
      <c r="G84" s="34" t="str">
        <f>IF('reálná rychlost'!G84="","",IF(AND('reálná rychlost'!G84&gt;90,'reálná rychlost'!G84&lt;=130),odchylky!G84,""))</f>
        <v/>
      </c>
      <c r="H84" s="34" t="str">
        <f>IF('reálná rychlost'!K84="","",IF(AND('reálná rychlost'!K84&gt;90,'reálná rychlost'!K84&lt;=130),odchylky!K84,""))</f>
        <v/>
      </c>
      <c r="I84" s="34" t="str">
        <f>IF('reálná rychlost'!L84="","",IF(AND('reálná rychlost'!L84&gt;90,'reálná rychlost'!L84&lt;=130),odchylky!L84,""))</f>
        <v/>
      </c>
      <c r="J84" s="34" t="str">
        <f>IF('reálná rychlost'!S84="","",IF(AND('reálná rychlost'!S84&gt;90,'reálná rychlost'!S84&lt;=130),odchylky!S84,""))</f>
        <v/>
      </c>
      <c r="K84" s="34" t="str">
        <f>IF('reálná rychlost'!T84="","",IF(AND('reálná rychlost'!T84&gt;90,'reálná rychlost'!T84&lt;=130),odchylky!T84,""))</f>
        <v/>
      </c>
      <c r="L84" s="34" t="str">
        <f>IF('reálná rychlost'!U84="","",IF(AND('reálná rychlost'!U84&gt;90,'reálná rychlost'!U84&lt;=130),odchylky!U84,""))</f>
        <v/>
      </c>
    </row>
    <row r="85" spans="1:14" x14ac:dyDescent="0.25">
      <c r="A85" s="3" t="s">
        <v>6</v>
      </c>
      <c r="B85" s="4" t="s">
        <v>4</v>
      </c>
      <c r="C85" s="34" t="str">
        <f>IF('reálná rychlost'!C85="","",IF(AND('reálná rychlost'!C85&gt;90,'reálná rychlost'!C85&lt;=130),odchylky!C85,""))</f>
        <v/>
      </c>
      <c r="D85" s="34" t="str">
        <f>IF('reálná rychlost'!D85="","",IF(AND('reálná rychlost'!D85&gt;90,'reálná rychlost'!D85&lt;=130),odchylky!D85,""))</f>
        <v/>
      </c>
      <c r="E85" s="34" t="str">
        <f>IF('reálná rychlost'!E85="","",IF(AND('reálná rychlost'!E85&gt;90,'reálná rychlost'!E85&lt;=130),odchylky!E85,""))</f>
        <v/>
      </c>
      <c r="F85" s="34" t="str">
        <f>IF('reálná rychlost'!F85="","",IF(AND('reálná rychlost'!F85&gt;90,'reálná rychlost'!F85&lt;=130),odchylky!F85,""))</f>
        <v/>
      </c>
      <c r="G85" s="34" t="str">
        <f>IF('reálná rychlost'!G85="","",IF(AND('reálná rychlost'!G85&gt;90,'reálná rychlost'!G85&lt;=130),odchylky!G85,""))</f>
        <v/>
      </c>
      <c r="H85" s="34" t="str">
        <f>IF('reálná rychlost'!K85="","",IF(AND('reálná rychlost'!K85&gt;90,'reálná rychlost'!K85&lt;=130),odchylky!K85,""))</f>
        <v/>
      </c>
      <c r="I85" s="34" t="str">
        <f>IF('reálná rychlost'!L85="","",IF(AND('reálná rychlost'!L85&gt;90,'reálná rychlost'!L85&lt;=130),odchylky!L85,""))</f>
        <v/>
      </c>
      <c r="J85" s="34" t="str">
        <f>IF('reálná rychlost'!S85="","",IF(AND('reálná rychlost'!S85&gt;90,'reálná rychlost'!S85&lt;=130),odchylky!S85,""))</f>
        <v/>
      </c>
      <c r="K85" s="34" t="str">
        <f>IF('reálná rychlost'!T85="","",IF(AND('reálná rychlost'!T85&gt;90,'reálná rychlost'!T85&lt;=130),odchylky!T85,""))</f>
        <v/>
      </c>
      <c r="L85" s="34" t="str">
        <f>IF('reálná rychlost'!U85="","",IF(AND('reálná rychlost'!U85&gt;90,'reálná rychlost'!U85&lt;=130),odchylky!U85,""))</f>
        <v/>
      </c>
    </row>
    <row r="86" spans="1:14" x14ac:dyDescent="0.25">
      <c r="A86" s="5" t="s">
        <v>6</v>
      </c>
      <c r="B86" s="6" t="s">
        <v>4</v>
      </c>
      <c r="C86" s="34" t="str">
        <f>IF('reálná rychlost'!C86="","",IF(AND('reálná rychlost'!C86&gt;90,'reálná rychlost'!C86&lt;=130),odchylky!C86,""))</f>
        <v/>
      </c>
      <c r="D86" s="34" t="str">
        <f>IF('reálná rychlost'!D86="","",IF(AND('reálná rychlost'!D86&gt;90,'reálná rychlost'!D86&lt;=130),odchylky!D86,""))</f>
        <v/>
      </c>
      <c r="E86" s="34">
        <f>IF('reálná rychlost'!E86="","",IF(AND('reálná rychlost'!E86&gt;90,'reálná rychlost'!E86&lt;=130),odchylky!E86,""))</f>
        <v>-0.13978494623655913</v>
      </c>
      <c r="F86" s="34">
        <f>IF('reálná rychlost'!F86="","",IF(AND('reálná rychlost'!F86&gt;90,'reálná rychlost'!F86&lt;=130),odchylky!F86,""))</f>
        <v>-8.6021505376344093E-2</v>
      </c>
      <c r="G86" s="34">
        <f>IF('reálná rychlost'!G86="","",IF(AND('reálná rychlost'!G86&gt;90,'reálná rychlost'!G86&lt;=130),odchylky!G86,""))</f>
        <v>-0.35483870967741937</v>
      </c>
      <c r="H86" s="34" t="str">
        <f>IF('reálná rychlost'!K86="","",IF(AND('reálná rychlost'!K86&gt;90,'reálná rychlost'!K86&lt;=130),odchylky!K86,""))</f>
        <v/>
      </c>
      <c r="I86" s="34" t="str">
        <f>IF('reálná rychlost'!L86="","",IF(AND('reálná rychlost'!L86&gt;90,'reálná rychlost'!L86&lt;=130),odchylky!L86,""))</f>
        <v/>
      </c>
      <c r="J86" s="34" t="str">
        <f>IF('reálná rychlost'!S86="","",IF(AND('reálná rychlost'!S86&gt;90,'reálná rychlost'!S86&lt;=130),odchylky!S86,""))</f>
        <v/>
      </c>
      <c r="K86" s="34" t="str">
        <f>IF('reálná rychlost'!T86="","",IF(AND('reálná rychlost'!T86&gt;90,'reálná rychlost'!T86&lt;=130),odchylky!T86,""))</f>
        <v/>
      </c>
      <c r="L86" s="34" t="str">
        <f>IF('reálná rychlost'!U86="","",IF(AND('reálná rychlost'!U86&gt;90,'reálná rychlost'!U86&lt;=130),odchylky!U86,""))</f>
        <v/>
      </c>
    </row>
    <row r="87" spans="1:14" x14ac:dyDescent="0.25">
      <c r="A87" s="3" t="s">
        <v>6</v>
      </c>
      <c r="B87" s="4" t="s">
        <v>4</v>
      </c>
      <c r="C87" s="34" t="str">
        <f>IF('reálná rychlost'!C87="","",IF(AND('reálná rychlost'!C87&gt;90,'reálná rychlost'!C87&lt;=130),odchylky!C87,""))</f>
        <v/>
      </c>
      <c r="D87" s="34" t="str">
        <f>IF('reálná rychlost'!D87="","",IF(AND('reálná rychlost'!D87&gt;90,'reálná rychlost'!D87&lt;=130),odchylky!D87,""))</f>
        <v/>
      </c>
      <c r="E87" s="34" t="str">
        <f>IF('reálná rychlost'!E87="","",IF(AND('reálná rychlost'!E87&gt;90,'reálná rychlost'!E87&lt;=130),odchylky!E87,""))</f>
        <v/>
      </c>
      <c r="F87" s="34" t="str">
        <f>IF('reálná rychlost'!F87="","",IF(AND('reálná rychlost'!F87&gt;90,'reálná rychlost'!F87&lt;=130),odchylky!F87,""))</f>
        <v/>
      </c>
      <c r="G87" s="34" t="str">
        <f>IF('reálná rychlost'!G87="","",IF(AND('reálná rychlost'!G87&gt;90,'reálná rychlost'!G87&lt;=130),odchylky!G87,""))</f>
        <v/>
      </c>
      <c r="H87" s="34" t="str">
        <f>IF('reálná rychlost'!K87="","",IF(AND('reálná rychlost'!K87&gt;90,'reálná rychlost'!K87&lt;=130),odchylky!K87,""))</f>
        <v/>
      </c>
      <c r="I87" s="34" t="str">
        <f>IF('reálná rychlost'!L87="","",IF(AND('reálná rychlost'!L87&gt;90,'reálná rychlost'!L87&lt;=130),odchylky!L87,""))</f>
        <v/>
      </c>
      <c r="J87" s="34" t="str">
        <f>IF('reálná rychlost'!S87="","",IF(AND('reálná rychlost'!S87&gt;90,'reálná rychlost'!S87&lt;=130),odchylky!S87,""))</f>
        <v/>
      </c>
      <c r="K87" s="34" t="str">
        <f>IF('reálná rychlost'!T87="","",IF(AND('reálná rychlost'!T87&gt;90,'reálná rychlost'!T87&lt;=130),odchylky!T87,""))</f>
        <v/>
      </c>
      <c r="L87" s="34" t="str">
        <f>IF('reálná rychlost'!U87="","",IF(AND('reálná rychlost'!U87&gt;90,'reálná rychlost'!U87&lt;=130),odchylky!U87,""))</f>
        <v/>
      </c>
    </row>
    <row r="88" spans="1:14" x14ac:dyDescent="0.25">
      <c r="A88" s="5" t="s">
        <v>6</v>
      </c>
      <c r="B88" s="6" t="s">
        <v>4</v>
      </c>
      <c r="C88" s="34" t="str">
        <f>IF('reálná rychlost'!C88="","",IF(AND('reálná rychlost'!C88&gt;90,'reálná rychlost'!C88&lt;=130),odchylky!C88,""))</f>
        <v/>
      </c>
      <c r="D88" s="34" t="str">
        <f>IF('reálná rychlost'!D88="","",IF(AND('reálná rychlost'!D88&gt;90,'reálná rychlost'!D88&lt;=130),odchylky!D88,""))</f>
        <v/>
      </c>
      <c r="E88" s="34" t="str">
        <f>IF('reálná rychlost'!E88="","",IF(AND('reálná rychlost'!E88&gt;90,'reálná rychlost'!E88&lt;=130),odchylky!E88,""))</f>
        <v/>
      </c>
      <c r="F88" s="34" t="str">
        <f>IF('reálná rychlost'!F88="","",IF(AND('reálná rychlost'!F88&gt;90,'reálná rychlost'!F88&lt;=130),odchylky!F88,""))</f>
        <v/>
      </c>
      <c r="G88" s="34" t="str">
        <f>IF('reálná rychlost'!G88="","",IF(AND('reálná rychlost'!G88&gt;90,'reálná rychlost'!G88&lt;=130),odchylky!G88,""))</f>
        <v/>
      </c>
      <c r="H88" s="34" t="str">
        <f>IF('reálná rychlost'!K88="","",IF(AND('reálná rychlost'!K88&gt;90,'reálná rychlost'!K88&lt;=130),odchylky!K88,""))</f>
        <v/>
      </c>
      <c r="I88" s="34" t="str">
        <f>IF('reálná rychlost'!L88="","",IF(AND('reálná rychlost'!L88&gt;90,'reálná rychlost'!L88&lt;=130),odchylky!L88,""))</f>
        <v/>
      </c>
      <c r="J88" s="34" t="str">
        <f>IF('reálná rychlost'!S88="","",IF(AND('reálná rychlost'!S88&gt;90,'reálná rychlost'!S88&lt;=130),odchylky!S88,""))</f>
        <v/>
      </c>
      <c r="K88" s="34" t="str">
        <f>IF('reálná rychlost'!T88="","",IF(AND('reálná rychlost'!T88&gt;90,'reálná rychlost'!T88&lt;=130),odchylky!T88,""))</f>
        <v/>
      </c>
      <c r="L88" s="34" t="str">
        <f>IF('reálná rychlost'!U88="","",IF(AND('reálná rychlost'!U88&gt;90,'reálná rychlost'!U88&lt;=130),odchylky!U88,""))</f>
        <v/>
      </c>
    </row>
    <row r="89" spans="1:14" x14ac:dyDescent="0.25">
      <c r="A89" s="3" t="s">
        <v>6</v>
      </c>
      <c r="B89" s="4" t="s">
        <v>4</v>
      </c>
      <c r="C89" s="34" t="str">
        <f>IF('reálná rychlost'!C89="","",IF(AND('reálná rychlost'!C89&gt;90,'reálná rychlost'!C89&lt;=130),odchylky!C89,""))</f>
        <v/>
      </c>
      <c r="D89" s="34" t="str">
        <f>IF('reálná rychlost'!D89="","",IF(AND('reálná rychlost'!D89&gt;90,'reálná rychlost'!D89&lt;=130),odchylky!D89,""))</f>
        <v/>
      </c>
      <c r="E89" s="34" t="str">
        <f>IF('reálná rychlost'!E89="","",IF(AND('reálná rychlost'!E89&gt;90,'reálná rychlost'!E89&lt;=130),odchylky!E89,""))</f>
        <v/>
      </c>
      <c r="F89" s="34" t="str">
        <f>IF('reálná rychlost'!F89="","",IF(AND('reálná rychlost'!F89&gt;90,'reálná rychlost'!F89&lt;=130),odchylky!F89,""))</f>
        <v/>
      </c>
      <c r="G89" s="34" t="str">
        <f>IF('reálná rychlost'!G89="","",IF(AND('reálná rychlost'!G89&gt;90,'reálná rychlost'!G89&lt;=130),odchylky!G89,""))</f>
        <v/>
      </c>
      <c r="H89" s="34" t="str">
        <f>IF('reálná rychlost'!K89="","",IF(AND('reálná rychlost'!K89&gt;90,'reálná rychlost'!K89&lt;=130),odchylky!K89,""))</f>
        <v/>
      </c>
      <c r="I89" s="34" t="str">
        <f>IF('reálná rychlost'!L89="","",IF(AND('reálná rychlost'!L89&gt;90,'reálná rychlost'!L89&lt;=130),odchylky!L89,""))</f>
        <v/>
      </c>
      <c r="J89" s="34" t="str">
        <f>IF('reálná rychlost'!S89="","",IF(AND('reálná rychlost'!S89&gt;90,'reálná rychlost'!S89&lt;=130),odchylky!S89,""))</f>
        <v/>
      </c>
      <c r="K89" s="34" t="str">
        <f>IF('reálná rychlost'!T89="","",IF(AND('reálná rychlost'!T89&gt;90,'reálná rychlost'!T89&lt;=130),odchylky!T89,""))</f>
        <v/>
      </c>
      <c r="L89" s="34" t="str">
        <f>IF('reálná rychlost'!U89="","",IF(AND('reálná rychlost'!U89&gt;90,'reálná rychlost'!U89&lt;=130),odchylky!U89,""))</f>
        <v/>
      </c>
    </row>
    <row r="90" spans="1:14" x14ac:dyDescent="0.25">
      <c r="A90" s="5" t="s">
        <v>6</v>
      </c>
      <c r="B90" s="6" t="s">
        <v>4</v>
      </c>
      <c r="C90" s="34" t="str">
        <f>IF('reálná rychlost'!C90="","",IF(AND('reálná rychlost'!C90&gt;90,'reálná rychlost'!C90&lt;=130),odchylky!C90,""))</f>
        <v/>
      </c>
      <c r="D90" s="34" t="str">
        <f>IF('reálná rychlost'!D90="","",IF(AND('reálná rychlost'!D90&gt;90,'reálná rychlost'!D90&lt;=130),odchylky!D90,""))</f>
        <v/>
      </c>
      <c r="E90" s="34" t="str">
        <f>IF('reálná rychlost'!E90="","",IF(AND('reálná rychlost'!E90&gt;90,'reálná rychlost'!E90&lt;=130),odchylky!E90,""))</f>
        <v/>
      </c>
      <c r="F90" s="34" t="str">
        <f>IF('reálná rychlost'!F90="","",IF(AND('reálná rychlost'!F90&gt;90,'reálná rychlost'!F90&lt;=130),odchylky!F90,""))</f>
        <v/>
      </c>
      <c r="G90" s="34" t="str">
        <f>IF('reálná rychlost'!G90="","",IF(AND('reálná rychlost'!G90&gt;90,'reálná rychlost'!G90&lt;=130),odchylky!G90,""))</f>
        <v/>
      </c>
      <c r="H90" s="34" t="str">
        <f>IF('reálná rychlost'!K90="","",IF(AND('reálná rychlost'!K90&gt;90,'reálná rychlost'!K90&lt;=130),odchylky!K90,""))</f>
        <v/>
      </c>
      <c r="I90" s="34" t="str">
        <f>IF('reálná rychlost'!L90="","",IF(AND('reálná rychlost'!L90&gt;90,'reálná rychlost'!L90&lt;=130),odchylky!L90,""))</f>
        <v/>
      </c>
      <c r="J90" s="34" t="str">
        <f>IF('reálná rychlost'!S90="","",IF(AND('reálná rychlost'!S90&gt;90,'reálná rychlost'!S90&lt;=130),odchylky!S90,""))</f>
        <v/>
      </c>
      <c r="K90" s="34" t="str">
        <f>IF('reálná rychlost'!T90="","",IF(AND('reálná rychlost'!T90&gt;90,'reálná rychlost'!T90&lt;=130),odchylky!T90,""))</f>
        <v/>
      </c>
      <c r="L90" s="34" t="str">
        <f>IF('reálná rychlost'!U90="","",IF(AND('reálná rychlost'!U90&gt;90,'reálná rychlost'!U90&lt;=130),odchylky!U90,""))</f>
        <v/>
      </c>
    </row>
    <row r="91" spans="1:14" x14ac:dyDescent="0.25">
      <c r="A91" s="3" t="s">
        <v>6</v>
      </c>
      <c r="B91" s="4" t="s">
        <v>4</v>
      </c>
      <c r="C91" s="34">
        <f>IF('reálná rychlost'!C91="","",IF(AND('reálná rychlost'!C91&gt;90,'reálná rychlost'!C91&lt;=130),odchylky!C91,""))</f>
        <v>4.7619047619047616E-2</v>
      </c>
      <c r="D91" s="34">
        <f>IF('reálná rychlost'!D91="","",IF(AND('reálná rychlost'!D91&gt;90,'reálná rychlost'!D91&lt;=130),odchylky!D91,""))</f>
        <v>4.7619047619047616E-2</v>
      </c>
      <c r="E91" s="34">
        <f>IF('reálná rychlost'!E91="","",IF(AND('reálná rychlost'!E91&gt;90,'reálná rychlost'!E91&lt;=130),odchylky!E91,""))</f>
        <v>-9.433962264150943E-3</v>
      </c>
      <c r="F91" s="34">
        <f>IF('reálná rychlost'!F91="","",IF(AND('reálná rychlost'!F91&gt;90,'reálná rychlost'!F91&lt;=130),odchylky!F91,""))</f>
        <v>-5.6603773584905662E-2</v>
      </c>
      <c r="G91" s="34">
        <f>IF('reálná rychlost'!G91="","",IF(AND('reálná rychlost'!G91&gt;90,'reálná rychlost'!G91&lt;=130),odchylky!G91,""))</f>
        <v>-5.6603773584905662E-2</v>
      </c>
      <c r="H91" s="34">
        <f>IF('reálná rychlost'!K91="","",IF(AND('reálná rychlost'!K91&gt;90,'reálná rychlost'!K91&lt;=130),odchylky!K91,""))</f>
        <v>7.8431372549019607E-2</v>
      </c>
      <c r="I91" s="34">
        <f>IF('reálná rychlost'!L91="","",IF(AND('reálná rychlost'!L91&gt;90,'reálná rychlost'!L91&lt;=130),odchylky!L91,""))</f>
        <v>7.8431372549019607E-2</v>
      </c>
      <c r="J91" s="34">
        <f>IF('reálná rychlost'!S91="","",IF(AND('reálná rychlost'!S91&gt;90,'reálná rychlost'!S91&lt;=130),odchylky!S91,""))</f>
        <v>0.18811881188118812</v>
      </c>
      <c r="K91" s="34">
        <f>IF('reálná rychlost'!T91="","",IF(AND('reálná rychlost'!T91&gt;90,'reálná rychlost'!T91&lt;=130),odchylky!T91,""))</f>
        <v>0.12871287128712872</v>
      </c>
      <c r="L91" s="34">
        <f>IF('reálná rychlost'!U91="","",IF(AND('reálná rychlost'!U91&gt;90,'reálná rychlost'!U91&lt;=130),odchylky!U91,""))</f>
        <v>-0.15841584158415842</v>
      </c>
    </row>
    <row r="92" spans="1:14" x14ac:dyDescent="0.25">
      <c r="A92" s="5" t="s">
        <v>6</v>
      </c>
      <c r="B92" s="6" t="s">
        <v>4</v>
      </c>
      <c r="C92" s="34">
        <f>IF('reálná rychlost'!C92="","",IF(AND('reálná rychlost'!C92&gt;90,'reálná rychlost'!C92&lt;=130),odchylky!C92,""))</f>
        <v>-0.11290322580645161</v>
      </c>
      <c r="D92" s="34">
        <f>IF('reálná rychlost'!D92="","",IF(AND('reálná rychlost'!D92&gt;90,'reálná rychlost'!D92&lt;=130),odchylky!D92,""))</f>
        <v>4.8387096774193547E-2</v>
      </c>
      <c r="E92" s="34" t="str">
        <f>IF('reálná rychlost'!E92="","",IF(AND('reálná rychlost'!E92&gt;90,'reálná rychlost'!E92&lt;=130),odchylky!E92,""))</f>
        <v>X</v>
      </c>
      <c r="F92" s="34">
        <f>IF('reálná rychlost'!F92="","",IF(AND('reálná rychlost'!F92&gt;90,'reálná rychlost'!F92&lt;=130),odchylky!F92,""))</f>
        <v>-6.25E-2</v>
      </c>
      <c r="G92" s="34">
        <f>IF('reálná rychlost'!G92="","",IF(AND('reálná rychlost'!G92&gt;90,'reálná rychlost'!G92&lt;=130),odchylky!G92,""))</f>
        <v>-4.6875E-2</v>
      </c>
      <c r="H92" s="34">
        <f>IF('reálná rychlost'!K92="","",IF(AND('reálná rychlost'!K92&gt;90,'reálná rychlost'!K92&lt;=130),odchylky!K92,""))</f>
        <v>6.5573770491803282E-2</v>
      </c>
      <c r="I92" s="34">
        <f>IF('reálná rychlost'!L92="","",IF(AND('reálná rychlost'!L92&gt;90,'reálná rychlost'!L92&lt;=130),odchylky!L92,""))</f>
        <v>6.5573770491803282E-2</v>
      </c>
      <c r="J92" s="34">
        <f>IF('reálná rychlost'!S92="","",IF(AND('reálná rychlost'!S92&gt;90,'reálná rychlost'!S92&lt;=130),odchylky!S92,""))</f>
        <v>9.6774193548387094E-2</v>
      </c>
      <c r="K92" s="34">
        <f>IF('reálná rychlost'!T92="","",IF(AND('reálná rychlost'!T92&gt;90,'reálná rychlost'!T92&lt;=130),odchylky!T92,""))</f>
        <v>0.12903225806451613</v>
      </c>
      <c r="L92" s="34">
        <f>IF('reálná rychlost'!U92="","",IF(AND('reálná rychlost'!U92&gt;90,'reálná rychlost'!U92&lt;=130),odchylky!U92,""))</f>
        <v>-0.11290322580645161</v>
      </c>
      <c r="N92" t="str">
        <f>IF(AND('reálná rychlost'!E92&gt;90,'reálná rychlost'!E92&lt;=130),"Ano","Ne")</f>
        <v>Ano</v>
      </c>
    </row>
    <row r="93" spans="1:14" x14ac:dyDescent="0.25">
      <c r="A93" s="3" t="s">
        <v>6</v>
      </c>
      <c r="B93" s="4" t="s">
        <v>4</v>
      </c>
      <c r="C93" s="34" t="str">
        <f>IF('reálná rychlost'!C93="","",IF(AND('reálná rychlost'!C93&gt;90,'reálná rychlost'!C93&lt;=130),odchylky!C93,""))</f>
        <v/>
      </c>
      <c r="D93" s="34" t="str">
        <f>IF('reálná rychlost'!D93="","",IF(AND('reálná rychlost'!D93&gt;90,'reálná rychlost'!D93&lt;=130),odchylky!D93,""))</f>
        <v/>
      </c>
      <c r="E93" s="34" t="str">
        <f>IF('reálná rychlost'!E93="","",IF(AND('reálná rychlost'!E93&gt;90,'reálná rychlost'!E93&lt;=130),odchylky!E93,""))</f>
        <v/>
      </c>
      <c r="F93" s="34" t="str">
        <f>IF('reálná rychlost'!F93="","",IF(AND('reálná rychlost'!F93&gt;90,'reálná rychlost'!F93&lt;=130),odchylky!F93,""))</f>
        <v/>
      </c>
      <c r="G93" s="34" t="str">
        <f>IF('reálná rychlost'!G93="","",IF(AND('reálná rychlost'!G93&gt;90,'reálná rychlost'!G93&lt;=130),odchylky!G93,""))</f>
        <v/>
      </c>
      <c r="H93" s="34">
        <f>IF('reálná rychlost'!K93="","",IF(AND('reálná rychlost'!K93&gt;90,'reálná rychlost'!K93&lt;=130),odchylky!K93,""))</f>
        <v>0.16071428571428573</v>
      </c>
      <c r="I93" s="34">
        <f>IF('reálná rychlost'!L93="","",IF(AND('reálná rychlost'!L93&gt;90,'reálná rychlost'!L93&lt;=130),odchylky!L93,""))</f>
        <v>0.25</v>
      </c>
      <c r="J93" s="34">
        <f>IF('reálná rychlost'!S93="","",IF(AND('reálná rychlost'!S93&gt;90,'reálná rychlost'!S93&lt;=130),odchylky!S93,""))</f>
        <v>0.16071428571428573</v>
      </c>
      <c r="K93" s="34">
        <f>IF('reálná rychlost'!T93="","",IF(AND('reálná rychlost'!T93&gt;90,'reálná rychlost'!T93&lt;=130),odchylky!T93,""))</f>
        <v>0.22321428571428573</v>
      </c>
      <c r="L93" s="34">
        <f>IF('reálná rychlost'!U93="","",IF(AND('reálná rychlost'!U93&gt;90,'reálná rychlost'!U93&lt;=130),odchylky!U93,""))</f>
        <v>-0.10714285714285714</v>
      </c>
    </row>
    <row r="94" spans="1:14" x14ac:dyDescent="0.25">
      <c r="A94" s="5" t="s">
        <v>6</v>
      </c>
      <c r="B94" s="6" t="s">
        <v>4</v>
      </c>
      <c r="C94" s="34" t="str">
        <f>IF('reálná rychlost'!C94="","",IF(AND('reálná rychlost'!C94&gt;90,'reálná rychlost'!C94&lt;=130),odchylky!C94,""))</f>
        <v/>
      </c>
      <c r="D94" s="34" t="str">
        <f>IF('reálná rychlost'!D94="","",IF(AND('reálná rychlost'!D94&gt;90,'reálná rychlost'!D94&lt;=130),odchylky!D94,""))</f>
        <v/>
      </c>
      <c r="E94" s="34" t="str">
        <f>IF('reálná rychlost'!E94="","",IF(AND('reálná rychlost'!E94&gt;90,'reálná rychlost'!E94&lt;=130),odchylky!E94,""))</f>
        <v/>
      </c>
      <c r="F94" s="34" t="str">
        <f>IF('reálná rychlost'!F94="","",IF(AND('reálná rychlost'!F94&gt;90,'reálná rychlost'!F94&lt;=130),odchylky!F94,""))</f>
        <v/>
      </c>
      <c r="G94" s="34" t="str">
        <f>IF('reálná rychlost'!G94="","",IF(AND('reálná rychlost'!G94&gt;90,'reálná rychlost'!G94&lt;=130),odchylky!G94,""))</f>
        <v/>
      </c>
      <c r="H94" s="34">
        <f>IF('reálná rychlost'!K94="","",IF(AND('reálná rychlost'!K94&gt;90,'reálná rychlost'!K94&lt;=130),odchylky!K94,""))</f>
        <v>0.15789473684210525</v>
      </c>
      <c r="I94" s="34">
        <f>IF('reálná rychlost'!L94="","",IF(AND('reálná rychlost'!L94&gt;90,'reálná rychlost'!L94&lt;=130),odchylky!L94,""))</f>
        <v>0.26315789473684209</v>
      </c>
      <c r="J94" s="34">
        <f>IF('reálná rychlost'!S94="","",IF(AND('reálná rychlost'!S94&gt;90,'reálná rychlost'!S94&lt;=130),odchylky!S94,""))</f>
        <v>0.17894736842105263</v>
      </c>
      <c r="K94" s="34">
        <f>IF('reálná rychlost'!T94="","",IF(AND('reálná rychlost'!T94&gt;90,'reálná rychlost'!T94&lt;=130),odchylky!T94,""))</f>
        <v>0.26315789473684209</v>
      </c>
      <c r="L94" s="34">
        <f>IF('reálná rychlost'!U94="","",IF(AND('reálná rychlost'!U94&gt;90,'reálná rychlost'!U94&lt;=130),odchylky!U94,""))</f>
        <v>-0.15789473684210525</v>
      </c>
    </row>
    <row r="95" spans="1:14" x14ac:dyDescent="0.25">
      <c r="A95" s="3" t="s">
        <v>6</v>
      </c>
      <c r="B95" s="9" t="s">
        <v>4</v>
      </c>
      <c r="C95" s="34" t="str">
        <f>IF('reálná rychlost'!C95="","",IF(AND('reálná rychlost'!C95&gt;90,'reálná rychlost'!C95&lt;=130),odchylky!C95,""))</f>
        <v/>
      </c>
      <c r="D95" s="34" t="str">
        <f>IF('reálná rychlost'!D95="","",IF(AND('reálná rychlost'!D95&gt;90,'reálná rychlost'!D95&lt;=130),odchylky!D95,""))</f>
        <v/>
      </c>
      <c r="E95" s="34" t="str">
        <f>IF('reálná rychlost'!E95="","",IF(AND('reálná rychlost'!E95&gt;90,'reálná rychlost'!E95&lt;=130),odchylky!E95,""))</f>
        <v/>
      </c>
      <c r="F95" s="34" t="str">
        <f>IF('reálná rychlost'!F95="","",IF(AND('reálná rychlost'!F95&gt;90,'reálná rychlost'!F95&lt;=130),odchylky!F95,""))</f>
        <v/>
      </c>
      <c r="G95" s="34" t="str">
        <f>IF('reálná rychlost'!G95="","",IF(AND('reálná rychlost'!G95&gt;90,'reálná rychlost'!G95&lt;=130),odchylky!G95,""))</f>
        <v/>
      </c>
      <c r="H95" s="34" t="str">
        <f>IF('reálná rychlost'!K95="","",IF(AND('reálná rychlost'!K95&gt;90,'reálná rychlost'!K95&lt;=130),odchylky!K95,""))</f>
        <v/>
      </c>
      <c r="I95" s="34" t="str">
        <f>IF('reálná rychlost'!L95="","",IF(AND('reálná rychlost'!L95&gt;90,'reálná rychlost'!L95&lt;=130),odchylky!L95,""))</f>
        <v/>
      </c>
      <c r="J95" s="34" t="str">
        <f>IF('reálná rychlost'!S95="","",IF(AND('reálná rychlost'!S95&gt;90,'reálná rychlost'!S95&lt;=130),odchylky!S95,""))</f>
        <v/>
      </c>
      <c r="K95" s="34" t="str">
        <f>IF('reálná rychlost'!T95="","",IF(AND('reálná rychlost'!T95&gt;90,'reálná rychlost'!T95&lt;=130),odchylky!T95,""))</f>
        <v/>
      </c>
      <c r="L95" s="34" t="str">
        <f>IF('reálná rychlost'!U95="","",IF(AND('reálná rychlost'!U95&gt;90,'reálná rychlost'!U95&lt;=130),odchylky!U95,""))</f>
        <v/>
      </c>
    </row>
    <row r="96" spans="1:14" x14ac:dyDescent="0.25">
      <c r="C96" s="34" t="str">
        <f>IF('reálná rychlost'!C96="","",IF(AND('reálná rychlost'!C96&gt;90,'reálná rychlost'!C96&lt;=130),odchylky!C96,""))</f>
        <v/>
      </c>
      <c r="D96" s="34" t="str">
        <f>IF('reálná rychlost'!D96="","",IF(AND('reálná rychlost'!D96&gt;90,'reálná rychlost'!D96&lt;=130),odchylky!D96,""))</f>
        <v/>
      </c>
      <c r="E96" s="34" t="str">
        <f>IF('reálná rychlost'!E96="","",IF(AND('reálná rychlost'!E96&gt;90,'reálná rychlost'!E96&lt;=130),odchylky!E96,""))</f>
        <v/>
      </c>
      <c r="F96" s="34" t="str">
        <f>IF('reálná rychlost'!F96="","",IF(AND('reálná rychlost'!F96&gt;90,'reálná rychlost'!F96&lt;=130),odchylky!F96,""))</f>
        <v/>
      </c>
      <c r="G96" s="34" t="str">
        <f>IF('reálná rychlost'!G96="","",IF(AND('reálná rychlost'!G96&gt;90,'reálná rychlost'!G96&lt;=130),odchylky!G96,""))</f>
        <v/>
      </c>
      <c r="H96" s="34" t="str">
        <f>IF('reálná rychlost'!K96="","",IF(AND('reálná rychlost'!K96&gt;90,'reálná rychlost'!K96&lt;=130),odchylky!K96,""))</f>
        <v/>
      </c>
      <c r="I96" s="34" t="str">
        <f>IF('reálná rychlost'!L96="","",IF(AND('reálná rychlost'!L96&gt;90,'reálná rychlost'!L96&lt;=130),odchylky!L96,""))</f>
        <v/>
      </c>
      <c r="J96" s="34" t="str">
        <f>IF('reálná rychlost'!S96="","",IF(AND('reálná rychlost'!S96&gt;90,'reálná rychlost'!S96&lt;=130),odchylky!S96,""))</f>
        <v/>
      </c>
      <c r="K96" s="34" t="str">
        <f>IF('reálná rychlost'!T96="","",IF(AND('reálná rychlost'!T96&gt;90,'reálná rychlost'!T96&lt;=130),odchylky!T96,""))</f>
        <v/>
      </c>
      <c r="L96" s="34" t="str">
        <f>IF('reálná rychlost'!U96="","",IF(AND('reálná rychlost'!U96&gt;90,'reálná rychlost'!U96&lt;=130),odchylky!U96,""))</f>
        <v/>
      </c>
    </row>
    <row r="97" spans="1:12" x14ac:dyDescent="0.25">
      <c r="A97" s="5" t="s">
        <v>6</v>
      </c>
      <c r="B97" s="6" t="s">
        <v>2</v>
      </c>
      <c r="C97" s="34" t="str">
        <f>IF('reálná rychlost'!C97="","",IF(AND('reálná rychlost'!C97&gt;90,'reálná rychlost'!C97&lt;=130),odchylky!C97,""))</f>
        <v/>
      </c>
      <c r="D97" s="34" t="str">
        <f>IF('reálná rychlost'!D97="","",IF(AND('reálná rychlost'!D97&gt;90,'reálná rychlost'!D97&lt;=130),odchylky!D97,""))</f>
        <v/>
      </c>
      <c r="E97" s="34" t="str">
        <f>IF('reálná rychlost'!E97="","",IF(AND('reálná rychlost'!E97&gt;90,'reálná rychlost'!E97&lt;=130),odchylky!E97,""))</f>
        <v/>
      </c>
      <c r="F97" s="34" t="str">
        <f>IF('reálná rychlost'!F97="","",IF(AND('reálná rychlost'!F97&gt;90,'reálná rychlost'!F97&lt;=130),odchylky!F97,""))</f>
        <v/>
      </c>
      <c r="G97" s="34" t="str">
        <f>IF('reálná rychlost'!G97="","",IF(AND('reálná rychlost'!G97&gt;90,'reálná rychlost'!G97&lt;=130),odchylky!G97,""))</f>
        <v/>
      </c>
      <c r="H97" s="34" t="str">
        <f>IF('reálná rychlost'!K97="","",IF(AND('reálná rychlost'!K97&gt;90,'reálná rychlost'!K97&lt;=130),odchylky!K97,""))</f>
        <v/>
      </c>
      <c r="I97" s="34" t="str">
        <f>IF('reálná rychlost'!L97="","",IF(AND('reálná rychlost'!L97&gt;90,'reálná rychlost'!L97&lt;=130),odchylky!L97,""))</f>
        <v/>
      </c>
      <c r="J97" s="34" t="str">
        <f>IF('reálná rychlost'!S97="","",IF(AND('reálná rychlost'!S97&gt;90,'reálná rychlost'!S97&lt;=130),odchylky!S97,""))</f>
        <v/>
      </c>
      <c r="K97" s="34" t="str">
        <f>IF('reálná rychlost'!T97="","",IF(AND('reálná rychlost'!T97&gt;90,'reálná rychlost'!T97&lt;=130),odchylky!T97,""))</f>
        <v/>
      </c>
      <c r="L97" s="34" t="str">
        <f>IF('reálná rychlost'!U97="","",IF(AND('reálná rychlost'!U97&gt;90,'reálná rychlost'!U97&lt;=130),odchylky!U97,""))</f>
        <v/>
      </c>
    </row>
    <row r="98" spans="1:12" x14ac:dyDescent="0.25">
      <c r="A98" s="3" t="s">
        <v>6</v>
      </c>
      <c r="B98" s="9" t="s">
        <v>2</v>
      </c>
      <c r="C98" s="34" t="str">
        <f>IF('reálná rychlost'!C98="","",IF(AND('reálná rychlost'!C98&gt;90,'reálná rychlost'!C98&lt;=130),odchylky!C98,""))</f>
        <v/>
      </c>
      <c r="D98" s="34" t="str">
        <f>IF('reálná rychlost'!D98="","",IF(AND('reálná rychlost'!D98&gt;90,'reálná rychlost'!D98&lt;=130),odchylky!D98,""))</f>
        <v/>
      </c>
      <c r="E98" s="34" t="str">
        <f>IF('reálná rychlost'!E98="","",IF(AND('reálná rychlost'!E98&gt;90,'reálná rychlost'!E98&lt;=130),odchylky!E98,""))</f>
        <v/>
      </c>
      <c r="F98" s="34" t="str">
        <f>IF('reálná rychlost'!F98="","",IF(AND('reálná rychlost'!F98&gt;90,'reálná rychlost'!F98&lt;=130),odchylky!F98,""))</f>
        <v/>
      </c>
      <c r="G98" s="34" t="str">
        <f>IF('reálná rychlost'!G98="","",IF(AND('reálná rychlost'!G98&gt;90,'reálná rychlost'!G98&lt;=130),odchylky!G98,""))</f>
        <v/>
      </c>
      <c r="H98" s="34" t="str">
        <f>IF('reálná rychlost'!K98="","",IF(AND('reálná rychlost'!K98&gt;90,'reálná rychlost'!K98&lt;=130),odchylky!K98,""))</f>
        <v/>
      </c>
      <c r="I98" s="34" t="str">
        <f>IF('reálná rychlost'!L98="","",IF(AND('reálná rychlost'!L98&gt;90,'reálná rychlost'!L98&lt;=130),odchylky!L98,""))</f>
        <v/>
      </c>
      <c r="J98" s="34" t="str">
        <f>IF('reálná rychlost'!S98="","",IF(AND('reálná rychlost'!S98&gt;90,'reálná rychlost'!S98&lt;=130),odchylky!S98,""))</f>
        <v/>
      </c>
      <c r="K98" s="34" t="str">
        <f>IF('reálná rychlost'!T98="","",IF(AND('reálná rychlost'!T98&gt;90,'reálná rychlost'!T98&lt;=130),odchylky!T98,""))</f>
        <v/>
      </c>
      <c r="L98" s="34" t="str">
        <f>IF('reálná rychlost'!U98="","",IF(AND('reálná rychlost'!U98&gt;90,'reálná rychlost'!U98&lt;=130),odchylky!U98,""))</f>
        <v/>
      </c>
    </row>
    <row r="99" spans="1:12" x14ac:dyDescent="0.25">
      <c r="A99" s="5" t="s">
        <v>6</v>
      </c>
      <c r="B99" s="6" t="s">
        <v>2</v>
      </c>
      <c r="C99" s="34" t="str">
        <f>IF('reálná rychlost'!C99="","",IF(AND('reálná rychlost'!C99&gt;90,'reálná rychlost'!C99&lt;=130),odchylky!C99,""))</f>
        <v/>
      </c>
      <c r="D99" s="34" t="str">
        <f>IF('reálná rychlost'!D99="","",IF(AND('reálná rychlost'!D99&gt;90,'reálná rychlost'!D99&lt;=130),odchylky!D99,""))</f>
        <v/>
      </c>
      <c r="E99" s="34" t="str">
        <f>IF('reálná rychlost'!E99="","",IF(AND('reálná rychlost'!E99&gt;90,'reálná rychlost'!E99&lt;=130),odchylky!E99,""))</f>
        <v/>
      </c>
      <c r="F99" s="34" t="str">
        <f>IF('reálná rychlost'!F99="","",IF(AND('reálná rychlost'!F99&gt;90,'reálná rychlost'!F99&lt;=130),odchylky!F99,""))</f>
        <v/>
      </c>
      <c r="G99" s="34" t="str">
        <f>IF('reálná rychlost'!G99="","",IF(AND('reálná rychlost'!G99&gt;90,'reálná rychlost'!G99&lt;=130),odchylky!G99,""))</f>
        <v/>
      </c>
      <c r="H99" s="34" t="str">
        <f>IF('reálná rychlost'!K99="","",IF(AND('reálná rychlost'!K99&gt;90,'reálná rychlost'!K99&lt;=130),odchylky!K99,""))</f>
        <v/>
      </c>
      <c r="I99" s="34" t="str">
        <f>IF('reálná rychlost'!L99="","",IF(AND('reálná rychlost'!L99&gt;90,'reálná rychlost'!L99&lt;=130),odchylky!L99,""))</f>
        <v/>
      </c>
      <c r="J99" s="34" t="str">
        <f>IF('reálná rychlost'!S99="","",IF(AND('reálná rychlost'!S99&gt;90,'reálná rychlost'!S99&lt;=130),odchylky!S99,""))</f>
        <v/>
      </c>
      <c r="K99" s="34" t="str">
        <f>IF('reálná rychlost'!T99="","",IF(AND('reálná rychlost'!T99&gt;90,'reálná rychlost'!T99&lt;=130),odchylky!T99,""))</f>
        <v/>
      </c>
      <c r="L99" s="34" t="str">
        <f>IF('reálná rychlost'!U99="","",IF(AND('reálná rychlost'!U99&gt;90,'reálná rychlost'!U99&lt;=130),odchylky!U99,""))</f>
        <v/>
      </c>
    </row>
    <row r="100" spans="1:12" x14ac:dyDescent="0.25">
      <c r="A100" s="3" t="s">
        <v>6</v>
      </c>
      <c r="B100" s="9" t="s">
        <v>2</v>
      </c>
      <c r="C100" s="34" t="str">
        <f>IF('reálná rychlost'!C100="","",IF(AND('reálná rychlost'!C100&gt;90,'reálná rychlost'!C100&lt;=130),odchylky!C100,""))</f>
        <v/>
      </c>
      <c r="D100" s="34" t="str">
        <f>IF('reálná rychlost'!D100="","",IF(AND('reálná rychlost'!D100&gt;90,'reálná rychlost'!D100&lt;=130),odchylky!D100,""))</f>
        <v/>
      </c>
      <c r="E100" s="34" t="str">
        <f>IF('reálná rychlost'!E100="","",IF(AND('reálná rychlost'!E100&gt;90,'reálná rychlost'!E100&lt;=130),odchylky!E100,""))</f>
        <v/>
      </c>
      <c r="F100" s="34" t="str">
        <f>IF('reálná rychlost'!F100="","",IF(AND('reálná rychlost'!F100&gt;90,'reálná rychlost'!F100&lt;=130),odchylky!F100,""))</f>
        <v/>
      </c>
      <c r="G100" s="34" t="str">
        <f>IF('reálná rychlost'!G100="","",IF(AND('reálná rychlost'!G100&gt;90,'reálná rychlost'!G100&lt;=130),odchylky!G100,""))</f>
        <v/>
      </c>
      <c r="H100" s="34" t="str">
        <f>IF('reálná rychlost'!K100="","",IF(AND('reálná rychlost'!K100&gt;90,'reálná rychlost'!K100&lt;=130),odchylky!K100,""))</f>
        <v/>
      </c>
      <c r="I100" s="34" t="str">
        <f>IF('reálná rychlost'!L100="","",IF(AND('reálná rychlost'!L100&gt;90,'reálná rychlost'!L100&lt;=130),odchylky!L100,""))</f>
        <v/>
      </c>
      <c r="J100" s="34" t="str">
        <f>IF('reálná rychlost'!S100="","",IF(AND('reálná rychlost'!S100&gt;90,'reálná rychlost'!S100&lt;=130),odchylky!S100,""))</f>
        <v/>
      </c>
      <c r="K100" s="34" t="str">
        <f>IF('reálná rychlost'!T100="","",IF(AND('reálná rychlost'!T100&gt;90,'reálná rychlost'!T100&lt;=130),odchylky!T100,""))</f>
        <v/>
      </c>
      <c r="L100" s="34" t="str">
        <f>IF('reálná rychlost'!U100="","",IF(AND('reálná rychlost'!U100&gt;90,'reálná rychlost'!U100&lt;=130),odchylky!U100,""))</f>
        <v/>
      </c>
    </row>
    <row r="101" spans="1:12" x14ac:dyDescent="0.25">
      <c r="A101" s="5" t="s">
        <v>6</v>
      </c>
      <c r="B101" s="6" t="s">
        <v>2</v>
      </c>
      <c r="C101" s="34" t="str">
        <f>IF('reálná rychlost'!C101="","",IF(AND('reálná rychlost'!C101&gt;90,'reálná rychlost'!C101&lt;=130),odchylky!C101,""))</f>
        <v/>
      </c>
      <c r="D101" s="34" t="str">
        <f>IF('reálná rychlost'!D101="","",IF(AND('reálná rychlost'!D101&gt;90,'reálná rychlost'!D101&lt;=130),odchylky!D101,""))</f>
        <v/>
      </c>
      <c r="E101" s="34" t="str">
        <f>IF('reálná rychlost'!E101="","",IF(AND('reálná rychlost'!E101&gt;90,'reálná rychlost'!E101&lt;=130),odchylky!E101,""))</f>
        <v/>
      </c>
      <c r="F101" s="34" t="str">
        <f>IF('reálná rychlost'!F101="","",IF(AND('reálná rychlost'!F101&gt;90,'reálná rychlost'!F101&lt;=130),odchylky!F101,""))</f>
        <v/>
      </c>
      <c r="G101" s="34" t="str">
        <f>IF('reálná rychlost'!G101="","",IF(AND('reálná rychlost'!G101&gt;90,'reálná rychlost'!G101&lt;=130),odchylky!G101,""))</f>
        <v/>
      </c>
      <c r="H101" s="34" t="str">
        <f>IF('reálná rychlost'!K101="","",IF(AND('reálná rychlost'!K101&gt;90,'reálná rychlost'!K101&lt;=130),odchylky!K101,""))</f>
        <v/>
      </c>
      <c r="I101" s="34" t="str">
        <f>IF('reálná rychlost'!L101="","",IF(AND('reálná rychlost'!L101&gt;90,'reálná rychlost'!L101&lt;=130),odchylky!L101,""))</f>
        <v/>
      </c>
      <c r="J101" s="34" t="str">
        <f>IF('reálná rychlost'!S101="","",IF(AND('reálná rychlost'!S101&gt;90,'reálná rychlost'!S101&lt;=130),odchylky!S101,""))</f>
        <v/>
      </c>
      <c r="K101" s="34" t="str">
        <f>IF('reálná rychlost'!T101="","",IF(AND('reálná rychlost'!T101&gt;90,'reálná rychlost'!T101&lt;=130),odchylky!T101,""))</f>
        <v/>
      </c>
      <c r="L101" s="34" t="str">
        <f>IF('reálná rychlost'!U101="","",IF(AND('reálná rychlost'!U101&gt;90,'reálná rychlost'!U101&lt;=130),odchylky!U101,""))</f>
        <v/>
      </c>
    </row>
    <row r="102" spans="1:12" x14ac:dyDescent="0.25">
      <c r="A102" s="3" t="s">
        <v>6</v>
      </c>
      <c r="B102" s="9" t="s">
        <v>2</v>
      </c>
      <c r="C102" s="34" t="str">
        <f>IF('reálná rychlost'!C102="","",IF(AND('reálná rychlost'!C102&gt;90,'reálná rychlost'!C102&lt;=130),odchylky!C102,""))</f>
        <v/>
      </c>
      <c r="D102" s="34" t="str">
        <f>IF('reálná rychlost'!D102="","",IF(AND('reálná rychlost'!D102&gt;90,'reálná rychlost'!D102&lt;=130),odchylky!D102,""))</f>
        <v/>
      </c>
      <c r="E102" s="34" t="str">
        <f>IF('reálná rychlost'!E102="","",IF(AND('reálná rychlost'!E102&gt;90,'reálná rychlost'!E102&lt;=130),odchylky!E102,""))</f>
        <v/>
      </c>
      <c r="F102" s="34" t="str">
        <f>IF('reálná rychlost'!F102="","",IF(AND('reálná rychlost'!F102&gt;90,'reálná rychlost'!F102&lt;=130),odchylky!F102,""))</f>
        <v/>
      </c>
      <c r="G102" s="34" t="str">
        <f>IF('reálná rychlost'!G102="","",IF(AND('reálná rychlost'!G102&gt;90,'reálná rychlost'!G102&lt;=130),odchylky!G102,""))</f>
        <v/>
      </c>
      <c r="H102" s="34" t="str">
        <f>IF('reálná rychlost'!K102="","",IF(AND('reálná rychlost'!K102&gt;90,'reálná rychlost'!K102&lt;=130),odchylky!K102,""))</f>
        <v/>
      </c>
      <c r="I102" s="34" t="str">
        <f>IF('reálná rychlost'!L102="","",IF(AND('reálná rychlost'!L102&gt;90,'reálná rychlost'!L102&lt;=130),odchylky!L102,""))</f>
        <v/>
      </c>
      <c r="J102" s="34" t="str">
        <f>IF('reálná rychlost'!S102="","",IF(AND('reálná rychlost'!S102&gt;90,'reálná rychlost'!S102&lt;=130),odchylky!S102,""))</f>
        <v/>
      </c>
      <c r="K102" s="34" t="str">
        <f>IF('reálná rychlost'!T102="","",IF(AND('reálná rychlost'!T102&gt;90,'reálná rychlost'!T102&lt;=130),odchylky!T102,""))</f>
        <v/>
      </c>
      <c r="L102" s="34" t="str">
        <f>IF('reálná rychlost'!U102="","",IF(AND('reálná rychlost'!U102&gt;90,'reálná rychlost'!U102&lt;=130),odchylky!U102,""))</f>
        <v/>
      </c>
    </row>
    <row r="103" spans="1:12" x14ac:dyDescent="0.25">
      <c r="A103" s="5" t="s">
        <v>6</v>
      </c>
      <c r="B103" s="6" t="s">
        <v>2</v>
      </c>
      <c r="C103" s="34" t="str">
        <f>IF('reálná rychlost'!C103="","",IF(AND('reálná rychlost'!C103&gt;90,'reálná rychlost'!C103&lt;=130),odchylky!C103,""))</f>
        <v/>
      </c>
      <c r="D103" s="34" t="str">
        <f>IF('reálná rychlost'!D103="","",IF(AND('reálná rychlost'!D103&gt;90,'reálná rychlost'!D103&lt;=130),odchylky!D103,""))</f>
        <v/>
      </c>
      <c r="E103" s="34" t="str">
        <f>IF('reálná rychlost'!E103="","",IF(AND('reálná rychlost'!E103&gt;90,'reálná rychlost'!E103&lt;=130),odchylky!E103,""))</f>
        <v/>
      </c>
      <c r="F103" s="34" t="str">
        <f>IF('reálná rychlost'!F103="","",IF(AND('reálná rychlost'!F103&gt;90,'reálná rychlost'!F103&lt;=130),odchylky!F103,""))</f>
        <v/>
      </c>
      <c r="G103" s="34" t="str">
        <f>IF('reálná rychlost'!G103="","",IF(AND('reálná rychlost'!G103&gt;90,'reálná rychlost'!G103&lt;=130),odchylky!G103,""))</f>
        <v/>
      </c>
      <c r="H103" s="34" t="str">
        <f>IF('reálná rychlost'!K103="","",IF(AND('reálná rychlost'!K103&gt;90,'reálná rychlost'!K103&lt;=130),odchylky!K103,""))</f>
        <v/>
      </c>
      <c r="I103" s="34" t="str">
        <f>IF('reálná rychlost'!L103="","",IF(AND('reálná rychlost'!L103&gt;90,'reálná rychlost'!L103&lt;=130),odchylky!L103,""))</f>
        <v/>
      </c>
      <c r="J103" s="34" t="str">
        <f>IF('reálná rychlost'!S103="","",IF(AND('reálná rychlost'!S103&gt;90,'reálná rychlost'!S103&lt;=130),odchylky!S103,""))</f>
        <v/>
      </c>
      <c r="K103" s="34" t="str">
        <f>IF('reálná rychlost'!T103="","",IF(AND('reálná rychlost'!T103&gt;90,'reálná rychlost'!T103&lt;=130),odchylky!T103,""))</f>
        <v/>
      </c>
      <c r="L103" s="34" t="str">
        <f>IF('reálná rychlost'!U103="","",IF(AND('reálná rychlost'!U103&gt;90,'reálná rychlost'!U103&lt;=130),odchylky!U103,""))</f>
        <v/>
      </c>
    </row>
    <row r="104" spans="1:12" x14ac:dyDescent="0.25">
      <c r="A104" s="3" t="s">
        <v>6</v>
      </c>
      <c r="B104" s="9" t="s">
        <v>2</v>
      </c>
      <c r="C104" s="34" t="str">
        <f>IF('reálná rychlost'!C104="","",IF(AND('reálná rychlost'!C104&gt;90,'reálná rychlost'!C104&lt;=130),odchylky!C104,""))</f>
        <v/>
      </c>
      <c r="D104" s="34" t="str">
        <f>IF('reálná rychlost'!D104="","",IF(AND('reálná rychlost'!D104&gt;90,'reálná rychlost'!D104&lt;=130),odchylky!D104,""))</f>
        <v/>
      </c>
      <c r="E104" s="34" t="str">
        <f>IF('reálná rychlost'!E104="","",IF(AND('reálná rychlost'!E104&gt;90,'reálná rychlost'!E104&lt;=130),odchylky!E104,""))</f>
        <v/>
      </c>
      <c r="F104" s="34" t="str">
        <f>IF('reálná rychlost'!F104="","",IF(AND('reálná rychlost'!F104&gt;90,'reálná rychlost'!F104&lt;=130),odchylky!F104,""))</f>
        <v/>
      </c>
      <c r="G104" s="34" t="str">
        <f>IF('reálná rychlost'!G104="","",IF(AND('reálná rychlost'!G104&gt;90,'reálná rychlost'!G104&lt;=130),odchylky!G104,""))</f>
        <v/>
      </c>
      <c r="H104" s="34" t="str">
        <f>IF('reálná rychlost'!K104="","",IF(AND('reálná rychlost'!K104&gt;90,'reálná rychlost'!K104&lt;=130),odchylky!K104,""))</f>
        <v/>
      </c>
      <c r="I104" s="34" t="str">
        <f>IF('reálná rychlost'!L104="","",IF(AND('reálná rychlost'!L104&gt;90,'reálná rychlost'!L104&lt;=130),odchylky!L104,""))</f>
        <v/>
      </c>
      <c r="J104" s="34" t="str">
        <f>IF('reálná rychlost'!S104="","",IF(AND('reálná rychlost'!S104&gt;90,'reálná rychlost'!S104&lt;=130),odchylky!S104,""))</f>
        <v/>
      </c>
      <c r="K104" s="34" t="str">
        <f>IF('reálná rychlost'!T104="","",IF(AND('reálná rychlost'!T104&gt;90,'reálná rychlost'!T104&lt;=130),odchylky!T104,""))</f>
        <v/>
      </c>
      <c r="L104" s="34" t="str">
        <f>IF('reálná rychlost'!U104="","",IF(AND('reálná rychlost'!U104&gt;90,'reálná rychlost'!U104&lt;=130),odchylky!U104,""))</f>
        <v/>
      </c>
    </row>
    <row r="105" spans="1:12" x14ac:dyDescent="0.25">
      <c r="A105" s="5" t="s">
        <v>6</v>
      </c>
      <c r="B105" s="6" t="s">
        <v>2</v>
      </c>
      <c r="C105" s="34" t="str">
        <f>IF('reálná rychlost'!C105="","",IF(AND('reálná rychlost'!C105&gt;90,'reálná rychlost'!C105&lt;=130),odchylky!C105,""))</f>
        <v/>
      </c>
      <c r="D105" s="34" t="str">
        <f>IF('reálná rychlost'!D105="","",IF(AND('reálná rychlost'!D105&gt;90,'reálná rychlost'!D105&lt;=130),odchylky!D105,""))</f>
        <v/>
      </c>
      <c r="E105" s="34" t="str">
        <f>IF('reálná rychlost'!E105="","",IF(AND('reálná rychlost'!E105&gt;90,'reálná rychlost'!E105&lt;=130),odchylky!E105,""))</f>
        <v/>
      </c>
      <c r="F105" s="34" t="str">
        <f>IF('reálná rychlost'!F105="","",IF(AND('reálná rychlost'!F105&gt;90,'reálná rychlost'!F105&lt;=130),odchylky!F105,""))</f>
        <v/>
      </c>
      <c r="G105" s="34" t="str">
        <f>IF('reálná rychlost'!G105="","",IF(AND('reálná rychlost'!G105&gt;90,'reálná rychlost'!G105&lt;=130),odchylky!G105,""))</f>
        <v/>
      </c>
      <c r="H105" s="34" t="str">
        <f>IF('reálná rychlost'!K105="","",IF(AND('reálná rychlost'!K105&gt;90,'reálná rychlost'!K105&lt;=130),odchylky!K105,""))</f>
        <v/>
      </c>
      <c r="I105" s="34" t="str">
        <f>IF('reálná rychlost'!L105="","",IF(AND('reálná rychlost'!L105&gt;90,'reálná rychlost'!L105&lt;=130),odchylky!L105,""))</f>
        <v/>
      </c>
      <c r="J105" s="34" t="str">
        <f>IF('reálná rychlost'!S105="","",IF(AND('reálná rychlost'!S105&gt;90,'reálná rychlost'!S105&lt;=130),odchylky!S105,""))</f>
        <v/>
      </c>
      <c r="K105" s="34" t="str">
        <f>IF('reálná rychlost'!T105="","",IF(AND('reálná rychlost'!T105&gt;90,'reálná rychlost'!T105&lt;=130),odchylky!T105,""))</f>
        <v/>
      </c>
      <c r="L105" s="34" t="str">
        <f>IF('reálná rychlost'!U105="","",IF(AND('reálná rychlost'!U105&gt;90,'reálná rychlost'!U105&lt;=130),odchylky!U105,""))</f>
        <v/>
      </c>
    </row>
    <row r="106" spans="1:12" x14ac:dyDescent="0.25">
      <c r="A106" s="3" t="s">
        <v>6</v>
      </c>
      <c r="B106" s="9" t="s">
        <v>2</v>
      </c>
      <c r="C106" s="34" t="str">
        <f>IF('reálná rychlost'!C106="","",IF(AND('reálná rychlost'!C106&gt;90,'reálná rychlost'!C106&lt;=130),odchylky!C106,""))</f>
        <v/>
      </c>
      <c r="D106" s="34" t="str">
        <f>IF('reálná rychlost'!D106="","",IF(AND('reálná rychlost'!D106&gt;90,'reálná rychlost'!D106&lt;=130),odchylky!D106,""))</f>
        <v/>
      </c>
      <c r="E106" s="34" t="str">
        <f>IF('reálná rychlost'!E106="","",IF(AND('reálná rychlost'!E106&gt;90,'reálná rychlost'!E106&lt;=130),odchylky!E106,""))</f>
        <v/>
      </c>
      <c r="F106" s="34" t="str">
        <f>IF('reálná rychlost'!F106="","",IF(AND('reálná rychlost'!F106&gt;90,'reálná rychlost'!F106&lt;=130),odchylky!F106,""))</f>
        <v/>
      </c>
      <c r="G106" s="34" t="str">
        <f>IF('reálná rychlost'!G106="","",IF(AND('reálná rychlost'!G106&gt;90,'reálná rychlost'!G106&lt;=130),odchylky!G106,""))</f>
        <v/>
      </c>
      <c r="H106" s="34" t="str">
        <f>IF('reálná rychlost'!K106="","",IF(AND('reálná rychlost'!K106&gt;90,'reálná rychlost'!K106&lt;=130),odchylky!K106,""))</f>
        <v/>
      </c>
      <c r="I106" s="34" t="str">
        <f>IF('reálná rychlost'!L106="","",IF(AND('reálná rychlost'!L106&gt;90,'reálná rychlost'!L106&lt;=130),odchylky!L106,""))</f>
        <v/>
      </c>
      <c r="J106" s="34" t="str">
        <f>IF('reálná rychlost'!S106="","",IF(AND('reálná rychlost'!S106&gt;90,'reálná rychlost'!S106&lt;=130),odchylky!S106,""))</f>
        <v/>
      </c>
      <c r="K106" s="34" t="str">
        <f>IF('reálná rychlost'!T106="","",IF(AND('reálná rychlost'!T106&gt;90,'reálná rychlost'!T106&lt;=130),odchylky!T106,""))</f>
        <v/>
      </c>
      <c r="L106" s="34" t="str">
        <f>IF('reálná rychlost'!U106="","",IF(AND('reálná rychlost'!U106&gt;90,'reálná rychlost'!U106&lt;=130),odchylky!U106,""))</f>
        <v/>
      </c>
    </row>
    <row r="107" spans="1:12" x14ac:dyDescent="0.25">
      <c r="A107" s="5" t="s">
        <v>6</v>
      </c>
      <c r="B107" s="6" t="s">
        <v>2</v>
      </c>
      <c r="C107" s="34" t="str">
        <f>IF('reálná rychlost'!C107="","",IF(AND('reálná rychlost'!C107&gt;90,'reálná rychlost'!C107&lt;=130),odchylky!C107,""))</f>
        <v/>
      </c>
      <c r="D107" s="34" t="str">
        <f>IF('reálná rychlost'!D107="","",IF(AND('reálná rychlost'!D107&gt;90,'reálná rychlost'!D107&lt;=130),odchylky!D107,""))</f>
        <v/>
      </c>
      <c r="E107" s="34" t="str">
        <f>IF('reálná rychlost'!E107="","",IF(AND('reálná rychlost'!E107&gt;90,'reálná rychlost'!E107&lt;=130),odchylky!E107,""))</f>
        <v/>
      </c>
      <c r="F107" s="34" t="str">
        <f>IF('reálná rychlost'!F107="","",IF(AND('reálná rychlost'!F107&gt;90,'reálná rychlost'!F107&lt;=130),odchylky!F107,""))</f>
        <v/>
      </c>
      <c r="G107" s="34" t="str">
        <f>IF('reálná rychlost'!G107="","",IF(AND('reálná rychlost'!G107&gt;90,'reálná rychlost'!G107&lt;=130),odchylky!G107,""))</f>
        <v/>
      </c>
      <c r="H107" s="34" t="str">
        <f>IF('reálná rychlost'!K107="","",IF(AND('reálná rychlost'!K107&gt;90,'reálná rychlost'!K107&lt;=130),odchylky!K107,""))</f>
        <v/>
      </c>
      <c r="I107" s="34" t="str">
        <f>IF('reálná rychlost'!L107="","",IF(AND('reálná rychlost'!L107&gt;90,'reálná rychlost'!L107&lt;=130),odchylky!L107,""))</f>
        <v/>
      </c>
      <c r="J107" s="34" t="str">
        <f>IF('reálná rychlost'!S107="","",IF(AND('reálná rychlost'!S107&gt;90,'reálná rychlost'!S107&lt;=130),odchylky!S107,""))</f>
        <v/>
      </c>
      <c r="K107" s="34" t="str">
        <f>IF('reálná rychlost'!T107="","",IF(AND('reálná rychlost'!T107&gt;90,'reálná rychlost'!T107&lt;=130),odchylky!T107,""))</f>
        <v/>
      </c>
      <c r="L107" s="34" t="str">
        <f>IF('reálná rychlost'!U107="","",IF(AND('reálná rychlost'!U107&gt;90,'reálná rychlost'!U107&lt;=130),odchylky!U107,""))</f>
        <v/>
      </c>
    </row>
    <row r="108" spans="1:12" x14ac:dyDescent="0.25">
      <c r="A108" s="3" t="s">
        <v>6</v>
      </c>
      <c r="B108" s="9" t="s">
        <v>2</v>
      </c>
      <c r="C108" s="34" t="str">
        <f>IF('reálná rychlost'!C108="","",IF(AND('reálná rychlost'!C108&gt;90,'reálná rychlost'!C108&lt;=130),odchylky!C108,""))</f>
        <v/>
      </c>
      <c r="D108" s="34" t="str">
        <f>IF('reálná rychlost'!D108="","",IF(AND('reálná rychlost'!D108&gt;90,'reálná rychlost'!D108&lt;=130),odchylky!D108,""))</f>
        <v/>
      </c>
      <c r="E108" s="34" t="str">
        <f>IF('reálná rychlost'!E108="","",IF(AND('reálná rychlost'!E108&gt;90,'reálná rychlost'!E108&lt;=130),odchylky!E108,""))</f>
        <v/>
      </c>
      <c r="F108" s="34" t="str">
        <f>IF('reálná rychlost'!F108="","",IF(AND('reálná rychlost'!F108&gt;90,'reálná rychlost'!F108&lt;=130),odchylky!F108,""))</f>
        <v/>
      </c>
      <c r="G108" s="34" t="str">
        <f>IF('reálná rychlost'!G108="","",IF(AND('reálná rychlost'!G108&gt;90,'reálná rychlost'!G108&lt;=130),odchylky!G108,""))</f>
        <v/>
      </c>
      <c r="H108" s="34" t="str">
        <f>IF('reálná rychlost'!K108="","",IF(AND('reálná rychlost'!K108&gt;90,'reálná rychlost'!K108&lt;=130),odchylky!K108,""))</f>
        <v/>
      </c>
      <c r="I108" s="34" t="str">
        <f>IF('reálná rychlost'!L108="","",IF(AND('reálná rychlost'!L108&gt;90,'reálná rychlost'!L108&lt;=130),odchylky!L108,""))</f>
        <v/>
      </c>
      <c r="J108" s="34" t="str">
        <f>IF('reálná rychlost'!S108="","",IF(AND('reálná rychlost'!S108&gt;90,'reálná rychlost'!S108&lt;=130),odchylky!S108,""))</f>
        <v/>
      </c>
      <c r="K108" s="34" t="str">
        <f>IF('reálná rychlost'!T108="","",IF(AND('reálná rychlost'!T108&gt;90,'reálná rychlost'!T108&lt;=130),odchylky!T108,""))</f>
        <v/>
      </c>
      <c r="L108" s="34" t="str">
        <f>IF('reálná rychlost'!U108="","",IF(AND('reálná rychlost'!U108&gt;90,'reálná rychlost'!U108&lt;=130),odchylky!U108,""))</f>
        <v/>
      </c>
    </row>
    <row r="109" spans="1:12" x14ac:dyDescent="0.25">
      <c r="A109" s="5" t="s">
        <v>6</v>
      </c>
      <c r="B109" s="6" t="s">
        <v>2</v>
      </c>
      <c r="C109" s="34" t="str">
        <f>IF('reálná rychlost'!C109="","",IF(AND('reálná rychlost'!C109&gt;90,'reálná rychlost'!C109&lt;=130),odchylky!C109,""))</f>
        <v/>
      </c>
      <c r="D109" s="34" t="str">
        <f>IF('reálná rychlost'!D109="","",IF(AND('reálná rychlost'!D109&gt;90,'reálná rychlost'!D109&lt;=130),odchylky!D109,""))</f>
        <v/>
      </c>
      <c r="E109" s="34" t="str">
        <f>IF('reálná rychlost'!E109="","",IF(AND('reálná rychlost'!E109&gt;90,'reálná rychlost'!E109&lt;=130),odchylky!E109,""))</f>
        <v/>
      </c>
      <c r="F109" s="34" t="str">
        <f>IF('reálná rychlost'!F109="","",IF(AND('reálná rychlost'!F109&gt;90,'reálná rychlost'!F109&lt;=130),odchylky!F109,""))</f>
        <v/>
      </c>
      <c r="G109" s="34" t="str">
        <f>IF('reálná rychlost'!G109="","",IF(AND('reálná rychlost'!G109&gt;90,'reálná rychlost'!G109&lt;=130),odchylky!G109,""))</f>
        <v/>
      </c>
      <c r="H109" s="34" t="str">
        <f>IF('reálná rychlost'!K109="","",IF(AND('reálná rychlost'!K109&gt;90,'reálná rychlost'!K109&lt;=130),odchylky!K109,""))</f>
        <v/>
      </c>
      <c r="I109" s="34" t="str">
        <f>IF('reálná rychlost'!L109="","",IF(AND('reálná rychlost'!L109&gt;90,'reálná rychlost'!L109&lt;=130),odchylky!L109,""))</f>
        <v/>
      </c>
      <c r="J109" s="34" t="str">
        <f>IF('reálná rychlost'!S109="","",IF(AND('reálná rychlost'!S109&gt;90,'reálná rychlost'!S109&lt;=130),odchylky!S109,""))</f>
        <v/>
      </c>
      <c r="K109" s="34" t="str">
        <f>IF('reálná rychlost'!T109="","",IF(AND('reálná rychlost'!T109&gt;90,'reálná rychlost'!T109&lt;=130),odchylky!T109,""))</f>
        <v/>
      </c>
      <c r="L109" s="34" t="str">
        <f>IF('reálná rychlost'!U109="","",IF(AND('reálná rychlost'!U109&gt;90,'reálná rychlost'!U109&lt;=130),odchylky!U109,""))</f>
        <v/>
      </c>
    </row>
    <row r="110" spans="1:12" x14ac:dyDescent="0.25">
      <c r="A110" s="3" t="s">
        <v>6</v>
      </c>
      <c r="B110" s="9" t="s">
        <v>2</v>
      </c>
      <c r="C110" s="34">
        <f>IF('reálná rychlost'!C110="","",IF(AND('reálná rychlost'!C110&gt;90,'reálná rychlost'!C110&lt;=130),odchylky!C110,""))</f>
        <v>-6.5420560747663545E-2</v>
      </c>
      <c r="D110" s="34">
        <f>IF('reálná rychlost'!D110="","",IF(AND('reálná rychlost'!D110&gt;90,'reálná rychlost'!D110&lt;=130),odchylky!D110,""))</f>
        <v>2.8037383177570093E-2</v>
      </c>
      <c r="E110" s="34">
        <f>IF('reálná rychlost'!E110="","",IF(AND('reálná rychlost'!E110&gt;90,'reálná rychlost'!E110&lt;=130),odchylky!E110,""))</f>
        <v>7.8431372549019607E-2</v>
      </c>
      <c r="F110" s="34">
        <f>IF('reálná rychlost'!F110="","",IF(AND('reálná rychlost'!F110&gt;90,'reálná rychlost'!F110&lt;=130),odchylky!F110,""))</f>
        <v>-1.9607843137254902E-2</v>
      </c>
      <c r="G110" s="34">
        <f>IF('reálná rychlost'!G110="","",IF(AND('reálná rychlost'!G110&gt;90,'reálná rychlost'!G110&lt;=130),odchylky!G110,""))</f>
        <v>-1.9607843137254902E-2</v>
      </c>
      <c r="H110" s="34">
        <f>IF('reálná rychlost'!K110="","",IF(AND('reálná rychlost'!K110&gt;90,'reálná rychlost'!K110&lt;=130),odchylky!K110,""))</f>
        <v>0.14583333333333334</v>
      </c>
      <c r="I110" s="34">
        <f>IF('reálná rychlost'!L110="","",IF(AND('reálná rychlost'!L110&gt;90,'reálná rychlost'!L110&lt;=130),odchylky!L110,""))</f>
        <v>0.19791666666666666</v>
      </c>
      <c r="J110" s="34">
        <f>IF('reálná rychlost'!S110="","",IF(AND('reálná rychlost'!S110&gt;90,'reálná rychlost'!S110&lt;=130),odchylky!S110,""))</f>
        <v>0.13402061855670103</v>
      </c>
      <c r="K110" s="34">
        <f>IF('reálná rychlost'!T110="","",IF(AND('reálná rychlost'!T110&gt;90,'reálná rychlost'!T110&lt;=130),odchylky!T110,""))</f>
        <v>3.0927835051546393E-2</v>
      </c>
      <c r="L110" s="34">
        <f>IF('reálná rychlost'!U110="","",IF(AND('reálná rychlost'!U110&gt;90,'reálná rychlost'!U110&lt;=130),odchylky!U110,""))</f>
        <v>-0.17525773195876287</v>
      </c>
    </row>
    <row r="111" spans="1:12" x14ac:dyDescent="0.25">
      <c r="A111" s="5" t="s">
        <v>6</v>
      </c>
      <c r="B111" s="6" t="s">
        <v>2</v>
      </c>
      <c r="C111" s="34">
        <f>IF('reálná rychlost'!C111="","",IF(AND('reálná rychlost'!C111&gt;90,'reálná rychlost'!C111&lt;=130),odchylky!C111,""))</f>
        <v>-0.15254237288135594</v>
      </c>
      <c r="D111" s="34">
        <f>IF('reálná rychlost'!D111="","",IF(AND('reálná rychlost'!D111&gt;90,'reálná rychlost'!D111&lt;=130),odchylky!D111,""))</f>
        <v>1.6949152542372881E-2</v>
      </c>
      <c r="E111" s="34">
        <f>IF('reálná rychlost'!E111="","",IF(AND('reálná rychlost'!E111&gt;90,'reálná rychlost'!E111&lt;=130),odchylky!E111,""))</f>
        <v>1.6260162601626018E-2</v>
      </c>
      <c r="F111" s="34">
        <f>IF('reálná rychlost'!F111="","",IF(AND('reálná rychlost'!F111&gt;90,'reálná rychlost'!F111&lt;=130),odchylky!F111,""))</f>
        <v>5.6910569105691054E-2</v>
      </c>
      <c r="G111" s="34">
        <f>IF('reálná rychlost'!G111="","",IF(AND('reálná rychlost'!G111&gt;90,'reálná rychlost'!G111&lt;=130),odchylky!G111,""))</f>
        <v>8.1300813008130079E-2</v>
      </c>
      <c r="H111" s="34">
        <f>IF('reálná rychlost'!K111="","",IF(AND('reálná rychlost'!K111&gt;90,'reálná rychlost'!K111&lt;=130),odchylky!K111,""))</f>
        <v>5.46875E-2</v>
      </c>
      <c r="I111" s="34">
        <f>IF('reálná rychlost'!L111="","",IF(AND('reálná rychlost'!L111&gt;90,'reálná rychlost'!L111&lt;=130),odchylky!L111,""))</f>
        <v>1.5625E-2</v>
      </c>
      <c r="J111" s="34">
        <f>IF('reálná rychlost'!S111="","",IF(AND('reálná rychlost'!S111&gt;90,'reálná rychlost'!S111&lt;=130),odchylky!S111,""))</f>
        <v>3.1746031746031744E-2</v>
      </c>
      <c r="K111" s="34">
        <f>IF('reálná rychlost'!T111="","",IF(AND('reálná rychlost'!T111&gt;90,'reálná rychlost'!T111&lt;=130),odchylky!T111,""))</f>
        <v>-0.12698412698412698</v>
      </c>
      <c r="L111" s="34">
        <f>IF('reálná rychlost'!U111="","",IF(AND('reálná rychlost'!U111&gt;90,'reálná rychlost'!U111&lt;=130),odchylky!U111,""))</f>
        <v>-0.16666666666666666</v>
      </c>
    </row>
    <row r="112" spans="1:12" x14ac:dyDescent="0.25">
      <c r="A112" s="3" t="s">
        <v>6</v>
      </c>
      <c r="B112" s="9" t="s">
        <v>2</v>
      </c>
      <c r="C112" s="34">
        <f>IF('reálná rychlost'!C112="","",IF(AND('reálná rychlost'!C112&gt;90,'reálná rychlost'!C112&lt;=130),odchylky!C112,""))</f>
        <v>-8.1632653061224483E-2</v>
      </c>
      <c r="D112" s="34">
        <f>IF('reálná rychlost'!D112="","",IF(AND('reálná rychlost'!D112&gt;90,'reálná rychlost'!D112&lt;=130),odchylky!D112,""))</f>
        <v>0.12244897959183673</v>
      </c>
      <c r="E112" s="34">
        <f>IF('reálná rychlost'!E112="","",IF(AND('reálná rychlost'!E112&gt;90,'reálná rychlost'!E112&lt;=130),odchylky!E112,""))</f>
        <v>0.14035087719298245</v>
      </c>
      <c r="F112" s="34">
        <f>IF('reálná rychlost'!F112="","",IF(AND('reálná rychlost'!F112&gt;90,'reálná rychlost'!F112&lt;=130),odchylky!F112,""))</f>
        <v>0.14035087719298245</v>
      </c>
      <c r="G112" s="34">
        <f>IF('reálná rychlost'!G112="","",IF(AND('reálná rychlost'!G112&gt;90,'reálná rychlost'!G112&lt;=130),odchylky!G112,""))</f>
        <v>7.8947368421052627E-2</v>
      </c>
      <c r="H112" s="34">
        <f>IF('reálná rychlost'!K112="","",IF(AND('reálná rychlost'!K112&gt;90,'reálná rychlost'!K112&lt;=130),odchylky!K112,""))</f>
        <v>5.6910569105691054E-2</v>
      </c>
      <c r="I112" s="34">
        <f>IF('reálná rychlost'!L112="","",IF(AND('reálná rychlost'!L112&gt;90,'reálná rychlost'!L112&lt;=130),odchylky!L112,""))</f>
        <v>0.13821138211382114</v>
      </c>
      <c r="J112" s="34">
        <f>IF('reálná rychlost'!S112="","",IF(AND('reálná rychlost'!S112&gt;90,'reálná rychlost'!S112&lt;=130),odchylky!S112,""))</f>
        <v>0.12280701754385964</v>
      </c>
      <c r="K112" s="34">
        <f>IF('reálná rychlost'!T112="","",IF(AND('reálná rychlost'!T112&gt;90,'reálná rychlost'!T112&lt;=130),odchylky!T112,""))</f>
        <v>0.22807017543859648</v>
      </c>
      <c r="L112" s="34">
        <f>IF('reálná rychlost'!U112="","",IF(AND('reálná rychlost'!U112&gt;90,'reálná rychlost'!U112&lt;=130),odchylky!U112,""))</f>
        <v>-0.12280701754385964</v>
      </c>
    </row>
    <row r="113" spans="1:12" x14ac:dyDescent="0.25">
      <c r="A113" s="5" t="s">
        <v>6</v>
      </c>
      <c r="B113" s="6" t="s">
        <v>2</v>
      </c>
      <c r="C113" s="34" t="str">
        <f>IF('reálná rychlost'!C113="","",IF(AND('reálná rychlost'!C113&gt;90,'reálná rychlost'!C113&lt;=130),odchylky!C113,""))</f>
        <v/>
      </c>
      <c r="D113" s="34" t="str">
        <f>IF('reálná rychlost'!D113="","",IF(AND('reálná rychlost'!D113&gt;90,'reálná rychlost'!D113&lt;=130),odchylky!D113,""))</f>
        <v/>
      </c>
      <c r="E113" s="34" t="str">
        <f>IF('reálná rychlost'!E113="","",IF(AND('reálná rychlost'!E113&gt;90,'reálná rychlost'!E113&lt;=130),odchylky!E113,""))</f>
        <v/>
      </c>
      <c r="F113" s="34" t="str">
        <f>IF('reálná rychlost'!F113="","",IF(AND('reálná rychlost'!F113&gt;90,'reálná rychlost'!F113&lt;=130),odchylky!F113,""))</f>
        <v/>
      </c>
      <c r="G113" s="34" t="str">
        <f>IF('reálná rychlost'!G113="","",IF(AND('reálná rychlost'!G113&gt;90,'reálná rychlost'!G113&lt;=130),odchylky!G113,""))</f>
        <v/>
      </c>
      <c r="H113" s="34">
        <f>IF('reálná rychlost'!K113="","",IF(AND('reálná rychlost'!K113&gt;90,'reálná rychlost'!K113&lt;=130),odchylky!K113,""))</f>
        <v>0.1702127659574468</v>
      </c>
      <c r="I113" s="34">
        <f>IF('reálná rychlost'!L113="","",IF(AND('reálná rychlost'!L113&gt;90,'reálná rychlost'!L113&lt;=130),odchylky!L113,""))</f>
        <v>0.32978723404255317</v>
      </c>
      <c r="J113" s="34">
        <f>IF('reálná rychlost'!S113="","",IF(AND('reálná rychlost'!S113&gt;90,'reálná rychlost'!S113&lt;=130),odchylky!S113,""))</f>
        <v>0</v>
      </c>
      <c r="K113" s="34">
        <f>IF('reálná rychlost'!T113="","",IF(AND('reálná rychlost'!T113&gt;90,'reálná rychlost'!T113&lt;=130),odchylky!T113,""))</f>
        <v>0.30526315789473685</v>
      </c>
      <c r="L113" s="34">
        <f>IF('reálná rychlost'!U113="","",IF(AND('reálná rychlost'!U113&gt;90,'reálná rychlost'!U113&lt;=130),odchylky!U113,""))</f>
        <v>-0.15789473684210525</v>
      </c>
    </row>
    <row r="114" spans="1:12" x14ac:dyDescent="0.25">
      <c r="A114" s="3" t="s">
        <v>6</v>
      </c>
      <c r="B114" s="9" t="s">
        <v>2</v>
      </c>
      <c r="C114" s="34" t="str">
        <f>IF('reálná rychlost'!C114="","",IF(AND('reálná rychlost'!C114&gt;90,'reálná rychlost'!C114&lt;=130),odchylky!C114,""))</f>
        <v/>
      </c>
      <c r="D114" s="34" t="str">
        <f>IF('reálná rychlost'!D114="","",IF(AND('reálná rychlost'!D114&gt;90,'reálná rychlost'!D114&lt;=130),odchylky!D114,""))</f>
        <v/>
      </c>
      <c r="E114" s="34" t="str">
        <f>IF('reálná rychlost'!E114="","",IF(AND('reálná rychlost'!E114&gt;90,'reálná rychlost'!E114&lt;=130),odchylky!E114,""))</f>
        <v/>
      </c>
      <c r="F114" s="34" t="str">
        <f>IF('reálná rychlost'!F114="","",IF(AND('reálná rychlost'!F114&gt;90,'reálná rychlost'!F114&lt;=130),odchylky!F114,""))</f>
        <v/>
      </c>
      <c r="G114" s="34" t="str">
        <f>IF('reálná rychlost'!G114="","",IF(AND('reálná rychlost'!G114&gt;90,'reálná rychlost'!G114&lt;=130),odchylky!G114,""))</f>
        <v/>
      </c>
      <c r="H114" s="34" t="str">
        <f>IF('reálná rychlost'!K114="","",IF(AND('reálná rychlost'!K114&gt;90,'reálná rychlost'!K114&lt;=130),odchylky!K114,""))</f>
        <v/>
      </c>
      <c r="I114" s="34" t="str">
        <f>IF('reálná rychlost'!L114="","",IF(AND('reálná rychlost'!L114&gt;90,'reálná rychlost'!L114&lt;=130),odchylky!L114,""))</f>
        <v/>
      </c>
      <c r="J114" s="34" t="str">
        <f>IF('reálná rychlost'!S114="","",IF(AND('reálná rychlost'!S114&gt;90,'reálná rychlost'!S114&lt;=130),odchylky!S114,""))</f>
        <v/>
      </c>
      <c r="K114" s="34" t="str">
        <f>IF('reálná rychlost'!T114="","",IF(AND('reálná rychlost'!T114&gt;90,'reálná rychlost'!T114&lt;=130),odchylky!T114,""))</f>
        <v/>
      </c>
      <c r="L114" s="34" t="str">
        <f>IF('reálná rychlost'!U114="","",IF(AND('reálná rychlost'!U114&gt;90,'reálná rychlost'!U114&lt;=130),odchylky!U114,""))</f>
        <v/>
      </c>
    </row>
  </sheetData>
  <pageMargins left="0.7" right="0.7" top="0.78740157499999996" bottom="0.78740157499999996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55598-FAE8-44C2-BEA4-BFBAECB4BEB5}">
  <dimension ref="A1:M114"/>
  <sheetViews>
    <sheetView workbookViewId="0">
      <selection activeCell="M18" sqref="M18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8" width="9.28515625" bestFit="1" customWidth="1"/>
    <col min="9" max="10" width="11.85546875" bestFit="1" customWidth="1"/>
    <col min="11" max="12" width="9.28515625" bestFit="1" customWidth="1"/>
    <col min="13" max="13" width="11.85546875" bestFit="1" customWidth="1"/>
  </cols>
  <sheetData>
    <row r="1" spans="1:13" x14ac:dyDescent="0.25">
      <c r="A1" s="2" t="s">
        <v>0</v>
      </c>
      <c r="B1" s="2" t="s">
        <v>1</v>
      </c>
      <c r="C1" s="32">
        <f>IF(odchylky!A1="","",odchylky!A1)</f>
        <v>1</v>
      </c>
      <c r="D1" s="32">
        <f>IF(odchylky!B1="","",odchylky!B1)</f>
        <v>2</v>
      </c>
      <c r="E1" s="32">
        <f>IF(odchylky!H1="","",odchylky!H1)</f>
        <v>8</v>
      </c>
      <c r="F1" s="32">
        <f>IF(odchylky!I1="","",odchylky!I1)</f>
        <v>9</v>
      </c>
      <c r="G1" s="32">
        <f>IF(odchylky!J1="","",odchylky!J1)</f>
        <v>10</v>
      </c>
      <c r="H1" s="32">
        <f>IF(odchylky!M1="","",odchylky!M1)</f>
        <v>13</v>
      </c>
      <c r="I1" s="32">
        <f>IF(odchylky!N1="","",odchylky!N1)</f>
        <v>14</v>
      </c>
      <c r="J1" s="32">
        <f>IF(odchylky!O1="","",odchylky!O1)</f>
        <v>15</v>
      </c>
      <c r="K1" s="32">
        <f>IF(odchylky!P1="","",odchylky!P1)</f>
        <v>16</v>
      </c>
      <c r="L1" s="32">
        <f>IF(odchylky!Q1="","",odchylky!Q1)</f>
        <v>17</v>
      </c>
      <c r="M1" s="32">
        <f>IF(odchylky!R1="","",odchylky!R1)</f>
        <v>18</v>
      </c>
    </row>
    <row r="2" spans="1:13" x14ac:dyDescent="0.25">
      <c r="A2" s="4" t="s">
        <v>3</v>
      </c>
      <c r="B2" s="4" t="s">
        <v>4</v>
      </c>
      <c r="C2" s="31" t="str">
        <f>IF('reálná rychlost'!A2="","",IF(AND('reálná rychlost'!A2&gt;90,'reálná rychlost'!A2&lt;=130),odchylky!A2,""))</f>
        <v/>
      </c>
      <c r="D2" s="31" t="str">
        <f>IF('reálná rychlost'!B2="","",IF(AND('reálná rychlost'!B2&gt;90,'reálná rychlost'!B2&lt;=130),odchylky!B2,""))</f>
        <v/>
      </c>
      <c r="E2" s="31" t="str">
        <f>IF('reálná rychlost'!H2="","",IF(AND('reálná rychlost'!H2&gt;90,'reálná rychlost'!H2&lt;=130),odchylky!H2,""))</f>
        <v/>
      </c>
      <c r="F2" s="31" t="str">
        <f>IF('reálná rychlost'!I2="","",IF(AND('reálná rychlost'!I2&gt;90,'reálná rychlost'!I2&lt;=130),odchylky!I2,""))</f>
        <v/>
      </c>
      <c r="G2" s="31" t="str">
        <f>IF('reálná rychlost'!J2="","",IF(AND('reálná rychlost'!J2&gt;90,'reálná rychlost'!J2&lt;=130),odchylky!J2,""))</f>
        <v/>
      </c>
      <c r="H2" s="31" t="str">
        <f>IF('reálná rychlost'!M2="","",IF(AND('reálná rychlost'!M2&gt;90,'reálná rychlost'!M2&lt;=130),odchylky!M2,""))</f>
        <v/>
      </c>
      <c r="I2" s="31" t="str">
        <f>IF('reálná rychlost'!N2="","",IF(AND('reálná rychlost'!N2&gt;90,'reálná rychlost'!N2&lt;=130),odchylky!N2,""))</f>
        <v/>
      </c>
      <c r="J2" s="31" t="str">
        <f>IF('reálná rychlost'!O2="","",IF(AND('reálná rychlost'!O2&gt;90,'reálná rychlost'!O2&lt;=130),odchylky!O2,""))</f>
        <v/>
      </c>
      <c r="K2" s="31" t="str">
        <f>IF('reálná rychlost'!P2="","",IF(AND('reálná rychlost'!P2&gt;90,'reálná rychlost'!P2&lt;=130),odchylky!P2,""))</f>
        <v/>
      </c>
      <c r="L2" s="31" t="str">
        <f>IF('reálná rychlost'!Q2="","",IF(AND('reálná rychlost'!Q2&gt;90,'reálná rychlost'!Q2&lt;=130),odchylky!Q2,""))</f>
        <v/>
      </c>
      <c r="M2" s="31" t="str">
        <f>IF('reálná rychlost'!R2="","",IF(AND('reálná rychlost'!R2&gt;90,'reálná rychlost'!R2&lt;=130),odchylky!R2,""))</f>
        <v/>
      </c>
    </row>
    <row r="3" spans="1:13" x14ac:dyDescent="0.25">
      <c r="A3" s="6" t="s">
        <v>3</v>
      </c>
      <c r="B3" s="6" t="s">
        <v>4</v>
      </c>
      <c r="C3" s="31" t="str">
        <f>IF('reálná rychlost'!A3="","",IF(AND('reálná rychlost'!A3&gt;90,'reálná rychlost'!A3&lt;=130),odchylky!A3,""))</f>
        <v/>
      </c>
      <c r="D3" s="31" t="str">
        <f>IF('reálná rychlost'!B3="","",IF(AND('reálná rychlost'!B3&gt;90,'reálná rychlost'!B3&lt;=130),odchylky!B3,""))</f>
        <v/>
      </c>
      <c r="E3" s="31" t="str">
        <f>IF('reálná rychlost'!H3="","",IF(AND('reálná rychlost'!H3&gt;90,'reálná rychlost'!H3&lt;=130),odchylky!H3,""))</f>
        <v/>
      </c>
      <c r="F3" s="31" t="str">
        <f>IF('reálná rychlost'!I3="","",IF(AND('reálná rychlost'!I3&gt;90,'reálná rychlost'!I3&lt;=130),odchylky!I3,""))</f>
        <v/>
      </c>
      <c r="G3" s="31" t="str">
        <f>IF('reálná rychlost'!J3="","",IF(AND('reálná rychlost'!J3&gt;90,'reálná rychlost'!J3&lt;=130),odchylky!J3,""))</f>
        <v/>
      </c>
      <c r="H3" s="31" t="str">
        <f>IF('reálná rychlost'!M3="","",IF(AND('reálná rychlost'!M3&gt;90,'reálná rychlost'!M3&lt;=130),odchylky!M3,""))</f>
        <v/>
      </c>
      <c r="I3" s="31" t="str">
        <f>IF('reálná rychlost'!N3="","",IF(AND('reálná rychlost'!N3&gt;90,'reálná rychlost'!N3&lt;=130),odchylky!N3,""))</f>
        <v/>
      </c>
      <c r="J3" s="31" t="str">
        <f>IF('reálná rychlost'!O3="","",IF(AND('reálná rychlost'!O3&gt;90,'reálná rychlost'!O3&lt;=130),odchylky!O3,""))</f>
        <v/>
      </c>
      <c r="K3" s="31" t="str">
        <f>IF('reálná rychlost'!P3="","",IF(AND('reálná rychlost'!P3&gt;90,'reálná rychlost'!P3&lt;=130),odchylky!P3,""))</f>
        <v/>
      </c>
      <c r="L3" s="31" t="str">
        <f>IF('reálná rychlost'!Q3="","",IF(AND('reálná rychlost'!Q3&gt;90,'reálná rychlost'!Q3&lt;=130),odchylky!Q3,""))</f>
        <v/>
      </c>
      <c r="M3" s="31" t="str">
        <f>IF('reálná rychlost'!R3="","",IF(AND('reálná rychlost'!R3&gt;90,'reálná rychlost'!R3&lt;=130),odchylky!R3,""))</f>
        <v/>
      </c>
    </row>
    <row r="4" spans="1:13" x14ac:dyDescent="0.25">
      <c r="A4" s="4" t="s">
        <v>3</v>
      </c>
      <c r="B4" s="4" t="s">
        <v>4</v>
      </c>
      <c r="C4" s="31" t="str">
        <f>IF('reálná rychlost'!A4="","",IF(AND('reálná rychlost'!A4&gt;90,'reálná rychlost'!A4&lt;=130),odchylky!A4,""))</f>
        <v/>
      </c>
      <c r="D4" s="31" t="str">
        <f>IF('reálná rychlost'!B4="","",IF(AND('reálná rychlost'!B4&gt;90,'reálná rychlost'!B4&lt;=130),odchylky!B4,""))</f>
        <v/>
      </c>
      <c r="E4" s="31" t="str">
        <f>IF('reálná rychlost'!H4="","",IF(AND('reálná rychlost'!H4&gt;90,'reálná rychlost'!H4&lt;=130),odchylky!H4,""))</f>
        <v/>
      </c>
      <c r="F4" s="31" t="str">
        <f>IF('reálná rychlost'!I4="","",IF(AND('reálná rychlost'!I4&gt;90,'reálná rychlost'!I4&lt;=130),odchylky!I4,""))</f>
        <v/>
      </c>
      <c r="G4" s="31" t="str">
        <f>IF('reálná rychlost'!J4="","",IF(AND('reálná rychlost'!J4&gt;90,'reálná rychlost'!J4&lt;=130),odchylky!J4,""))</f>
        <v/>
      </c>
      <c r="H4" s="31" t="str">
        <f>IF('reálná rychlost'!M4="","",IF(AND('reálná rychlost'!M4&gt;90,'reálná rychlost'!M4&lt;=130),odchylky!M4,""))</f>
        <v/>
      </c>
      <c r="I4" s="31" t="str">
        <f>IF('reálná rychlost'!N4="","",IF(AND('reálná rychlost'!N4&gt;90,'reálná rychlost'!N4&lt;=130),odchylky!N4,""))</f>
        <v/>
      </c>
      <c r="J4" s="31" t="str">
        <f>IF('reálná rychlost'!O4="","",IF(AND('reálná rychlost'!O4&gt;90,'reálná rychlost'!O4&lt;=130),odchylky!O4,""))</f>
        <v/>
      </c>
      <c r="K4" s="31" t="str">
        <f>IF('reálná rychlost'!P4="","",IF(AND('reálná rychlost'!P4&gt;90,'reálná rychlost'!P4&lt;=130),odchylky!P4,""))</f>
        <v/>
      </c>
      <c r="L4" s="31" t="str">
        <f>IF('reálná rychlost'!Q4="","",IF(AND('reálná rychlost'!Q4&gt;90,'reálná rychlost'!Q4&lt;=130),odchylky!Q4,""))</f>
        <v/>
      </c>
      <c r="M4" s="31" t="str">
        <f>IF('reálná rychlost'!R4="","",IF(AND('reálná rychlost'!R4&gt;90,'reálná rychlost'!R4&lt;=130),odchylky!R4,""))</f>
        <v/>
      </c>
    </row>
    <row r="5" spans="1:13" x14ac:dyDescent="0.25">
      <c r="A5" s="6" t="s">
        <v>3</v>
      </c>
      <c r="B5" s="6" t="s">
        <v>4</v>
      </c>
      <c r="C5" s="31" t="str">
        <f>IF('reálná rychlost'!A5="","",IF(AND('reálná rychlost'!A5&gt;90,'reálná rychlost'!A5&lt;=130),odchylky!A5,""))</f>
        <v/>
      </c>
      <c r="D5" s="31" t="str">
        <f>IF('reálná rychlost'!B5="","",IF(AND('reálná rychlost'!B5&gt;90,'reálná rychlost'!B5&lt;=130),odchylky!B5,""))</f>
        <v/>
      </c>
      <c r="E5" s="31" t="str">
        <f>IF('reálná rychlost'!H5="","",IF(AND('reálná rychlost'!H5&gt;90,'reálná rychlost'!H5&lt;=130),odchylky!H5,""))</f>
        <v/>
      </c>
      <c r="F5" s="31" t="str">
        <f>IF('reálná rychlost'!I5="","",IF(AND('reálná rychlost'!I5&gt;90,'reálná rychlost'!I5&lt;=130),odchylky!I5,""))</f>
        <v/>
      </c>
      <c r="G5" s="31" t="str">
        <f>IF('reálná rychlost'!J5="","",IF(AND('reálná rychlost'!J5&gt;90,'reálná rychlost'!J5&lt;=130),odchylky!J5,""))</f>
        <v/>
      </c>
      <c r="H5" s="31" t="str">
        <f>IF('reálná rychlost'!M5="","",IF(AND('reálná rychlost'!M5&gt;90,'reálná rychlost'!M5&lt;=130),odchylky!M5,""))</f>
        <v/>
      </c>
      <c r="I5" s="31" t="str">
        <f>IF('reálná rychlost'!N5="","",IF(AND('reálná rychlost'!N5&gt;90,'reálná rychlost'!N5&lt;=130),odchylky!N5,""))</f>
        <v/>
      </c>
      <c r="J5" s="31" t="str">
        <f>IF('reálná rychlost'!O5="","",IF(AND('reálná rychlost'!O5&gt;90,'reálná rychlost'!O5&lt;=130),odchylky!O5,""))</f>
        <v/>
      </c>
      <c r="K5" s="31" t="str">
        <f>IF('reálná rychlost'!P5="","",IF(AND('reálná rychlost'!P5&gt;90,'reálná rychlost'!P5&lt;=130),odchylky!P5,""))</f>
        <v/>
      </c>
      <c r="L5" s="31" t="str">
        <f>IF('reálná rychlost'!Q5="","",IF(AND('reálná rychlost'!Q5&gt;90,'reálná rychlost'!Q5&lt;=130),odchylky!Q5,""))</f>
        <v/>
      </c>
      <c r="M5" s="31" t="str">
        <f>IF('reálná rychlost'!R5="","",IF(AND('reálná rychlost'!R5&gt;90,'reálná rychlost'!R5&lt;=130),odchylky!R5,""))</f>
        <v/>
      </c>
    </row>
    <row r="6" spans="1:13" x14ac:dyDescent="0.25">
      <c r="A6" s="4" t="s">
        <v>3</v>
      </c>
      <c r="B6" s="4" t="s">
        <v>4</v>
      </c>
      <c r="C6" s="31" t="str">
        <f>IF('reálná rychlost'!A6="","",IF(AND('reálná rychlost'!A6&gt;90,'reálná rychlost'!A6&lt;=130),odchylky!A6,""))</f>
        <v/>
      </c>
      <c r="D6" s="31" t="str">
        <f>IF('reálná rychlost'!B6="","",IF(AND('reálná rychlost'!B6&gt;90,'reálná rychlost'!B6&lt;=130),odchylky!B6,""))</f>
        <v/>
      </c>
      <c r="E6" s="31" t="str">
        <f>IF('reálná rychlost'!H6="","",IF(AND('reálná rychlost'!H6&gt;90,'reálná rychlost'!H6&lt;=130),odchylky!H6,""))</f>
        <v/>
      </c>
      <c r="F6" s="31" t="str">
        <f>IF('reálná rychlost'!I6="","",IF(AND('reálná rychlost'!I6&gt;90,'reálná rychlost'!I6&lt;=130),odchylky!I6,""))</f>
        <v/>
      </c>
      <c r="G6" s="31" t="str">
        <f>IF('reálná rychlost'!J6="","",IF(AND('reálná rychlost'!J6&gt;90,'reálná rychlost'!J6&lt;=130),odchylky!J6,""))</f>
        <v/>
      </c>
      <c r="H6" s="31" t="str">
        <f>IF('reálná rychlost'!M6="","",IF(AND('reálná rychlost'!M6&gt;90,'reálná rychlost'!M6&lt;=130),odchylky!M6,""))</f>
        <v/>
      </c>
      <c r="I6" s="31" t="str">
        <f>IF('reálná rychlost'!N6="","",IF(AND('reálná rychlost'!N6&gt;90,'reálná rychlost'!N6&lt;=130),odchylky!N6,""))</f>
        <v/>
      </c>
      <c r="J6" s="31" t="str">
        <f>IF('reálná rychlost'!O6="","",IF(AND('reálná rychlost'!O6&gt;90,'reálná rychlost'!O6&lt;=130),odchylky!O6,""))</f>
        <v/>
      </c>
      <c r="K6" s="31">
        <f>IF('reálná rychlost'!P6="","",IF(AND('reálná rychlost'!P6&gt;90,'reálná rychlost'!P6&lt;=130),odchylky!P6,""))</f>
        <v>-1.098901098901099E-2</v>
      </c>
      <c r="L6" s="31">
        <f>IF('reálná rychlost'!Q6="","",IF(AND('reálná rychlost'!Q6&gt;90,'reálná rychlost'!Q6&lt;=130),odchylky!Q6,""))</f>
        <v>4.3956043956043959E-2</v>
      </c>
      <c r="M6" s="31" t="str">
        <f>IF('reálná rychlost'!R6="","",IF(AND('reálná rychlost'!R6&gt;90,'reálná rychlost'!R6&lt;=130),odchylky!R6,""))</f>
        <v/>
      </c>
    </row>
    <row r="7" spans="1:13" x14ac:dyDescent="0.25">
      <c r="A7" s="6" t="s">
        <v>3</v>
      </c>
      <c r="B7" s="6" t="s">
        <v>4</v>
      </c>
      <c r="C7" s="31" t="str">
        <f>IF('reálná rychlost'!A7="","",IF(AND('reálná rychlost'!A7&gt;90,'reálná rychlost'!A7&lt;=130),odchylky!A7,""))</f>
        <v/>
      </c>
      <c r="D7" s="31" t="str">
        <f>IF('reálná rychlost'!B7="","",IF(AND('reálná rychlost'!B7&gt;90,'reálná rychlost'!B7&lt;=130),odchylky!B7,""))</f>
        <v/>
      </c>
      <c r="E7" s="31" t="str">
        <f>IF('reálná rychlost'!H7="","",IF(AND('reálná rychlost'!H7&gt;90,'reálná rychlost'!H7&lt;=130),odchylky!H7,""))</f>
        <v/>
      </c>
      <c r="F7" s="31" t="str">
        <f>IF('reálná rychlost'!I7="","",IF(AND('reálná rychlost'!I7&gt;90,'reálná rychlost'!I7&lt;=130),odchylky!I7,""))</f>
        <v/>
      </c>
      <c r="G7" s="31" t="str">
        <f>IF('reálná rychlost'!J7="","",IF(AND('reálná rychlost'!J7&gt;90,'reálná rychlost'!J7&lt;=130),odchylky!J7,""))</f>
        <v/>
      </c>
      <c r="H7" s="31" t="str">
        <f>IF('reálná rychlost'!M7="","",IF(AND('reálná rychlost'!M7&gt;90,'reálná rychlost'!M7&lt;=130),odchylky!M7,""))</f>
        <v/>
      </c>
      <c r="I7" s="31" t="str">
        <f>IF('reálná rychlost'!N7="","",IF(AND('reálná rychlost'!N7&gt;90,'reálná rychlost'!N7&lt;=130),odchylky!N7,""))</f>
        <v/>
      </c>
      <c r="J7" s="31" t="str">
        <f>IF('reálná rychlost'!O7="","",IF(AND('reálná rychlost'!O7&gt;90,'reálná rychlost'!O7&lt;=130),odchylky!O7,""))</f>
        <v/>
      </c>
      <c r="K7" s="31" t="str">
        <f>IF('reálná rychlost'!P7="","",IF(AND('reálná rychlost'!P7&gt;90,'reálná rychlost'!P7&lt;=130),odchylky!P7,""))</f>
        <v/>
      </c>
      <c r="L7" s="31" t="str">
        <f>IF('reálná rychlost'!Q7="","",IF(AND('reálná rychlost'!Q7&gt;90,'reálná rychlost'!Q7&lt;=130),odchylky!Q7,""))</f>
        <v/>
      </c>
      <c r="M7" s="31" t="str">
        <f>IF('reálná rychlost'!R7="","",IF(AND('reálná rychlost'!R7&gt;90,'reálná rychlost'!R7&lt;=130),odchylky!R7,""))</f>
        <v/>
      </c>
    </row>
    <row r="8" spans="1:13" x14ac:dyDescent="0.25">
      <c r="A8" s="4" t="s">
        <v>3</v>
      </c>
      <c r="B8" s="4" t="s">
        <v>4</v>
      </c>
      <c r="C8" s="31" t="str">
        <f>IF('reálná rychlost'!A8="","",IF(AND('reálná rychlost'!A8&gt;90,'reálná rychlost'!A8&lt;=130),odchylky!A8,""))</f>
        <v/>
      </c>
      <c r="D8" s="31" t="str">
        <f>IF('reálná rychlost'!B8="","",IF(AND('reálná rychlost'!B8&gt;90,'reálná rychlost'!B8&lt;=130),odchylky!B8,""))</f>
        <v/>
      </c>
      <c r="E8" s="31" t="str">
        <f>IF('reálná rychlost'!H8="","",IF(AND('reálná rychlost'!H8&gt;90,'reálná rychlost'!H8&lt;=130),odchylky!H8,""))</f>
        <v/>
      </c>
      <c r="F8" s="31" t="str">
        <f>IF('reálná rychlost'!I8="","",IF(AND('reálná rychlost'!I8&gt;90,'reálná rychlost'!I8&lt;=130),odchylky!I8,""))</f>
        <v/>
      </c>
      <c r="G8" s="31" t="str">
        <f>IF('reálná rychlost'!J8="","",IF(AND('reálná rychlost'!J8&gt;90,'reálná rychlost'!J8&lt;=130),odchylky!J8,""))</f>
        <v/>
      </c>
      <c r="H8" s="31" t="str">
        <f>IF('reálná rychlost'!M8="","",IF(AND('reálná rychlost'!M8&gt;90,'reálná rychlost'!M8&lt;=130),odchylky!M8,""))</f>
        <v/>
      </c>
      <c r="I8" s="31" t="str">
        <f>IF('reálná rychlost'!N8="","",IF(AND('reálná rychlost'!N8&gt;90,'reálná rychlost'!N8&lt;=130),odchylky!N8,""))</f>
        <v/>
      </c>
      <c r="J8" s="31" t="str">
        <f>IF('reálná rychlost'!O8="","",IF(AND('reálná rychlost'!O8&gt;90,'reálná rychlost'!O8&lt;=130),odchylky!O8,""))</f>
        <v/>
      </c>
      <c r="K8" s="31" t="str">
        <f>IF('reálná rychlost'!P8="","",IF(AND('reálná rychlost'!P8&gt;90,'reálná rychlost'!P8&lt;=130),odchylky!P8,""))</f>
        <v/>
      </c>
      <c r="L8" s="31" t="str">
        <f>IF('reálná rychlost'!Q8="","",IF(AND('reálná rychlost'!Q8&gt;90,'reálná rychlost'!Q8&lt;=130),odchylky!Q8,""))</f>
        <v/>
      </c>
      <c r="M8" s="31" t="str">
        <f>IF('reálná rychlost'!R8="","",IF(AND('reálná rychlost'!R8&gt;90,'reálná rychlost'!R8&lt;=130),odchylky!R8,""))</f>
        <v/>
      </c>
    </row>
    <row r="9" spans="1:13" x14ac:dyDescent="0.25">
      <c r="A9" s="6" t="s">
        <v>3</v>
      </c>
      <c r="B9" s="6" t="s">
        <v>4</v>
      </c>
      <c r="C9" s="31" t="str">
        <f>IF('reálná rychlost'!A9="","",IF(AND('reálná rychlost'!A9&gt;90,'reálná rychlost'!A9&lt;=130),odchylky!A9,""))</f>
        <v/>
      </c>
      <c r="D9" s="31" t="str">
        <f>IF('reálná rychlost'!B9="","",IF(AND('reálná rychlost'!B9&gt;90,'reálná rychlost'!B9&lt;=130),odchylky!B9,""))</f>
        <v/>
      </c>
      <c r="E9" s="31" t="str">
        <f>IF('reálná rychlost'!H9="","",IF(AND('reálná rychlost'!H9&gt;90,'reálná rychlost'!H9&lt;=130),odchylky!H9,""))</f>
        <v/>
      </c>
      <c r="F9" s="31" t="str">
        <f>IF('reálná rychlost'!I9="","",IF(AND('reálná rychlost'!I9&gt;90,'reálná rychlost'!I9&lt;=130),odchylky!I9,""))</f>
        <v/>
      </c>
      <c r="G9" s="31" t="str">
        <f>IF('reálná rychlost'!J9="","",IF(AND('reálná rychlost'!J9&gt;90,'reálná rychlost'!J9&lt;=130),odchylky!J9,""))</f>
        <v/>
      </c>
      <c r="H9" s="31" t="str">
        <f>IF('reálná rychlost'!M9="","",IF(AND('reálná rychlost'!M9&gt;90,'reálná rychlost'!M9&lt;=130),odchylky!M9,""))</f>
        <v/>
      </c>
      <c r="I9" s="31" t="str">
        <f>IF('reálná rychlost'!N9="","",IF(AND('reálná rychlost'!N9&gt;90,'reálná rychlost'!N9&lt;=130),odchylky!N9,""))</f>
        <v/>
      </c>
      <c r="J9" s="31" t="str">
        <f>IF('reálná rychlost'!O9="","",IF(AND('reálná rychlost'!O9&gt;90,'reálná rychlost'!O9&lt;=130),odchylky!O9,""))</f>
        <v/>
      </c>
      <c r="K9" s="31" t="str">
        <f>IF('reálná rychlost'!P9="","",IF(AND('reálná rychlost'!P9&gt;90,'reálná rychlost'!P9&lt;=130),odchylky!P9,""))</f>
        <v/>
      </c>
      <c r="L9" s="31" t="str">
        <f>IF('reálná rychlost'!Q9="","",IF(AND('reálná rychlost'!Q9&gt;90,'reálná rychlost'!Q9&lt;=130),odchylky!Q9,""))</f>
        <v/>
      </c>
      <c r="M9" s="31" t="str">
        <f>IF('reálná rychlost'!R9="","",IF(AND('reálná rychlost'!R9&gt;90,'reálná rychlost'!R9&lt;=130),odchylky!R9,""))</f>
        <v/>
      </c>
    </row>
    <row r="10" spans="1:13" x14ac:dyDescent="0.25">
      <c r="A10" s="4" t="s">
        <v>3</v>
      </c>
      <c r="B10" s="4" t="s">
        <v>4</v>
      </c>
      <c r="C10" s="31" t="str">
        <f>IF('reálná rychlost'!A10="","",IF(AND('reálná rychlost'!A10&gt;90,'reálná rychlost'!A10&lt;=130),odchylky!A10,""))</f>
        <v/>
      </c>
      <c r="D10" s="31" t="str">
        <f>IF('reálná rychlost'!B10="","",IF(AND('reálná rychlost'!B10&gt;90,'reálná rychlost'!B10&lt;=130),odchylky!B10,""))</f>
        <v/>
      </c>
      <c r="E10" s="31" t="str">
        <f>IF('reálná rychlost'!H10="","",IF(AND('reálná rychlost'!H10&gt;90,'reálná rychlost'!H10&lt;=130),odchylky!H10,""))</f>
        <v/>
      </c>
      <c r="F10" s="31" t="str">
        <f>IF('reálná rychlost'!I10="","",IF(AND('reálná rychlost'!I10&gt;90,'reálná rychlost'!I10&lt;=130),odchylky!I10,""))</f>
        <v/>
      </c>
      <c r="G10" s="31" t="str">
        <f>IF('reálná rychlost'!J10="","",IF(AND('reálná rychlost'!J10&gt;90,'reálná rychlost'!J10&lt;=130),odchylky!J10,""))</f>
        <v/>
      </c>
      <c r="H10" s="31" t="str">
        <f>IF('reálná rychlost'!M10="","",IF(AND('reálná rychlost'!M10&gt;90,'reálná rychlost'!M10&lt;=130),odchylky!M10,""))</f>
        <v/>
      </c>
      <c r="I10" s="31" t="str">
        <f>IF('reálná rychlost'!N10="","",IF(AND('reálná rychlost'!N10&gt;90,'reálná rychlost'!N10&lt;=130),odchylky!N10,""))</f>
        <v/>
      </c>
      <c r="J10" s="31" t="str">
        <f>IF('reálná rychlost'!O10="","",IF(AND('reálná rychlost'!O10&gt;90,'reálná rychlost'!O10&lt;=130),odchylky!O10,""))</f>
        <v/>
      </c>
      <c r="K10" s="31" t="str">
        <f>IF('reálná rychlost'!P10="","",IF(AND('reálná rychlost'!P10&gt;90,'reálná rychlost'!P10&lt;=130),odchylky!P10,""))</f>
        <v/>
      </c>
      <c r="L10" s="31" t="str">
        <f>IF('reálná rychlost'!Q10="","",IF(AND('reálná rychlost'!Q10&gt;90,'reálná rychlost'!Q10&lt;=130),odchylky!Q10,""))</f>
        <v/>
      </c>
      <c r="M10" s="31" t="str">
        <f>IF('reálná rychlost'!R10="","",IF(AND('reálná rychlost'!R10&gt;90,'reálná rychlost'!R10&lt;=130),odchylky!R10,""))</f>
        <v/>
      </c>
    </row>
    <row r="11" spans="1:13" x14ac:dyDescent="0.25">
      <c r="A11" s="6" t="s">
        <v>3</v>
      </c>
      <c r="B11" s="6" t="s">
        <v>4</v>
      </c>
      <c r="C11" s="31" t="str">
        <f>IF('reálná rychlost'!A11="","",IF(AND('reálná rychlost'!A11&gt;90,'reálná rychlost'!A11&lt;=130),odchylky!A11,""))</f>
        <v/>
      </c>
      <c r="D11" s="31" t="str">
        <f>IF('reálná rychlost'!B11="","",IF(AND('reálná rychlost'!B11&gt;90,'reálná rychlost'!B11&lt;=130),odchylky!B11,""))</f>
        <v/>
      </c>
      <c r="E11" s="31" t="str">
        <f>IF('reálná rychlost'!H11="","",IF(AND('reálná rychlost'!H11&gt;90,'reálná rychlost'!H11&lt;=130),odchylky!H11,""))</f>
        <v/>
      </c>
      <c r="F11" s="31" t="str">
        <f>IF('reálná rychlost'!I11="","",IF(AND('reálná rychlost'!I11&gt;90,'reálná rychlost'!I11&lt;=130),odchylky!I11,""))</f>
        <v/>
      </c>
      <c r="G11" s="31" t="str">
        <f>IF('reálná rychlost'!J11="","",IF(AND('reálná rychlost'!J11&gt;90,'reálná rychlost'!J11&lt;=130),odchylky!J11,""))</f>
        <v/>
      </c>
      <c r="H11" s="31" t="str">
        <f>IF('reálná rychlost'!M11="","",IF(AND('reálná rychlost'!M11&gt;90,'reálná rychlost'!M11&lt;=130),odchylky!M11,""))</f>
        <v/>
      </c>
      <c r="I11" s="31" t="str">
        <f>IF('reálná rychlost'!N11="","",IF(AND('reálná rychlost'!N11&gt;90,'reálná rychlost'!N11&lt;=130),odchylky!N11,""))</f>
        <v/>
      </c>
      <c r="J11" s="31" t="str">
        <f>IF('reálná rychlost'!O11="","",IF(AND('reálná rychlost'!O11&gt;90,'reálná rychlost'!O11&lt;=130),odchylky!O11,""))</f>
        <v/>
      </c>
      <c r="K11" s="31" t="str">
        <f>IF('reálná rychlost'!P11="","",IF(AND('reálná rychlost'!P11&gt;90,'reálná rychlost'!P11&lt;=130),odchylky!P11,""))</f>
        <v/>
      </c>
      <c r="L11" s="31" t="str">
        <f>IF('reálná rychlost'!Q11="","",IF(AND('reálná rychlost'!Q11&gt;90,'reálná rychlost'!Q11&lt;=130),odchylky!Q11,""))</f>
        <v/>
      </c>
      <c r="M11" s="31" t="str">
        <f>IF('reálná rychlost'!R11="","",IF(AND('reálná rychlost'!R11&gt;90,'reálná rychlost'!R11&lt;=130),odchylky!R11,""))</f>
        <v/>
      </c>
    </row>
    <row r="12" spans="1:13" x14ac:dyDescent="0.25">
      <c r="A12" s="4" t="s">
        <v>3</v>
      </c>
      <c r="B12" s="4" t="s">
        <v>4</v>
      </c>
      <c r="C12" s="31" t="str">
        <f>IF('reálná rychlost'!A12="","",IF(AND('reálná rychlost'!A12&gt;90,'reálná rychlost'!A12&lt;=130),odchylky!A12,""))</f>
        <v/>
      </c>
      <c r="D12" s="31" t="str">
        <f>IF('reálná rychlost'!B12="","",IF(AND('reálná rychlost'!B12&gt;90,'reálná rychlost'!B12&lt;=130),odchylky!B12,""))</f>
        <v/>
      </c>
      <c r="E12" s="31" t="str">
        <f>IF('reálná rychlost'!H12="","",IF(AND('reálná rychlost'!H12&gt;90,'reálná rychlost'!H12&lt;=130),odchylky!H12,""))</f>
        <v/>
      </c>
      <c r="F12" s="31" t="str">
        <f>IF('reálná rychlost'!I12="","",IF(AND('reálná rychlost'!I12&gt;90,'reálná rychlost'!I12&lt;=130),odchylky!I12,""))</f>
        <v/>
      </c>
      <c r="G12" s="31" t="str">
        <f>IF('reálná rychlost'!J12="","",IF(AND('reálná rychlost'!J12&gt;90,'reálná rychlost'!J12&lt;=130),odchylky!J12,""))</f>
        <v/>
      </c>
      <c r="H12" s="31" t="str">
        <f>IF('reálná rychlost'!M12="","",IF(AND('reálná rychlost'!M12&gt;90,'reálná rychlost'!M12&lt;=130),odchylky!M12,""))</f>
        <v/>
      </c>
      <c r="I12" s="31" t="str">
        <f>IF('reálná rychlost'!N12="","",IF(AND('reálná rychlost'!N12&gt;90,'reálná rychlost'!N12&lt;=130),odchylky!N12,""))</f>
        <v/>
      </c>
      <c r="J12" s="31" t="str">
        <f>IF('reálná rychlost'!O12="","",IF(AND('reálná rychlost'!O12&gt;90,'reálná rychlost'!O12&lt;=130),odchylky!O12,""))</f>
        <v/>
      </c>
      <c r="K12" s="31" t="str">
        <f>IF('reálná rychlost'!P12="","",IF(AND('reálná rychlost'!P12&gt;90,'reálná rychlost'!P12&lt;=130),odchylky!P12,""))</f>
        <v/>
      </c>
      <c r="L12" s="31" t="str">
        <f>IF('reálná rychlost'!Q12="","",IF(AND('reálná rychlost'!Q12&gt;90,'reálná rychlost'!Q12&lt;=130),odchylky!Q12,""))</f>
        <v/>
      </c>
      <c r="M12" s="31" t="str">
        <f>IF('reálná rychlost'!R12="","",IF(AND('reálná rychlost'!R12&gt;90,'reálná rychlost'!R12&lt;=130),odchylky!R12,""))</f>
        <v/>
      </c>
    </row>
    <row r="13" spans="1:13" x14ac:dyDescent="0.25">
      <c r="A13" s="6" t="s">
        <v>3</v>
      </c>
      <c r="B13" s="6" t="s">
        <v>4</v>
      </c>
      <c r="C13" s="31" t="str">
        <f>IF('reálná rychlost'!A13="","",IF(AND('reálná rychlost'!A13&gt;90,'reálná rychlost'!A13&lt;=130),odchylky!A13,""))</f>
        <v/>
      </c>
      <c r="D13" s="31" t="str">
        <f>IF('reálná rychlost'!B13="","",IF(AND('reálná rychlost'!B13&gt;90,'reálná rychlost'!B13&lt;=130),odchylky!B13,""))</f>
        <v/>
      </c>
      <c r="E13" s="31" t="str">
        <f>IF('reálná rychlost'!H13="","",IF(AND('reálná rychlost'!H13&gt;90,'reálná rychlost'!H13&lt;=130),odchylky!H13,""))</f>
        <v/>
      </c>
      <c r="F13" s="31" t="str">
        <f>IF('reálná rychlost'!I13="","",IF(AND('reálná rychlost'!I13&gt;90,'reálná rychlost'!I13&lt;=130),odchylky!I13,""))</f>
        <v/>
      </c>
      <c r="G13" s="31" t="str">
        <f>IF('reálná rychlost'!J13="","",IF(AND('reálná rychlost'!J13&gt;90,'reálná rychlost'!J13&lt;=130),odchylky!J13,""))</f>
        <v/>
      </c>
      <c r="H13" s="31" t="str">
        <f>IF('reálná rychlost'!M13="","",IF(AND('reálná rychlost'!M13&gt;90,'reálná rychlost'!M13&lt;=130),odchylky!M13,""))</f>
        <v/>
      </c>
      <c r="I13" s="31" t="str">
        <f>IF('reálná rychlost'!N13="","",IF(AND('reálná rychlost'!N13&gt;90,'reálná rychlost'!N13&lt;=130),odchylky!N13,""))</f>
        <v/>
      </c>
      <c r="J13" s="31" t="str">
        <f>IF('reálná rychlost'!O13="","",IF(AND('reálná rychlost'!O13&gt;90,'reálná rychlost'!O13&lt;=130),odchylky!O13,""))</f>
        <v/>
      </c>
      <c r="K13" s="31" t="str">
        <f>IF('reálná rychlost'!P13="","",IF(AND('reálná rychlost'!P13&gt;90,'reálná rychlost'!P13&lt;=130),odchylky!P13,""))</f>
        <v/>
      </c>
      <c r="L13" s="31" t="str">
        <f>IF('reálná rychlost'!Q13="","",IF(AND('reálná rychlost'!Q13&gt;90,'reálná rychlost'!Q13&lt;=130),odchylky!Q13,""))</f>
        <v/>
      </c>
      <c r="M13" s="31" t="str">
        <f>IF('reálná rychlost'!R13="","",IF(AND('reálná rychlost'!R13&gt;90,'reálná rychlost'!R13&lt;=130),odchylky!R13,""))</f>
        <v/>
      </c>
    </row>
    <row r="14" spans="1:13" x14ac:dyDescent="0.25">
      <c r="A14" s="4" t="s">
        <v>3</v>
      </c>
      <c r="B14" s="4" t="s">
        <v>4</v>
      </c>
      <c r="C14" s="31" t="str">
        <f>IF('reálná rychlost'!A14="","",IF(AND('reálná rychlost'!A14&gt;90,'reálná rychlost'!A14&lt;=130),odchylky!A14,""))</f>
        <v/>
      </c>
      <c r="D14" s="31" t="str">
        <f>IF('reálná rychlost'!B14="","",IF(AND('reálná rychlost'!B14&gt;90,'reálná rychlost'!B14&lt;=130),odchylky!B14,""))</f>
        <v/>
      </c>
      <c r="E14" s="31" t="str">
        <f>IF('reálná rychlost'!H14="","",IF(AND('reálná rychlost'!H14&gt;90,'reálná rychlost'!H14&lt;=130),odchylky!H14,""))</f>
        <v/>
      </c>
      <c r="F14" s="31" t="str">
        <f>IF('reálná rychlost'!I14="","",IF(AND('reálná rychlost'!I14&gt;90,'reálná rychlost'!I14&lt;=130),odchylky!I14,""))</f>
        <v/>
      </c>
      <c r="G14" s="31" t="str">
        <f>IF('reálná rychlost'!J14="","",IF(AND('reálná rychlost'!J14&gt;90,'reálná rychlost'!J14&lt;=130),odchylky!J14,""))</f>
        <v/>
      </c>
      <c r="H14" s="31" t="str">
        <f>IF('reálná rychlost'!M14="","",IF(AND('reálná rychlost'!M14&gt;90,'reálná rychlost'!M14&lt;=130),odchylky!M14,""))</f>
        <v/>
      </c>
      <c r="I14" s="31" t="str">
        <f>IF('reálná rychlost'!N14="","",IF(AND('reálná rychlost'!N14&gt;90,'reálná rychlost'!N14&lt;=130),odchylky!N14,""))</f>
        <v/>
      </c>
      <c r="J14" s="31" t="str">
        <f>IF('reálná rychlost'!O14="","",IF(AND('reálná rychlost'!O14&gt;90,'reálná rychlost'!O14&lt;=130),odchylky!O14,""))</f>
        <v/>
      </c>
      <c r="K14" s="31" t="str">
        <f>IF('reálná rychlost'!P14="","",IF(AND('reálná rychlost'!P14&gt;90,'reálná rychlost'!P14&lt;=130),odchylky!P14,""))</f>
        <v/>
      </c>
      <c r="L14" s="31" t="str">
        <f>IF('reálná rychlost'!Q14="","",IF(AND('reálná rychlost'!Q14&gt;90,'reálná rychlost'!Q14&lt;=130),odchylky!Q14,""))</f>
        <v/>
      </c>
      <c r="M14" s="31" t="str">
        <f>IF('reálná rychlost'!R14="","",IF(AND('reálná rychlost'!R14&gt;90,'reálná rychlost'!R14&lt;=130),odchylky!R14,""))</f>
        <v/>
      </c>
    </row>
    <row r="15" spans="1:13" x14ac:dyDescent="0.25">
      <c r="A15" s="6" t="s">
        <v>3</v>
      </c>
      <c r="B15" s="6" t="s">
        <v>4</v>
      </c>
      <c r="C15" s="31" t="str">
        <f>IF('reálná rychlost'!A15="","",IF(AND('reálná rychlost'!A15&gt;90,'reálná rychlost'!A15&lt;=130),odchylky!A15,""))</f>
        <v/>
      </c>
      <c r="D15" s="31" t="str">
        <f>IF('reálná rychlost'!B15="","",IF(AND('reálná rychlost'!B15&gt;90,'reálná rychlost'!B15&lt;=130),odchylky!B15,""))</f>
        <v/>
      </c>
      <c r="E15" s="31">
        <f>IF('reálná rychlost'!H15="","",IF(AND('reálná rychlost'!H15&gt;90,'reálná rychlost'!H15&lt;=130),odchylky!H15,""))</f>
        <v>0.28865979381443296</v>
      </c>
      <c r="F15" s="31">
        <f>IF('reálná rychlost'!I15="","",IF(AND('reálná rychlost'!I15&gt;90,'reálná rychlost'!I15&lt;=130),odchylky!I15,""))</f>
        <v>3.0927835051546393E-2</v>
      </c>
      <c r="G15" s="31">
        <f>IF('reálná rychlost'!J15="","",IF(AND('reálná rychlost'!J15&gt;90,'reálná rychlost'!J15&lt;=130),odchylky!J15,""))</f>
        <v>0.23711340206185566</v>
      </c>
      <c r="H15" s="31">
        <f>IF('reálná rychlost'!M15="","",IF(AND('reálná rychlost'!M15&gt;90,'reálná rychlost'!M15&lt;=130),odchylky!M15,""))</f>
        <v>-0.10891089108910891</v>
      </c>
      <c r="I15" s="31" t="str">
        <f>IF('reálná rychlost'!N15="","",IF(AND('reálná rychlost'!N15&gt;90,'reálná rychlost'!N15&lt;=130),odchylky!N15,""))</f>
        <v/>
      </c>
      <c r="J15" s="31" t="str">
        <f>IF('reálná rychlost'!O15="","",IF(AND('reálná rychlost'!O15&gt;90,'reálná rychlost'!O15&lt;=130),odchylky!O15,""))</f>
        <v/>
      </c>
      <c r="K15" s="31">
        <f>IF('reálná rychlost'!P15="","",IF(AND('reálná rychlost'!P15&gt;90,'reálná rychlost'!P15&lt;=130),odchylky!P15,""))</f>
        <v>0.15</v>
      </c>
      <c r="L15" s="31">
        <f>IF('reálná rychlost'!Q15="","",IF(AND('reálná rychlost'!Q15&gt;90,'reálná rychlost'!Q15&lt;=130),odchylky!Q15,""))</f>
        <v>0.1</v>
      </c>
      <c r="M15" s="31" t="str">
        <f>IF('reálná rychlost'!R15="","",IF(AND('reálná rychlost'!R15&gt;90,'reálná rychlost'!R15&lt;=130),odchylky!R15,""))</f>
        <v/>
      </c>
    </row>
    <row r="16" spans="1:13" x14ac:dyDescent="0.25">
      <c r="A16" s="4" t="s">
        <v>3</v>
      </c>
      <c r="B16" s="4" t="s">
        <v>4</v>
      </c>
      <c r="C16" s="31">
        <f>IF('reálná rychlost'!A16="","",IF(AND('reálná rychlost'!A16&gt;90,'reálná rychlost'!A16&lt;=130),odchylky!A16,""))</f>
        <v>4.8387096774193547E-2</v>
      </c>
      <c r="D16" s="31">
        <f>IF('reálná rychlost'!B16="","",IF(AND('reálná rychlost'!B16&gt;90,'reálná rychlost'!B16&lt;=130),odchylky!B16,""))</f>
        <v>4.8387096774193547E-2</v>
      </c>
      <c r="E16" s="31">
        <f>IF('reálná rychlost'!H16="","",IF(AND('reálná rychlost'!H16&gt;90,'reálná rychlost'!H16&lt;=130),odchylky!H16,""))</f>
        <v>0</v>
      </c>
      <c r="F16" s="31">
        <f>IF('reálná rychlost'!I16="","",IF(AND('reálná rychlost'!I16&gt;90,'reálná rychlost'!I16&lt;=130),odchylky!I16,""))</f>
        <v>7.7519379844961239E-3</v>
      </c>
      <c r="G16" s="31">
        <f>IF('reálná rychlost'!J16="","",IF(AND('reálná rychlost'!J16&gt;90,'reálná rychlost'!J16&lt;=130),odchylky!J16,""))</f>
        <v>4.6511627906976744E-2</v>
      </c>
      <c r="H16" s="31">
        <f>IF('reálná rychlost'!M16="","",IF(AND('reálná rychlost'!M16&gt;90,'reálná rychlost'!M16&lt;=130),odchylky!M16,""))</f>
        <v>0</v>
      </c>
      <c r="I16" s="31" t="str">
        <f>IF('reálná rychlost'!N16="","",IF(AND('reálná rychlost'!N16&gt;90,'reálná rychlost'!N16&lt;=130),odchylky!N16,""))</f>
        <v/>
      </c>
      <c r="J16" s="31" t="str">
        <f>IF('reálná rychlost'!O16="","",IF(AND('reálná rychlost'!O16&gt;90,'reálná rychlost'!O16&lt;=130),odchylky!O16,""))</f>
        <v/>
      </c>
      <c r="K16" s="31">
        <f>IF('reálná rychlost'!P16="","",IF(AND('reálná rychlost'!P16&gt;90,'reálná rychlost'!P16&lt;=130),odchylky!P16,""))</f>
        <v>6.2992125984251968E-2</v>
      </c>
      <c r="L16" s="31">
        <f>IF('reálná rychlost'!Q16="","",IF(AND('reálná rychlost'!Q16&gt;90,'reálná rychlost'!Q16&lt;=130),odchylky!Q16,""))</f>
        <v>2.3622047244094488E-2</v>
      </c>
      <c r="M16" s="31" t="str">
        <f>IF('reálná rychlost'!R16="","",IF(AND('reálná rychlost'!R16&gt;90,'reálná rychlost'!R16&lt;=130),odchylky!R16,""))</f>
        <v/>
      </c>
    </row>
    <row r="17" spans="1:13" x14ac:dyDescent="0.25">
      <c r="A17" s="6" t="s">
        <v>3</v>
      </c>
      <c r="B17" s="6" t="s">
        <v>4</v>
      </c>
      <c r="C17" s="31" t="str">
        <f>IF('reálná rychlost'!A17="","",IF(AND('reálná rychlost'!A17&gt;90,'reálná rychlost'!A17&lt;=130),odchylky!A17,""))</f>
        <v/>
      </c>
      <c r="D17" s="31" t="str">
        <f>IF('reálná rychlost'!B17="","",IF(AND('reálná rychlost'!B17&gt;90,'reálná rychlost'!B17&lt;=130),odchylky!B17,""))</f>
        <v/>
      </c>
      <c r="E17" s="31" t="str">
        <f>IF('reálná rychlost'!H17="","",IF(AND('reálná rychlost'!H17&gt;90,'reálná rychlost'!H17&lt;=130),odchylky!H17,""))</f>
        <v/>
      </c>
      <c r="F17" s="31">
        <f>IF('reálná rychlost'!I17="","",IF(AND('reálná rychlost'!I17&gt;90,'reálná rychlost'!I17&lt;=130),odchylky!I17,""))</f>
        <v>-1.7094017094017096E-2</v>
      </c>
      <c r="G17" s="31">
        <f>IF('reálná rychlost'!J17="","",IF(AND('reálná rychlost'!J17&gt;90,'reálná rychlost'!J17&lt;=130),odchylky!J17,""))</f>
        <v>0.1111111111111111</v>
      </c>
      <c r="H17" s="31">
        <f>IF('reálná rychlost'!M17="","",IF(AND('reálná rychlost'!M17&gt;90,'reálná rychlost'!M17&lt;=130),odchylky!M17,""))</f>
        <v>4.5454545454545456E-2</v>
      </c>
      <c r="I17" s="31" t="str">
        <f>IF('reálná rychlost'!N17="","",IF(AND('reálná rychlost'!N17&gt;90,'reálná rychlost'!N17&lt;=130),odchylky!N17,""))</f>
        <v/>
      </c>
      <c r="J17" s="31" t="str">
        <f>IF('reálná rychlost'!O17="","",IF(AND('reálná rychlost'!O17&gt;90,'reálná rychlost'!O17&lt;=130),odchylky!O17,""))</f>
        <v/>
      </c>
      <c r="K17" s="31">
        <f>IF('reálná rychlost'!P17="","",IF(AND('reálná rychlost'!P17&gt;90,'reálná rychlost'!P17&lt;=130),odchylky!P17,""))</f>
        <v>0.18421052631578946</v>
      </c>
      <c r="L17" s="31">
        <f>IF('reálná rychlost'!Q17="","",IF(AND('reálná rychlost'!Q17&gt;90,'reálná rychlost'!Q17&lt;=130),odchylky!Q17,""))</f>
        <v>5.2631578947368418E-2</v>
      </c>
      <c r="M17" s="31" t="str">
        <f>IF('reálná rychlost'!R17="","",IF(AND('reálná rychlost'!R17&gt;90,'reálná rychlost'!R17&lt;=130),odchylky!R17,""))</f>
        <v/>
      </c>
    </row>
    <row r="18" spans="1:13" x14ac:dyDescent="0.25">
      <c r="A18" s="4" t="s">
        <v>3</v>
      </c>
      <c r="B18" s="4" t="s">
        <v>4</v>
      </c>
      <c r="C18" s="31" t="str">
        <f>IF('reálná rychlost'!A18="","",IF(AND('reálná rychlost'!A18&gt;90,'reálná rychlost'!A18&lt;=130),odchylky!A18,""))</f>
        <v/>
      </c>
      <c r="D18" s="31" t="str">
        <f>IF('reálná rychlost'!B18="","",IF(AND('reálná rychlost'!B18&gt;90,'reálná rychlost'!B18&lt;=130),odchylky!B18,""))</f>
        <v/>
      </c>
      <c r="E18" s="31" t="str">
        <f>IF('reálná rychlost'!H18="","",IF(AND('reálná rychlost'!H18&gt;90,'reálná rychlost'!H18&lt;=130),odchylky!H18,""))</f>
        <v/>
      </c>
      <c r="F18" s="31">
        <f>IF('reálná rychlost'!I18="","",IF(AND('reálná rychlost'!I18&gt;90,'reálná rychlost'!I18&lt;=130),odchylky!I18,""))</f>
        <v>-0.13043478260869565</v>
      </c>
      <c r="G18" s="31">
        <f>IF('reálná rychlost'!J18="","",IF(AND('reálná rychlost'!J18&gt;90,'reálná rychlost'!J18&lt;=130),odchylky!J18,""))</f>
        <v>-2.1739130434782608E-2</v>
      </c>
      <c r="H18" s="31" t="str">
        <f>IF('reálná rychlost'!M18="","",IF(AND('reálná rychlost'!M18&gt;90,'reálná rychlost'!M18&lt;=130),odchylky!M18,""))</f>
        <v/>
      </c>
      <c r="I18" s="31" t="str">
        <f>IF('reálná rychlost'!N18="","",IF(AND('reálná rychlost'!N18&gt;90,'reálná rychlost'!N18&lt;=130),odchylky!N18,""))</f>
        <v/>
      </c>
      <c r="J18" s="31" t="str">
        <f>IF('reálná rychlost'!O18="","",IF(AND('reálná rychlost'!O18&gt;90,'reálná rychlost'!O18&lt;=130),odchylky!O18,""))</f>
        <v/>
      </c>
      <c r="K18" s="31">
        <f>IF('reálná rychlost'!P18="","",IF(AND('reálná rychlost'!P18&gt;90,'reálná rychlost'!P18&lt;=130),odchylky!P18,""))</f>
        <v>1.0638297872340425E-2</v>
      </c>
      <c r="L18" s="31">
        <f>IF('reálná rychlost'!Q18="","",IF(AND('reálná rychlost'!Q18&gt;90,'reálná rychlost'!Q18&lt;=130),odchylky!Q18,""))</f>
        <v>6.3829787234042548E-2</v>
      </c>
      <c r="M18" s="31" t="str">
        <f>IF('reálná rychlost'!R18="","",IF(AND('reálná rychlost'!R18&gt;90,'reálná rychlost'!R18&lt;=130),odchylky!R18,""))</f>
        <v/>
      </c>
    </row>
    <row r="19" spans="1:13" x14ac:dyDescent="0.25">
      <c r="A19" s="6" t="s">
        <v>3</v>
      </c>
      <c r="B19" s="6" t="s">
        <v>4</v>
      </c>
      <c r="C19" s="31" t="str">
        <f>IF('reálná rychlost'!A19="","",IF(AND('reálná rychlost'!A19&gt;90,'reálná rychlost'!A19&lt;=130),odchylky!A19,""))</f>
        <v/>
      </c>
      <c r="D19" s="31" t="str">
        <f>IF('reálná rychlost'!B19="","",IF(AND('reálná rychlost'!B19&gt;90,'reálná rychlost'!B19&lt;=130),odchylky!B19,""))</f>
        <v/>
      </c>
      <c r="E19" s="31" t="str">
        <f>IF('reálná rychlost'!H19="","",IF(AND('reálná rychlost'!H19&gt;90,'reálná rychlost'!H19&lt;=130),odchylky!H19,""))</f>
        <v/>
      </c>
      <c r="F19" s="31" t="str">
        <f>IF('reálná rychlost'!I19="","",IF(AND('reálná rychlost'!I19&gt;90,'reálná rychlost'!I19&lt;=130),odchylky!I19,""))</f>
        <v/>
      </c>
      <c r="G19" s="31" t="str">
        <f>IF('reálná rychlost'!J19="","",IF(AND('reálná rychlost'!J19&gt;90,'reálná rychlost'!J19&lt;=130),odchylky!J19,""))</f>
        <v/>
      </c>
      <c r="H19" s="31" t="str">
        <f>IF('reálná rychlost'!M19="","",IF(AND('reálná rychlost'!M19&gt;90,'reálná rychlost'!M19&lt;=130),odchylky!M19,""))</f>
        <v/>
      </c>
      <c r="I19" s="31" t="str">
        <f>IF('reálná rychlost'!N19="","",IF(AND('reálná rychlost'!N19&gt;90,'reálná rychlost'!N19&lt;=130),odchylky!N19,""))</f>
        <v/>
      </c>
      <c r="J19" s="31" t="str">
        <f>IF('reálná rychlost'!O19="","",IF(AND('reálná rychlost'!O19&gt;90,'reálná rychlost'!O19&lt;=130),odchylky!O19,""))</f>
        <v/>
      </c>
      <c r="K19" s="31" t="str">
        <f>IF('reálná rychlost'!P19="","",IF(AND('reálná rychlost'!P19&gt;90,'reálná rychlost'!P19&lt;=130),odchylky!P19,""))</f>
        <v/>
      </c>
      <c r="L19" s="31" t="str">
        <f>IF('reálná rychlost'!Q19="","",IF(AND('reálná rychlost'!Q19&gt;90,'reálná rychlost'!Q19&lt;=130),odchylky!Q19,""))</f>
        <v/>
      </c>
      <c r="M19" s="31" t="str">
        <f>IF('reálná rychlost'!R19="","",IF(AND('reálná rychlost'!R19&gt;90,'reálná rychlost'!R19&lt;=130),odchylky!R19,""))</f>
        <v/>
      </c>
    </row>
    <row r="20" spans="1:13" x14ac:dyDescent="0.25">
      <c r="C20" s="31" t="str">
        <f>IF('reálná rychlost'!A20="","",IF(AND('reálná rychlost'!A20&gt;90,'reálná rychlost'!A20&lt;=130),odchylky!A20,""))</f>
        <v/>
      </c>
      <c r="D20" s="31" t="str">
        <f>IF('reálná rychlost'!B20="","",IF(AND('reálná rychlost'!B20&gt;90,'reálná rychlost'!B20&lt;=130),odchylky!B20,""))</f>
        <v/>
      </c>
      <c r="E20" s="31" t="str">
        <f>IF('reálná rychlost'!H20="","",IF(AND('reálná rychlost'!H20&gt;90,'reálná rychlost'!H20&lt;=130),odchylky!H20,""))</f>
        <v/>
      </c>
      <c r="F20" s="31" t="str">
        <f>IF('reálná rychlost'!I20="","",IF(AND('reálná rychlost'!I20&gt;90,'reálná rychlost'!I20&lt;=130),odchylky!I20,""))</f>
        <v/>
      </c>
      <c r="G20" s="31" t="str">
        <f>IF('reálná rychlost'!J20="","",IF(AND('reálná rychlost'!J20&gt;90,'reálná rychlost'!J20&lt;=130),odchylky!J20,""))</f>
        <v/>
      </c>
      <c r="H20" s="31" t="str">
        <f>IF('reálná rychlost'!M20="","",IF(AND('reálná rychlost'!M20&gt;90,'reálná rychlost'!M20&lt;=130),odchylky!M20,""))</f>
        <v/>
      </c>
      <c r="I20" s="31" t="str">
        <f>IF('reálná rychlost'!N20="","",IF(AND('reálná rychlost'!N20&gt;90,'reálná rychlost'!N20&lt;=130),odchylky!N20,""))</f>
        <v/>
      </c>
      <c r="J20" s="31" t="str">
        <f>IF('reálná rychlost'!O20="","",IF(AND('reálná rychlost'!O20&gt;90,'reálná rychlost'!O20&lt;=130),odchylky!O20,""))</f>
        <v/>
      </c>
      <c r="K20" s="31" t="str">
        <f>IF('reálná rychlost'!P20="","",IF(AND('reálná rychlost'!P20&gt;90,'reálná rychlost'!P20&lt;=130),odchylky!P20,""))</f>
        <v/>
      </c>
      <c r="L20" s="31" t="str">
        <f>IF('reálná rychlost'!Q20="","",IF(AND('reálná rychlost'!Q20&gt;90,'reálná rychlost'!Q20&lt;=130),odchylky!Q20,""))</f>
        <v/>
      </c>
      <c r="M20" s="31" t="str">
        <f>IF('reálná rychlost'!R20="","",IF(AND('reálná rychlost'!R20&gt;90,'reálná rychlost'!R20&lt;=130),odchylky!R20,""))</f>
        <v/>
      </c>
    </row>
    <row r="21" spans="1:13" x14ac:dyDescent="0.25">
      <c r="A21" s="6" t="s">
        <v>3</v>
      </c>
      <c r="B21" s="6" t="s">
        <v>2</v>
      </c>
      <c r="C21" s="31" t="str">
        <f>IF('reálná rychlost'!A21="","",IF(AND('reálná rychlost'!A21&gt;90,'reálná rychlost'!A21&lt;=130),odchylky!A21,""))</f>
        <v/>
      </c>
      <c r="D21" s="31" t="str">
        <f>IF('reálná rychlost'!B21="","",IF(AND('reálná rychlost'!B21&gt;90,'reálná rychlost'!B21&lt;=130),odchylky!B21,""))</f>
        <v/>
      </c>
      <c r="E21" s="31" t="str">
        <f>IF('reálná rychlost'!H21="","",IF(AND('reálná rychlost'!H21&gt;90,'reálná rychlost'!H21&lt;=130),odchylky!H21,""))</f>
        <v/>
      </c>
      <c r="F21" s="31" t="str">
        <f>IF('reálná rychlost'!I21="","",IF(AND('reálná rychlost'!I21&gt;90,'reálná rychlost'!I21&lt;=130),odchylky!I21,""))</f>
        <v/>
      </c>
      <c r="G21" s="31" t="str">
        <f>IF('reálná rychlost'!J21="","",IF(AND('reálná rychlost'!J21&gt;90,'reálná rychlost'!J21&lt;=130),odchylky!J21,""))</f>
        <v/>
      </c>
      <c r="H21" s="31" t="str">
        <f>IF('reálná rychlost'!M21="","",IF(AND('reálná rychlost'!M21&gt;90,'reálná rychlost'!M21&lt;=130),odchylky!M21,""))</f>
        <v/>
      </c>
      <c r="I21" s="31" t="str">
        <f>IF('reálná rychlost'!N21="","",IF(AND('reálná rychlost'!N21&gt;90,'reálná rychlost'!N21&lt;=130),odchylky!N21,""))</f>
        <v/>
      </c>
      <c r="J21" s="31" t="str">
        <f>IF('reálná rychlost'!O21="","",IF(AND('reálná rychlost'!O21&gt;90,'reálná rychlost'!O21&lt;=130),odchylky!O21,""))</f>
        <v/>
      </c>
      <c r="K21" s="31" t="str">
        <f>IF('reálná rychlost'!P21="","",IF(AND('reálná rychlost'!P21&gt;90,'reálná rychlost'!P21&lt;=130),odchylky!P21,""))</f>
        <v/>
      </c>
      <c r="L21" s="31" t="str">
        <f>IF('reálná rychlost'!Q21="","",IF(AND('reálná rychlost'!Q21&gt;90,'reálná rychlost'!Q21&lt;=130),odchylky!Q21,""))</f>
        <v/>
      </c>
      <c r="M21" s="31" t="str">
        <f>IF('reálná rychlost'!R21="","",IF(AND('reálná rychlost'!R21&gt;90,'reálná rychlost'!R21&lt;=130),odchylky!R21,""))</f>
        <v/>
      </c>
    </row>
    <row r="22" spans="1:13" x14ac:dyDescent="0.25">
      <c r="A22" s="4" t="s">
        <v>3</v>
      </c>
      <c r="B22" s="9" t="s">
        <v>2</v>
      </c>
      <c r="C22" s="31" t="str">
        <f>IF('reálná rychlost'!A22="","",IF(AND('reálná rychlost'!A22&gt;90,'reálná rychlost'!A22&lt;=130),odchylky!A22,""))</f>
        <v/>
      </c>
      <c r="D22" s="31" t="str">
        <f>IF('reálná rychlost'!B22="","",IF(AND('reálná rychlost'!B22&gt;90,'reálná rychlost'!B22&lt;=130),odchylky!B22,""))</f>
        <v/>
      </c>
      <c r="E22" s="31" t="str">
        <f>IF('reálná rychlost'!H22="","",IF(AND('reálná rychlost'!H22&gt;90,'reálná rychlost'!H22&lt;=130),odchylky!H22,""))</f>
        <v/>
      </c>
      <c r="F22" s="31" t="str">
        <f>IF('reálná rychlost'!I22="","",IF(AND('reálná rychlost'!I22&gt;90,'reálná rychlost'!I22&lt;=130),odchylky!I22,""))</f>
        <v/>
      </c>
      <c r="G22" s="31" t="str">
        <f>IF('reálná rychlost'!J22="","",IF(AND('reálná rychlost'!J22&gt;90,'reálná rychlost'!J22&lt;=130),odchylky!J22,""))</f>
        <v/>
      </c>
      <c r="H22" s="31" t="str">
        <f>IF('reálná rychlost'!M22="","",IF(AND('reálná rychlost'!M22&gt;90,'reálná rychlost'!M22&lt;=130),odchylky!M22,""))</f>
        <v/>
      </c>
      <c r="I22" s="31" t="str">
        <f>IF('reálná rychlost'!N22="","",IF(AND('reálná rychlost'!N22&gt;90,'reálná rychlost'!N22&lt;=130),odchylky!N22,""))</f>
        <v/>
      </c>
      <c r="J22" s="31" t="str">
        <f>IF('reálná rychlost'!O22="","",IF(AND('reálná rychlost'!O22&gt;90,'reálná rychlost'!O22&lt;=130),odchylky!O22,""))</f>
        <v/>
      </c>
      <c r="K22" s="31" t="str">
        <f>IF('reálná rychlost'!P22="","",IF(AND('reálná rychlost'!P22&gt;90,'reálná rychlost'!P22&lt;=130),odchylky!P22,""))</f>
        <v/>
      </c>
      <c r="L22" s="31" t="str">
        <f>IF('reálná rychlost'!Q22="","",IF(AND('reálná rychlost'!Q22&gt;90,'reálná rychlost'!Q22&lt;=130),odchylky!Q22,""))</f>
        <v/>
      </c>
      <c r="M22" s="31" t="str">
        <f>IF('reálná rychlost'!R22="","",IF(AND('reálná rychlost'!R22&gt;90,'reálná rychlost'!R22&lt;=130),odchylky!R22,""))</f>
        <v/>
      </c>
    </row>
    <row r="23" spans="1:13" x14ac:dyDescent="0.25">
      <c r="A23" s="6" t="s">
        <v>3</v>
      </c>
      <c r="B23" s="6" t="s">
        <v>2</v>
      </c>
      <c r="C23" s="31" t="str">
        <f>IF('reálná rychlost'!A23="","",IF(AND('reálná rychlost'!A23&gt;90,'reálná rychlost'!A23&lt;=130),odchylky!A23,""))</f>
        <v/>
      </c>
      <c r="D23" s="31" t="str">
        <f>IF('reálná rychlost'!B23="","",IF(AND('reálná rychlost'!B23&gt;90,'reálná rychlost'!B23&lt;=130),odchylky!B23,""))</f>
        <v/>
      </c>
      <c r="E23" s="31" t="str">
        <f>IF('reálná rychlost'!H23="","",IF(AND('reálná rychlost'!H23&gt;90,'reálná rychlost'!H23&lt;=130),odchylky!H23,""))</f>
        <v/>
      </c>
      <c r="F23" s="31" t="str">
        <f>IF('reálná rychlost'!I23="","",IF(AND('reálná rychlost'!I23&gt;90,'reálná rychlost'!I23&lt;=130),odchylky!I23,""))</f>
        <v/>
      </c>
      <c r="G23" s="31" t="str">
        <f>IF('reálná rychlost'!J23="","",IF(AND('reálná rychlost'!J23&gt;90,'reálná rychlost'!J23&lt;=130),odchylky!J23,""))</f>
        <v/>
      </c>
      <c r="H23" s="31" t="str">
        <f>IF('reálná rychlost'!M23="","",IF(AND('reálná rychlost'!M23&gt;90,'reálná rychlost'!M23&lt;=130),odchylky!M23,""))</f>
        <v/>
      </c>
      <c r="I23" s="31" t="str">
        <f>IF('reálná rychlost'!N23="","",IF(AND('reálná rychlost'!N23&gt;90,'reálná rychlost'!N23&lt;=130),odchylky!N23,""))</f>
        <v/>
      </c>
      <c r="J23" s="31" t="str">
        <f>IF('reálná rychlost'!O23="","",IF(AND('reálná rychlost'!O23&gt;90,'reálná rychlost'!O23&lt;=130),odchylky!O23,""))</f>
        <v/>
      </c>
      <c r="K23" s="31" t="str">
        <f>IF('reálná rychlost'!P23="","",IF(AND('reálná rychlost'!P23&gt;90,'reálná rychlost'!P23&lt;=130),odchylky!P23,""))</f>
        <v/>
      </c>
      <c r="L23" s="31" t="str">
        <f>IF('reálná rychlost'!Q23="","",IF(AND('reálná rychlost'!Q23&gt;90,'reálná rychlost'!Q23&lt;=130),odchylky!Q23,""))</f>
        <v/>
      </c>
      <c r="M23" s="31" t="str">
        <f>IF('reálná rychlost'!R23="","",IF(AND('reálná rychlost'!R23&gt;90,'reálná rychlost'!R23&lt;=130),odchylky!R23,""))</f>
        <v/>
      </c>
    </row>
    <row r="24" spans="1:13" x14ac:dyDescent="0.25">
      <c r="A24" s="4" t="s">
        <v>3</v>
      </c>
      <c r="B24" s="9" t="s">
        <v>2</v>
      </c>
      <c r="C24" s="31" t="str">
        <f>IF('reálná rychlost'!A24="","",IF(AND('reálná rychlost'!A24&gt;90,'reálná rychlost'!A24&lt;=130),odchylky!A24,""))</f>
        <v/>
      </c>
      <c r="D24" s="31" t="str">
        <f>IF('reálná rychlost'!B24="","",IF(AND('reálná rychlost'!B24&gt;90,'reálná rychlost'!B24&lt;=130),odchylky!B24,""))</f>
        <v/>
      </c>
      <c r="E24" s="31" t="str">
        <f>IF('reálná rychlost'!H24="","",IF(AND('reálná rychlost'!H24&gt;90,'reálná rychlost'!H24&lt;=130),odchylky!H24,""))</f>
        <v/>
      </c>
      <c r="F24" s="31" t="str">
        <f>IF('reálná rychlost'!I24="","",IF(AND('reálná rychlost'!I24&gt;90,'reálná rychlost'!I24&lt;=130),odchylky!I24,""))</f>
        <v/>
      </c>
      <c r="G24" s="31" t="str">
        <f>IF('reálná rychlost'!J24="","",IF(AND('reálná rychlost'!J24&gt;90,'reálná rychlost'!J24&lt;=130),odchylky!J24,""))</f>
        <v/>
      </c>
      <c r="H24" s="31" t="str">
        <f>IF('reálná rychlost'!M24="","",IF(AND('reálná rychlost'!M24&gt;90,'reálná rychlost'!M24&lt;=130),odchylky!M24,""))</f>
        <v/>
      </c>
      <c r="I24" s="31" t="str">
        <f>IF('reálná rychlost'!N24="","",IF(AND('reálná rychlost'!N24&gt;90,'reálná rychlost'!N24&lt;=130),odchylky!N24,""))</f>
        <v/>
      </c>
      <c r="J24" s="31" t="str">
        <f>IF('reálná rychlost'!O24="","",IF(AND('reálná rychlost'!O24&gt;90,'reálná rychlost'!O24&lt;=130),odchylky!O24,""))</f>
        <v/>
      </c>
      <c r="K24" s="31" t="str">
        <f>IF('reálná rychlost'!P24="","",IF(AND('reálná rychlost'!P24&gt;90,'reálná rychlost'!P24&lt;=130),odchylky!P24,""))</f>
        <v/>
      </c>
      <c r="L24" s="31" t="str">
        <f>IF('reálná rychlost'!Q24="","",IF(AND('reálná rychlost'!Q24&gt;90,'reálná rychlost'!Q24&lt;=130),odchylky!Q24,""))</f>
        <v/>
      </c>
      <c r="M24" s="31" t="str">
        <f>IF('reálná rychlost'!R24="","",IF(AND('reálná rychlost'!R24&gt;90,'reálná rychlost'!R24&lt;=130),odchylky!R24,""))</f>
        <v/>
      </c>
    </row>
    <row r="25" spans="1:13" x14ac:dyDescent="0.25">
      <c r="A25" s="6" t="s">
        <v>3</v>
      </c>
      <c r="B25" s="6" t="s">
        <v>2</v>
      </c>
      <c r="C25" s="31" t="str">
        <f>IF('reálná rychlost'!A25="","",IF(AND('reálná rychlost'!A25&gt;90,'reálná rychlost'!A25&lt;=130),odchylky!A25,""))</f>
        <v/>
      </c>
      <c r="D25" s="31" t="str">
        <f>IF('reálná rychlost'!B25="","",IF(AND('reálná rychlost'!B25&gt;90,'reálná rychlost'!B25&lt;=130),odchylky!B25,""))</f>
        <v/>
      </c>
      <c r="E25" s="31" t="str">
        <f>IF('reálná rychlost'!H25="","",IF(AND('reálná rychlost'!H25&gt;90,'reálná rychlost'!H25&lt;=130),odchylky!H25,""))</f>
        <v/>
      </c>
      <c r="F25" s="31" t="str">
        <f>IF('reálná rychlost'!I25="","",IF(AND('reálná rychlost'!I25&gt;90,'reálná rychlost'!I25&lt;=130),odchylky!I25,""))</f>
        <v/>
      </c>
      <c r="G25" s="31" t="str">
        <f>IF('reálná rychlost'!J25="","",IF(AND('reálná rychlost'!J25&gt;90,'reálná rychlost'!J25&lt;=130),odchylky!J25,""))</f>
        <v/>
      </c>
      <c r="H25" s="31" t="str">
        <f>IF('reálná rychlost'!M25="","",IF(AND('reálná rychlost'!M25&gt;90,'reálná rychlost'!M25&lt;=130),odchylky!M25,""))</f>
        <v/>
      </c>
      <c r="I25" s="31" t="str">
        <f>IF('reálná rychlost'!N25="","",IF(AND('reálná rychlost'!N25&gt;90,'reálná rychlost'!N25&lt;=130),odchylky!N25,""))</f>
        <v/>
      </c>
      <c r="J25" s="31" t="str">
        <f>IF('reálná rychlost'!O25="","",IF(AND('reálná rychlost'!O25&gt;90,'reálná rychlost'!O25&lt;=130),odchylky!O25,""))</f>
        <v/>
      </c>
      <c r="K25" s="31" t="str">
        <f>IF('reálná rychlost'!P25="","",IF(AND('reálná rychlost'!P25&gt;90,'reálná rychlost'!P25&lt;=130),odchylky!P25,""))</f>
        <v/>
      </c>
      <c r="L25" s="31" t="str">
        <f>IF('reálná rychlost'!Q25="","",IF(AND('reálná rychlost'!Q25&gt;90,'reálná rychlost'!Q25&lt;=130),odchylky!Q25,""))</f>
        <v/>
      </c>
      <c r="M25" s="31" t="str">
        <f>IF('reálná rychlost'!R25="","",IF(AND('reálná rychlost'!R25&gt;90,'reálná rychlost'!R25&lt;=130),odchylky!R25,""))</f>
        <v/>
      </c>
    </row>
    <row r="26" spans="1:13" x14ac:dyDescent="0.25">
      <c r="A26" s="4" t="s">
        <v>3</v>
      </c>
      <c r="B26" s="9" t="s">
        <v>2</v>
      </c>
      <c r="C26" s="31" t="str">
        <f>IF('reálná rychlost'!A26="","",IF(AND('reálná rychlost'!A26&gt;90,'reálná rychlost'!A26&lt;=130),odchylky!A26,""))</f>
        <v/>
      </c>
      <c r="D26" s="31" t="str">
        <f>IF('reálná rychlost'!B26="","",IF(AND('reálná rychlost'!B26&gt;90,'reálná rychlost'!B26&lt;=130),odchylky!B26,""))</f>
        <v/>
      </c>
      <c r="E26" s="31" t="str">
        <f>IF('reálná rychlost'!H26="","",IF(AND('reálná rychlost'!H26&gt;90,'reálná rychlost'!H26&lt;=130),odchylky!H26,""))</f>
        <v/>
      </c>
      <c r="F26" s="31" t="str">
        <f>IF('reálná rychlost'!I26="","",IF(AND('reálná rychlost'!I26&gt;90,'reálná rychlost'!I26&lt;=130),odchylky!I26,""))</f>
        <v/>
      </c>
      <c r="G26" s="31" t="str">
        <f>IF('reálná rychlost'!J26="","",IF(AND('reálná rychlost'!J26&gt;90,'reálná rychlost'!J26&lt;=130),odchylky!J26,""))</f>
        <v/>
      </c>
      <c r="H26" s="31" t="str">
        <f>IF('reálná rychlost'!M26="","",IF(AND('reálná rychlost'!M26&gt;90,'reálná rychlost'!M26&lt;=130),odchylky!M26,""))</f>
        <v/>
      </c>
      <c r="I26" s="31" t="str">
        <f>IF('reálná rychlost'!N26="","",IF(AND('reálná rychlost'!N26&gt;90,'reálná rychlost'!N26&lt;=130),odchylky!N26,""))</f>
        <v/>
      </c>
      <c r="J26" s="31" t="str">
        <f>IF('reálná rychlost'!O26="","",IF(AND('reálná rychlost'!O26&gt;90,'reálná rychlost'!O26&lt;=130),odchylky!O26,""))</f>
        <v/>
      </c>
      <c r="K26" s="31" t="str">
        <f>IF('reálná rychlost'!P26="","",IF(AND('reálná rychlost'!P26&gt;90,'reálná rychlost'!P26&lt;=130),odchylky!P26,""))</f>
        <v/>
      </c>
      <c r="L26" s="31" t="str">
        <f>IF('reálná rychlost'!Q26="","",IF(AND('reálná rychlost'!Q26&gt;90,'reálná rychlost'!Q26&lt;=130),odchylky!Q26,""))</f>
        <v/>
      </c>
      <c r="M26" s="31" t="str">
        <f>IF('reálná rychlost'!R26="","",IF(AND('reálná rychlost'!R26&gt;90,'reálná rychlost'!R26&lt;=130),odchylky!R26,""))</f>
        <v/>
      </c>
    </row>
    <row r="27" spans="1:13" x14ac:dyDescent="0.25">
      <c r="A27" s="6" t="s">
        <v>3</v>
      </c>
      <c r="B27" s="6" t="s">
        <v>2</v>
      </c>
      <c r="C27" s="31" t="str">
        <f>IF('reálná rychlost'!A27="","",IF(AND('reálná rychlost'!A27&gt;90,'reálná rychlost'!A27&lt;=130),odchylky!A27,""))</f>
        <v/>
      </c>
      <c r="D27" s="31" t="str">
        <f>IF('reálná rychlost'!B27="","",IF(AND('reálná rychlost'!B27&gt;90,'reálná rychlost'!B27&lt;=130),odchylky!B27,""))</f>
        <v/>
      </c>
      <c r="E27" s="31" t="str">
        <f>IF('reálná rychlost'!H27="","",IF(AND('reálná rychlost'!H27&gt;90,'reálná rychlost'!H27&lt;=130),odchylky!H27,""))</f>
        <v/>
      </c>
      <c r="F27" s="31" t="str">
        <f>IF('reálná rychlost'!I27="","",IF(AND('reálná rychlost'!I27&gt;90,'reálná rychlost'!I27&lt;=130),odchylky!I27,""))</f>
        <v/>
      </c>
      <c r="G27" s="31" t="str">
        <f>IF('reálná rychlost'!J27="","",IF(AND('reálná rychlost'!J27&gt;90,'reálná rychlost'!J27&lt;=130),odchylky!J27,""))</f>
        <v/>
      </c>
      <c r="H27" s="31" t="str">
        <f>IF('reálná rychlost'!M27="","",IF(AND('reálná rychlost'!M27&gt;90,'reálná rychlost'!M27&lt;=130),odchylky!M27,""))</f>
        <v/>
      </c>
      <c r="I27" s="31" t="str">
        <f>IF('reálná rychlost'!N27="","",IF(AND('reálná rychlost'!N27&gt;90,'reálná rychlost'!N27&lt;=130),odchylky!N27,""))</f>
        <v/>
      </c>
      <c r="J27" s="31" t="str">
        <f>IF('reálná rychlost'!O27="","",IF(AND('reálná rychlost'!O27&gt;90,'reálná rychlost'!O27&lt;=130),odchylky!O27,""))</f>
        <v/>
      </c>
      <c r="K27" s="31" t="str">
        <f>IF('reálná rychlost'!P27="","",IF(AND('reálná rychlost'!P27&gt;90,'reálná rychlost'!P27&lt;=130),odchylky!P27,""))</f>
        <v/>
      </c>
      <c r="L27" s="31" t="str">
        <f>IF('reálná rychlost'!Q27="","",IF(AND('reálná rychlost'!Q27&gt;90,'reálná rychlost'!Q27&lt;=130),odchylky!Q27,""))</f>
        <v/>
      </c>
      <c r="M27" s="31" t="str">
        <f>IF('reálná rychlost'!R27="","",IF(AND('reálná rychlost'!R27&gt;90,'reálná rychlost'!R27&lt;=130),odchylky!R27,""))</f>
        <v/>
      </c>
    </row>
    <row r="28" spans="1:13" x14ac:dyDescent="0.25">
      <c r="A28" s="4" t="s">
        <v>3</v>
      </c>
      <c r="B28" s="9" t="s">
        <v>2</v>
      </c>
      <c r="C28" s="31" t="str">
        <f>IF('reálná rychlost'!A28="","",IF(AND('reálná rychlost'!A28&gt;90,'reálná rychlost'!A28&lt;=130),odchylky!A28,""))</f>
        <v/>
      </c>
      <c r="D28" s="31" t="str">
        <f>IF('reálná rychlost'!B28="","",IF(AND('reálná rychlost'!B28&gt;90,'reálná rychlost'!B28&lt;=130),odchylky!B28,""))</f>
        <v/>
      </c>
      <c r="E28" s="31" t="str">
        <f>IF('reálná rychlost'!H28="","",IF(AND('reálná rychlost'!H28&gt;90,'reálná rychlost'!H28&lt;=130),odchylky!H28,""))</f>
        <v/>
      </c>
      <c r="F28" s="31" t="str">
        <f>IF('reálná rychlost'!I28="","",IF(AND('reálná rychlost'!I28&gt;90,'reálná rychlost'!I28&lt;=130),odchylky!I28,""))</f>
        <v/>
      </c>
      <c r="G28" s="31" t="str">
        <f>IF('reálná rychlost'!J28="","",IF(AND('reálná rychlost'!J28&gt;90,'reálná rychlost'!J28&lt;=130),odchylky!J28,""))</f>
        <v/>
      </c>
      <c r="H28" s="31" t="str">
        <f>IF('reálná rychlost'!M28="","",IF(AND('reálná rychlost'!M28&gt;90,'reálná rychlost'!M28&lt;=130),odchylky!M28,""))</f>
        <v/>
      </c>
      <c r="I28" s="31" t="str">
        <f>IF('reálná rychlost'!N28="","",IF(AND('reálná rychlost'!N28&gt;90,'reálná rychlost'!N28&lt;=130),odchylky!N28,""))</f>
        <v/>
      </c>
      <c r="J28" s="31" t="str">
        <f>IF('reálná rychlost'!O28="","",IF(AND('reálná rychlost'!O28&gt;90,'reálná rychlost'!O28&lt;=130),odchylky!O28,""))</f>
        <v/>
      </c>
      <c r="K28" s="31" t="str">
        <f>IF('reálná rychlost'!P28="","",IF(AND('reálná rychlost'!P28&gt;90,'reálná rychlost'!P28&lt;=130),odchylky!P28,""))</f>
        <v/>
      </c>
      <c r="L28" s="31" t="str">
        <f>IF('reálná rychlost'!Q28="","",IF(AND('reálná rychlost'!Q28&gt;90,'reálná rychlost'!Q28&lt;=130),odchylky!Q28,""))</f>
        <v/>
      </c>
      <c r="M28" s="31" t="str">
        <f>IF('reálná rychlost'!R28="","",IF(AND('reálná rychlost'!R28&gt;90,'reálná rychlost'!R28&lt;=130),odchylky!R28,""))</f>
        <v/>
      </c>
    </row>
    <row r="29" spans="1:13" x14ac:dyDescent="0.25">
      <c r="A29" s="6" t="s">
        <v>3</v>
      </c>
      <c r="B29" s="6" t="s">
        <v>2</v>
      </c>
      <c r="C29" s="31" t="str">
        <f>IF('reálná rychlost'!A29="","",IF(AND('reálná rychlost'!A29&gt;90,'reálná rychlost'!A29&lt;=130),odchylky!A29,""))</f>
        <v/>
      </c>
      <c r="D29" s="31" t="str">
        <f>IF('reálná rychlost'!B29="","",IF(AND('reálná rychlost'!B29&gt;90,'reálná rychlost'!B29&lt;=130),odchylky!B29,""))</f>
        <v/>
      </c>
      <c r="E29" s="31" t="str">
        <f>IF('reálná rychlost'!H29="","",IF(AND('reálná rychlost'!H29&gt;90,'reálná rychlost'!H29&lt;=130),odchylky!H29,""))</f>
        <v/>
      </c>
      <c r="F29" s="31" t="str">
        <f>IF('reálná rychlost'!I29="","",IF(AND('reálná rychlost'!I29&gt;90,'reálná rychlost'!I29&lt;=130),odchylky!I29,""))</f>
        <v/>
      </c>
      <c r="G29" s="31" t="str">
        <f>IF('reálná rychlost'!J29="","",IF(AND('reálná rychlost'!J29&gt;90,'reálná rychlost'!J29&lt;=130),odchylky!J29,""))</f>
        <v/>
      </c>
      <c r="H29" s="31" t="str">
        <f>IF('reálná rychlost'!M29="","",IF(AND('reálná rychlost'!M29&gt;90,'reálná rychlost'!M29&lt;=130),odchylky!M29,""))</f>
        <v/>
      </c>
      <c r="I29" s="31" t="str">
        <f>IF('reálná rychlost'!N29="","",IF(AND('reálná rychlost'!N29&gt;90,'reálná rychlost'!N29&lt;=130),odchylky!N29,""))</f>
        <v/>
      </c>
      <c r="J29" s="31" t="str">
        <f>IF('reálná rychlost'!O29="","",IF(AND('reálná rychlost'!O29&gt;90,'reálná rychlost'!O29&lt;=130),odchylky!O29,""))</f>
        <v/>
      </c>
      <c r="K29" s="31" t="str">
        <f>IF('reálná rychlost'!P29="","",IF(AND('reálná rychlost'!P29&gt;90,'reálná rychlost'!P29&lt;=130),odchylky!P29,""))</f>
        <v/>
      </c>
      <c r="L29" s="31" t="str">
        <f>IF('reálná rychlost'!Q29="","",IF(AND('reálná rychlost'!Q29&gt;90,'reálná rychlost'!Q29&lt;=130),odchylky!Q29,""))</f>
        <v/>
      </c>
      <c r="M29" s="31" t="str">
        <f>IF('reálná rychlost'!R29="","",IF(AND('reálná rychlost'!R29&gt;90,'reálná rychlost'!R29&lt;=130),odchylky!R29,""))</f>
        <v/>
      </c>
    </row>
    <row r="30" spans="1:13" x14ac:dyDescent="0.25">
      <c r="A30" s="4" t="s">
        <v>3</v>
      </c>
      <c r="B30" s="9" t="s">
        <v>2</v>
      </c>
      <c r="C30" s="31" t="str">
        <f>IF('reálná rychlost'!A30="","",IF(AND('reálná rychlost'!A30&gt;90,'reálná rychlost'!A30&lt;=130),odchylky!A30,""))</f>
        <v/>
      </c>
      <c r="D30" s="31" t="str">
        <f>IF('reálná rychlost'!B30="","",IF(AND('reálná rychlost'!B30&gt;90,'reálná rychlost'!B30&lt;=130),odchylky!B30,""))</f>
        <v/>
      </c>
      <c r="E30" s="31" t="str">
        <f>IF('reálná rychlost'!H30="","",IF(AND('reálná rychlost'!H30&gt;90,'reálná rychlost'!H30&lt;=130),odchylky!H30,""))</f>
        <v/>
      </c>
      <c r="F30" s="31" t="str">
        <f>IF('reálná rychlost'!I30="","",IF(AND('reálná rychlost'!I30&gt;90,'reálná rychlost'!I30&lt;=130),odchylky!I30,""))</f>
        <v/>
      </c>
      <c r="G30" s="31" t="str">
        <f>IF('reálná rychlost'!J30="","",IF(AND('reálná rychlost'!J30&gt;90,'reálná rychlost'!J30&lt;=130),odchylky!J30,""))</f>
        <v/>
      </c>
      <c r="H30" s="31" t="str">
        <f>IF('reálná rychlost'!M30="","",IF(AND('reálná rychlost'!M30&gt;90,'reálná rychlost'!M30&lt;=130),odchylky!M30,""))</f>
        <v/>
      </c>
      <c r="I30" s="31" t="str">
        <f>IF('reálná rychlost'!N30="","",IF(AND('reálná rychlost'!N30&gt;90,'reálná rychlost'!N30&lt;=130),odchylky!N30,""))</f>
        <v/>
      </c>
      <c r="J30" s="31" t="str">
        <f>IF('reálná rychlost'!O30="","",IF(AND('reálná rychlost'!O30&gt;90,'reálná rychlost'!O30&lt;=130),odchylky!O30,""))</f>
        <v/>
      </c>
      <c r="K30" s="31" t="str">
        <f>IF('reálná rychlost'!P30="","",IF(AND('reálná rychlost'!P30&gt;90,'reálná rychlost'!P30&lt;=130),odchylky!P30,""))</f>
        <v/>
      </c>
      <c r="L30" s="31" t="str">
        <f>IF('reálná rychlost'!Q30="","",IF(AND('reálná rychlost'!Q30&gt;90,'reálná rychlost'!Q30&lt;=130),odchylky!Q30,""))</f>
        <v/>
      </c>
      <c r="M30" s="31" t="str">
        <f>IF('reálná rychlost'!R30="","",IF(AND('reálná rychlost'!R30&gt;90,'reálná rychlost'!R30&lt;=130),odchylky!R30,""))</f>
        <v/>
      </c>
    </row>
    <row r="31" spans="1:13" x14ac:dyDescent="0.25">
      <c r="A31" s="6" t="s">
        <v>3</v>
      </c>
      <c r="B31" s="6" t="s">
        <v>2</v>
      </c>
      <c r="C31" s="31" t="str">
        <f>IF('reálná rychlost'!A31="","",IF(AND('reálná rychlost'!A31&gt;90,'reálná rychlost'!A31&lt;=130),odchylky!A31,""))</f>
        <v/>
      </c>
      <c r="D31" s="31" t="str">
        <f>IF('reálná rychlost'!B31="","",IF(AND('reálná rychlost'!B31&gt;90,'reálná rychlost'!B31&lt;=130),odchylky!B31,""))</f>
        <v/>
      </c>
      <c r="E31" s="31" t="str">
        <f>IF('reálná rychlost'!H31="","",IF(AND('reálná rychlost'!H31&gt;90,'reálná rychlost'!H31&lt;=130),odchylky!H31,""))</f>
        <v/>
      </c>
      <c r="F31" s="31" t="str">
        <f>IF('reálná rychlost'!I31="","",IF(AND('reálná rychlost'!I31&gt;90,'reálná rychlost'!I31&lt;=130),odchylky!I31,""))</f>
        <v/>
      </c>
      <c r="G31" s="31" t="str">
        <f>IF('reálná rychlost'!J31="","",IF(AND('reálná rychlost'!J31&gt;90,'reálná rychlost'!J31&lt;=130),odchylky!J31,""))</f>
        <v/>
      </c>
      <c r="H31" s="31" t="str">
        <f>IF('reálná rychlost'!M31="","",IF(AND('reálná rychlost'!M31&gt;90,'reálná rychlost'!M31&lt;=130),odchylky!M31,""))</f>
        <v/>
      </c>
      <c r="I31" s="31" t="str">
        <f>IF('reálná rychlost'!N31="","",IF(AND('reálná rychlost'!N31&gt;90,'reálná rychlost'!N31&lt;=130),odchylky!N31,""))</f>
        <v/>
      </c>
      <c r="J31" s="31" t="str">
        <f>IF('reálná rychlost'!O31="","",IF(AND('reálná rychlost'!O31&gt;90,'reálná rychlost'!O31&lt;=130),odchylky!O31,""))</f>
        <v/>
      </c>
      <c r="K31" s="31" t="str">
        <f>IF('reálná rychlost'!P31="","",IF(AND('reálná rychlost'!P31&gt;90,'reálná rychlost'!P31&lt;=130),odchylky!P31,""))</f>
        <v/>
      </c>
      <c r="L31" s="31" t="str">
        <f>IF('reálná rychlost'!Q31="","",IF(AND('reálná rychlost'!Q31&gt;90,'reálná rychlost'!Q31&lt;=130),odchylky!Q31,""))</f>
        <v/>
      </c>
      <c r="M31" s="31" t="str">
        <f>IF('reálná rychlost'!R31="","",IF(AND('reálná rychlost'!R31&gt;90,'reálná rychlost'!R31&lt;=130),odchylky!R31,""))</f>
        <v/>
      </c>
    </row>
    <row r="32" spans="1:13" x14ac:dyDescent="0.25">
      <c r="A32" s="4" t="s">
        <v>3</v>
      </c>
      <c r="B32" s="9" t="s">
        <v>2</v>
      </c>
      <c r="C32" s="31" t="str">
        <f>IF('reálná rychlost'!A32="","",IF(AND('reálná rychlost'!A32&gt;90,'reálná rychlost'!A32&lt;=130),odchylky!A32,""))</f>
        <v/>
      </c>
      <c r="D32" s="31" t="str">
        <f>IF('reálná rychlost'!B32="","",IF(AND('reálná rychlost'!B32&gt;90,'reálná rychlost'!B32&lt;=130),odchylky!B32,""))</f>
        <v/>
      </c>
      <c r="E32" s="31" t="str">
        <f>IF('reálná rychlost'!H32="","",IF(AND('reálná rychlost'!H32&gt;90,'reálná rychlost'!H32&lt;=130),odchylky!H32,""))</f>
        <v/>
      </c>
      <c r="F32" s="31" t="str">
        <f>IF('reálná rychlost'!I32="","",IF(AND('reálná rychlost'!I32&gt;90,'reálná rychlost'!I32&lt;=130),odchylky!I32,""))</f>
        <v/>
      </c>
      <c r="G32" s="31" t="str">
        <f>IF('reálná rychlost'!J32="","",IF(AND('reálná rychlost'!J32&gt;90,'reálná rychlost'!J32&lt;=130),odchylky!J32,""))</f>
        <v/>
      </c>
      <c r="H32" s="31" t="str">
        <f>IF('reálná rychlost'!M32="","",IF(AND('reálná rychlost'!M32&gt;90,'reálná rychlost'!M32&lt;=130),odchylky!M32,""))</f>
        <v/>
      </c>
      <c r="I32" s="31" t="str">
        <f>IF('reálná rychlost'!N32="","",IF(AND('reálná rychlost'!N32&gt;90,'reálná rychlost'!N32&lt;=130),odchylky!N32,""))</f>
        <v/>
      </c>
      <c r="J32" s="31" t="str">
        <f>IF('reálná rychlost'!O32="","",IF(AND('reálná rychlost'!O32&gt;90,'reálná rychlost'!O32&lt;=130),odchylky!O32,""))</f>
        <v/>
      </c>
      <c r="K32" s="31" t="str">
        <f>IF('reálná rychlost'!P32="","",IF(AND('reálná rychlost'!P32&gt;90,'reálná rychlost'!P32&lt;=130),odchylky!P32,""))</f>
        <v/>
      </c>
      <c r="L32" s="31" t="str">
        <f>IF('reálná rychlost'!Q32="","",IF(AND('reálná rychlost'!Q32&gt;90,'reálná rychlost'!Q32&lt;=130),odchylky!Q32,""))</f>
        <v/>
      </c>
      <c r="M32" s="31" t="str">
        <f>IF('reálná rychlost'!R32="","",IF(AND('reálná rychlost'!R32&gt;90,'reálná rychlost'!R32&lt;=130),odchylky!R32,""))</f>
        <v/>
      </c>
    </row>
    <row r="33" spans="1:13" x14ac:dyDescent="0.25">
      <c r="A33" s="6" t="s">
        <v>3</v>
      </c>
      <c r="B33" s="6" t="s">
        <v>2</v>
      </c>
      <c r="C33" s="31" t="str">
        <f>IF('reálná rychlost'!A33="","",IF(AND('reálná rychlost'!A33&gt;90,'reálná rychlost'!A33&lt;=130),odchylky!A33,""))</f>
        <v/>
      </c>
      <c r="D33" s="31" t="str">
        <f>IF('reálná rychlost'!B33="","",IF(AND('reálná rychlost'!B33&gt;90,'reálná rychlost'!B33&lt;=130),odchylky!B33,""))</f>
        <v/>
      </c>
      <c r="E33" s="31" t="str">
        <f>IF('reálná rychlost'!H33="","",IF(AND('reálná rychlost'!H33&gt;90,'reálná rychlost'!H33&lt;=130),odchylky!H33,""))</f>
        <v/>
      </c>
      <c r="F33" s="31" t="str">
        <f>IF('reálná rychlost'!I33="","",IF(AND('reálná rychlost'!I33&gt;90,'reálná rychlost'!I33&lt;=130),odchylky!I33,""))</f>
        <v/>
      </c>
      <c r="G33" s="31" t="str">
        <f>IF('reálná rychlost'!J33="","",IF(AND('reálná rychlost'!J33&gt;90,'reálná rychlost'!J33&lt;=130),odchylky!J33,""))</f>
        <v/>
      </c>
      <c r="H33" s="31" t="str">
        <f>IF('reálná rychlost'!M33="","",IF(AND('reálná rychlost'!M33&gt;90,'reálná rychlost'!M33&lt;=130),odchylky!M33,""))</f>
        <v/>
      </c>
      <c r="I33" s="31" t="str">
        <f>IF('reálná rychlost'!N33="","",IF(AND('reálná rychlost'!N33&gt;90,'reálná rychlost'!N33&lt;=130),odchylky!N33,""))</f>
        <v/>
      </c>
      <c r="J33" s="31" t="str">
        <f>IF('reálná rychlost'!O33="","",IF(AND('reálná rychlost'!O33&gt;90,'reálná rychlost'!O33&lt;=130),odchylky!O33,""))</f>
        <v/>
      </c>
      <c r="K33" s="31" t="str">
        <f>IF('reálná rychlost'!P33="","",IF(AND('reálná rychlost'!P33&gt;90,'reálná rychlost'!P33&lt;=130),odchylky!P33,""))</f>
        <v/>
      </c>
      <c r="L33" s="31" t="str">
        <f>IF('reálná rychlost'!Q33="","",IF(AND('reálná rychlost'!Q33&gt;90,'reálná rychlost'!Q33&lt;=130),odchylky!Q33,""))</f>
        <v/>
      </c>
      <c r="M33" s="31" t="str">
        <f>IF('reálná rychlost'!R33="","",IF(AND('reálná rychlost'!R33&gt;90,'reálná rychlost'!R33&lt;=130),odchylky!R33,""))</f>
        <v/>
      </c>
    </row>
    <row r="34" spans="1:13" x14ac:dyDescent="0.25">
      <c r="A34" s="4" t="s">
        <v>3</v>
      </c>
      <c r="B34" s="9" t="s">
        <v>2</v>
      </c>
      <c r="C34" s="31">
        <f>IF('reálná rychlost'!A34="","",IF(AND('reálná rychlost'!A34&gt;90,'reálná rychlost'!A34&lt;=130),odchylky!A34,""))</f>
        <v>1.0101010101010102E-2</v>
      </c>
      <c r="D34" s="31">
        <f>IF('reálná rychlost'!B34="","",IF(AND('reálná rychlost'!B34&gt;90,'reálná rychlost'!B34&lt;=130),odchylky!B34,""))</f>
        <v>0.21212121212121213</v>
      </c>
      <c r="E34" s="31">
        <f>IF('reálná rychlost'!H34="","",IF(AND('reálná rychlost'!H34&gt;90,'reálná rychlost'!H34&lt;=130),odchylky!H34,""))</f>
        <v>0.35</v>
      </c>
      <c r="F34" s="31">
        <f>IF('reálná rychlost'!I34="","",IF(AND('reálná rychlost'!I34&gt;90,'reálná rychlost'!I34&lt;=130),odchylky!I34,""))</f>
        <v>3.0927835051546393E-2</v>
      </c>
      <c r="G34" s="31">
        <f>IF('reálná rychlost'!J34="","",IF(AND('reálná rychlost'!J34&gt;90,'reálná rychlost'!J34&lt;=130),odchylky!J34,""))</f>
        <v>0.23711340206185566</v>
      </c>
      <c r="H34" s="31">
        <f>IF('reálná rychlost'!M34="","",IF(AND('reálná rychlost'!M34&gt;90,'reálná rychlost'!M34&lt;=130),odchylky!M34,""))</f>
        <v>0</v>
      </c>
      <c r="I34" s="31">
        <f>IF('reálná rychlost'!N34="","",IF(AND('reálná rychlost'!N34&gt;90,'reálná rychlost'!N34&lt;=130),odchylky!N34,""))</f>
        <v>0.14583333333333334</v>
      </c>
      <c r="J34" s="31">
        <f>IF('reálná rychlost'!O34="","",IF(AND('reálná rychlost'!O34&gt;90,'reálná rychlost'!O34&lt;=130),odchylky!O34,""))</f>
        <v>-6.25E-2</v>
      </c>
      <c r="K34" s="31">
        <f>IF('reálná rychlost'!P34="","",IF(AND('reálná rychlost'!P34&gt;90,'reálná rychlost'!P34&lt;=130),odchylky!P34,""))</f>
        <v>0.21212121212121213</v>
      </c>
      <c r="L34" s="31">
        <f>IF('reálná rychlost'!Q34="","",IF(AND('reálná rychlost'!Q34&gt;90,'reálná rychlost'!Q34&lt;=130),odchylky!Q34,""))</f>
        <v>0.21212121212121213</v>
      </c>
      <c r="M34" s="31">
        <f>IF('reálná rychlost'!R34="","",IF(AND('reálná rychlost'!R34&gt;90,'reálná rychlost'!R34&lt;=130),odchylky!R34,""))</f>
        <v>4.1666666666666664E-2</v>
      </c>
    </row>
    <row r="35" spans="1:13" x14ac:dyDescent="0.25">
      <c r="A35" s="6" t="s">
        <v>3</v>
      </c>
      <c r="B35" s="6" t="s">
        <v>2</v>
      </c>
      <c r="C35" s="31">
        <f>IF('reálná rychlost'!A35="","",IF(AND('reálná rychlost'!A35&gt;90,'reálná rychlost'!A35&lt;=130),odchylky!A35,""))</f>
        <v>0.08</v>
      </c>
      <c r="D35" s="31">
        <f>IF('reálná rychlost'!B35="","",IF(AND('reálná rychlost'!B35&gt;90,'reálná rychlost'!B35&lt;=130),odchylky!B35,""))</f>
        <v>-0.04</v>
      </c>
      <c r="E35" s="31">
        <f>IF('reálná rychlost'!H35="","",IF(AND('reálná rychlost'!H35&gt;90,'reálná rychlost'!H35&lt;=130),odchylky!H35,""))</f>
        <v>2.3622047244094488E-2</v>
      </c>
      <c r="F35" s="31">
        <f>IF('reálná rychlost'!I35="","",IF(AND('reálná rychlost'!I35&gt;90,'reálná rychlost'!I35&lt;=130),odchylky!I35,""))</f>
        <v>-1.5748031496062992E-2</v>
      </c>
      <c r="G35" s="31">
        <f>IF('reálná rychlost'!J35="","",IF(AND('reálná rychlost'!J35&gt;90,'reálná rychlost'!J35&lt;=130),odchylky!J35,""))</f>
        <v>2.3622047244094488E-2</v>
      </c>
      <c r="H35" s="31">
        <f>IF('reálná rychlost'!M35="","",IF(AND('reálná rychlost'!M35&gt;90,'reálná rychlost'!M35&lt;=130),odchylky!M35,""))</f>
        <v>8.0645161290322578E-3</v>
      </c>
      <c r="I35" s="31">
        <f>IF('reálná rychlost'!N35="","",IF(AND('reálná rychlost'!N35&gt;90,'reálná rychlost'!N35&lt;=130),odchylky!N35,""))</f>
        <v>0.04</v>
      </c>
      <c r="J35" s="31">
        <f>IF('reálná rychlost'!O35="","",IF(AND('reálná rychlost'!O35&gt;90,'reálná rychlost'!O35&lt;=130),odchylky!O35,""))</f>
        <v>0.04</v>
      </c>
      <c r="K35" s="31">
        <f>IF('reálná rychlost'!P35="","",IF(AND('reálná rychlost'!P35&gt;90,'reálná rychlost'!P35&lt;=130),odchylky!P35,""))</f>
        <v>0.15384615384615385</v>
      </c>
      <c r="L35" s="31">
        <f>IF('reálná rychlost'!Q35="","",IF(AND('reálná rychlost'!Q35&gt;90,'reálná rychlost'!Q35&lt;=130),odchylky!Q35,""))</f>
        <v>6.8376068376068383E-2</v>
      </c>
      <c r="M35" s="31">
        <f>IF('reálná rychlost'!R35="","",IF(AND('reálná rychlost'!R35&gt;90,'reálná rychlost'!R35&lt;=130),odchylky!R35,""))</f>
        <v>0.04</v>
      </c>
    </row>
    <row r="36" spans="1:13" x14ac:dyDescent="0.25">
      <c r="A36" s="4" t="s">
        <v>3</v>
      </c>
      <c r="B36" s="9" t="s">
        <v>2</v>
      </c>
      <c r="C36" s="31">
        <f>IF('reálná rychlost'!A36="","",IF(AND('reálná rychlost'!A36&gt;90,'reálná rychlost'!A36&lt;=130),odchylky!A36,""))</f>
        <v>0.18421052631578946</v>
      </c>
      <c r="D36" s="31">
        <f>IF('reálná rychlost'!B36="","",IF(AND('reálná rychlost'!B36&gt;90,'reálná rychlost'!B36&lt;=130),odchylky!B36,""))</f>
        <v>8.771929824561403E-3</v>
      </c>
      <c r="E36" s="31">
        <f>IF('reálná rychlost'!H36="","",IF(AND('reálná rychlost'!H36&gt;90,'reálná rychlost'!H36&lt;=130),odchylky!H36,""))</f>
        <v>0</v>
      </c>
      <c r="F36" s="31">
        <f>IF('reálná rychlost'!I36="","",IF(AND('reálná rychlost'!I36&gt;90,'reálná rychlost'!I36&lt;=130),odchylky!I36,""))</f>
        <v>-5.1724137931034482E-2</v>
      </c>
      <c r="G36" s="31">
        <f>IF('reálná rychlost'!J36="","",IF(AND('reálná rychlost'!J36&gt;90,'reálná rychlost'!J36&lt;=130),odchylky!J36,""))</f>
        <v>3.4482758620689655E-2</v>
      </c>
      <c r="H36" s="31">
        <f>IF('reálná rychlost'!M36="","",IF(AND('reálná rychlost'!M36&gt;90,'reálná rychlost'!M36&lt;=130),odchylky!M36,""))</f>
        <v>5.2631578947368418E-2</v>
      </c>
      <c r="I36" s="31">
        <f>IF('reálná rychlost'!N36="","",IF(AND('reálná rychlost'!N36&gt;90,'reálná rychlost'!N36&lt;=130),odchylky!N36,""))</f>
        <v>0.16666666666666666</v>
      </c>
      <c r="J36" s="31">
        <f>IF('reálná rychlost'!O36="","",IF(AND('reálná rychlost'!O36&gt;90,'reálná rychlost'!O36&lt;=130),odchylky!O36,""))</f>
        <v>4.1666666666666664E-2</v>
      </c>
      <c r="K36" s="31">
        <f>IF('reálná rychlost'!P36="","",IF(AND('reálná rychlost'!P36&gt;90,'reálná rychlost'!P36&lt;=130),odchylky!P36,""))</f>
        <v>0.23893805309734514</v>
      </c>
      <c r="L36" s="31">
        <f>IF('reálná rychlost'!Q36="","",IF(AND('reálná rychlost'!Q36&gt;90,'reálná rychlost'!Q36&lt;=130),odchylky!Q36,""))</f>
        <v>0.2831858407079646</v>
      </c>
      <c r="M36" s="31">
        <f>IF('reálná rychlost'!R36="","",IF(AND('reálná rychlost'!R36&gt;90,'reálná rychlost'!R36&lt;=130),odchylky!R36,""))</f>
        <v>0</v>
      </c>
    </row>
    <row r="37" spans="1:13" x14ac:dyDescent="0.25">
      <c r="A37" s="6" t="s">
        <v>3</v>
      </c>
      <c r="B37" s="6" t="s">
        <v>2</v>
      </c>
      <c r="C37" s="31" t="str">
        <f>IF('reálná rychlost'!A37="","",IF(AND('reálná rychlost'!A37&gt;90,'reálná rychlost'!A37&lt;=130),odchylky!A37,""))</f>
        <v/>
      </c>
      <c r="D37" s="31" t="str">
        <f>IF('reálná rychlost'!B37="","",IF(AND('reálná rychlost'!B37&gt;90,'reálná rychlost'!B37&lt;=130),odchylky!B37,""))</f>
        <v/>
      </c>
      <c r="E37" s="31">
        <f>IF('reálná rychlost'!H37="","",IF(AND('reálná rychlost'!H37&gt;90,'reálná rychlost'!H37&lt;=130),odchylky!H37,""))</f>
        <v>-2.1739130434782608E-2</v>
      </c>
      <c r="F37" s="31" t="str">
        <f>IF('reálná rychlost'!I37="","",IF(AND('reálná rychlost'!I37&gt;90,'reálná rychlost'!I37&lt;=130),odchylky!I37,""))</f>
        <v/>
      </c>
      <c r="G37" s="31" t="str">
        <f>IF('reálná rychlost'!J37="","",IF(AND('reálná rychlost'!J37&gt;90,'reálná rychlost'!J37&lt;=130),odchylky!J37,""))</f>
        <v/>
      </c>
      <c r="H37" s="31" t="str">
        <f>IF('reálná rychlost'!M37="","",IF(AND('reálná rychlost'!M37&gt;90,'reálná rychlost'!M37&lt;=130),odchylky!M37,""))</f>
        <v/>
      </c>
      <c r="I37" s="31">
        <f>IF('reálná rychlost'!N37="","",IF(AND('reálná rychlost'!N37&gt;90,'reálná rychlost'!N37&lt;=130),odchylky!N37,""))</f>
        <v>4.1666666666666664E-2</v>
      </c>
      <c r="J37" s="31">
        <f>IF('reálná rychlost'!O37="","",IF(AND('reálná rychlost'!O37&gt;90,'reálná rychlost'!O37&lt;=130),odchylky!O37,""))</f>
        <v>4.1666666666666664E-2</v>
      </c>
      <c r="K37" s="31">
        <f>IF('reálná rychlost'!P37="","",IF(AND('reálná rychlost'!P37&gt;90,'reálná rychlost'!P37&lt;=130),odchylky!P37,""))</f>
        <v>7.5268817204301078E-2</v>
      </c>
      <c r="L37" s="31">
        <f>IF('reálná rychlost'!Q37="","",IF(AND('reálná rychlost'!Q37&gt;90,'reálná rychlost'!Q37&lt;=130),odchylky!Q37,""))</f>
        <v>2.1505376344086023E-2</v>
      </c>
      <c r="M37" s="31">
        <f>IF('reálná rychlost'!R37="","",IF(AND('reálná rychlost'!R37&gt;90,'reálná rychlost'!R37&lt;=130),odchylky!R37,""))</f>
        <v>-6.25E-2</v>
      </c>
    </row>
    <row r="38" spans="1:13" x14ac:dyDescent="0.25">
      <c r="A38" s="4" t="s">
        <v>3</v>
      </c>
      <c r="B38" s="9" t="s">
        <v>2</v>
      </c>
      <c r="C38" s="31" t="str">
        <f>IF('reálná rychlost'!A38="","",IF(AND('reálná rychlost'!A38&gt;90,'reálná rychlost'!A38&lt;=130),odchylky!A38,""))</f>
        <v/>
      </c>
      <c r="D38" s="31" t="str">
        <f>IF('reálná rychlost'!B38="","",IF(AND('reálná rychlost'!B38&gt;90,'reálná rychlost'!B38&lt;=130),odchylky!B38,""))</f>
        <v/>
      </c>
      <c r="E38" s="31" t="str">
        <f>IF('reálná rychlost'!H38="","",IF(AND('reálná rychlost'!H38&gt;90,'reálná rychlost'!H38&lt;=130),odchylky!H38,""))</f>
        <v/>
      </c>
      <c r="F38" s="31" t="str">
        <f>IF('reálná rychlost'!I38="","",IF(AND('reálná rychlost'!I38&gt;90,'reálná rychlost'!I38&lt;=130),odchylky!I38,""))</f>
        <v/>
      </c>
      <c r="G38" s="31" t="str">
        <f>IF('reálná rychlost'!J38="","",IF(AND('reálná rychlost'!J38&gt;90,'reálná rychlost'!J38&lt;=130),odchylky!J38,""))</f>
        <v/>
      </c>
      <c r="H38" s="31" t="str">
        <f>IF('reálná rychlost'!M38="","",IF(AND('reálná rychlost'!M38&gt;90,'reálná rychlost'!M38&lt;=130),odchylky!M38,""))</f>
        <v/>
      </c>
      <c r="I38" s="31" t="str">
        <f>IF('reálná rychlost'!N38="","",IF(AND('reálná rychlost'!N38&gt;90,'reálná rychlost'!N38&lt;=130),odchylky!N38,""))</f>
        <v/>
      </c>
      <c r="J38" s="31" t="str">
        <f>IF('reálná rychlost'!O38="","",IF(AND('reálná rychlost'!O38&gt;90,'reálná rychlost'!O38&lt;=130),odchylky!O38,""))</f>
        <v/>
      </c>
      <c r="K38" s="31" t="str">
        <f>IF('reálná rychlost'!P38="","",IF(AND('reálná rychlost'!P38&gt;90,'reálná rychlost'!P38&lt;=130),odchylky!P38,""))</f>
        <v/>
      </c>
      <c r="L38" s="31" t="str">
        <f>IF('reálná rychlost'!Q38="","",IF(AND('reálná rychlost'!Q38&gt;90,'reálná rychlost'!Q38&lt;=130),odchylky!Q38,""))</f>
        <v/>
      </c>
      <c r="M38" s="31" t="str">
        <f>IF('reálná rychlost'!R38="","",IF(AND('reálná rychlost'!R38&gt;90,'reálná rychlost'!R38&lt;=130),odchylky!R38,""))</f>
        <v/>
      </c>
    </row>
    <row r="39" spans="1:13" x14ac:dyDescent="0.25">
      <c r="C39" s="31" t="str">
        <f>IF('reálná rychlost'!A39="","",IF(AND('reálná rychlost'!A39&gt;90,'reálná rychlost'!A39&lt;=130),odchylky!A39,""))</f>
        <v/>
      </c>
      <c r="D39" s="31" t="str">
        <f>IF('reálná rychlost'!B39="","",IF(AND('reálná rychlost'!B39&gt;90,'reálná rychlost'!B39&lt;=130),odchylky!B39,""))</f>
        <v/>
      </c>
      <c r="E39" s="31" t="str">
        <f>IF('reálná rychlost'!H39="","",IF(AND('reálná rychlost'!H39&gt;90,'reálná rychlost'!H39&lt;=130),odchylky!H39,""))</f>
        <v/>
      </c>
      <c r="F39" s="31" t="str">
        <f>IF('reálná rychlost'!I39="","",IF(AND('reálná rychlost'!I39&gt;90,'reálná rychlost'!I39&lt;=130),odchylky!I39,""))</f>
        <v/>
      </c>
      <c r="G39" s="31" t="str">
        <f>IF('reálná rychlost'!J39="","",IF(AND('reálná rychlost'!J39&gt;90,'reálná rychlost'!J39&lt;=130),odchylky!J39,""))</f>
        <v/>
      </c>
      <c r="H39" s="31" t="str">
        <f>IF('reálná rychlost'!M39="","",IF(AND('reálná rychlost'!M39&gt;90,'reálná rychlost'!M39&lt;=130),odchylky!M39,""))</f>
        <v/>
      </c>
      <c r="I39" s="31" t="str">
        <f>IF('reálná rychlost'!N39="","",IF(AND('reálná rychlost'!N39&gt;90,'reálná rychlost'!N39&lt;=130),odchylky!N39,""))</f>
        <v/>
      </c>
      <c r="J39" s="31" t="str">
        <f>IF('reálná rychlost'!O39="","",IF(AND('reálná rychlost'!O39&gt;90,'reálná rychlost'!O39&lt;=130),odchylky!O39,""))</f>
        <v/>
      </c>
      <c r="K39" s="31" t="str">
        <f>IF('reálná rychlost'!P39="","",IF(AND('reálná rychlost'!P39&gt;90,'reálná rychlost'!P39&lt;=130),odchylky!P39,""))</f>
        <v/>
      </c>
      <c r="L39" s="31" t="str">
        <f>IF('reálná rychlost'!Q39="","",IF(AND('reálná rychlost'!Q39&gt;90,'reálná rychlost'!Q39&lt;=130),odchylky!Q39,""))</f>
        <v/>
      </c>
      <c r="M39" s="31" t="str">
        <f>IF('reálná rychlost'!R39="","",IF(AND('reálná rychlost'!R39&gt;90,'reálná rychlost'!R39&lt;=130),odchylky!R39,""))</f>
        <v/>
      </c>
    </row>
    <row r="40" spans="1:13" x14ac:dyDescent="0.25">
      <c r="A40" s="3" t="s">
        <v>5</v>
      </c>
      <c r="B40" s="4" t="s">
        <v>4</v>
      </c>
      <c r="C40" s="31" t="str">
        <f>IF('reálná rychlost'!A40="","",IF(AND('reálná rychlost'!A40&gt;90,'reálná rychlost'!A40&lt;=130),odchylky!A40,""))</f>
        <v/>
      </c>
      <c r="D40" s="31" t="str">
        <f>IF('reálná rychlost'!B40="","",IF(AND('reálná rychlost'!B40&gt;90,'reálná rychlost'!B40&lt;=130),odchylky!B40,""))</f>
        <v/>
      </c>
      <c r="E40" s="31" t="str">
        <f>IF('reálná rychlost'!H40="","",IF(AND('reálná rychlost'!H40&gt;90,'reálná rychlost'!H40&lt;=130),odchylky!H40,""))</f>
        <v/>
      </c>
      <c r="F40" s="31" t="str">
        <f>IF('reálná rychlost'!I40="","",IF(AND('reálná rychlost'!I40&gt;90,'reálná rychlost'!I40&lt;=130),odchylky!I40,""))</f>
        <v/>
      </c>
      <c r="G40" s="31" t="str">
        <f>IF('reálná rychlost'!J40="","",IF(AND('reálná rychlost'!J40&gt;90,'reálná rychlost'!J40&lt;=130),odchylky!J40,""))</f>
        <v/>
      </c>
      <c r="H40" s="31" t="str">
        <f>IF('reálná rychlost'!M40="","",IF(AND('reálná rychlost'!M40&gt;90,'reálná rychlost'!M40&lt;=130),odchylky!M40,""))</f>
        <v/>
      </c>
      <c r="I40" s="31" t="str">
        <f>IF('reálná rychlost'!N40="","",IF(AND('reálná rychlost'!N40&gt;90,'reálná rychlost'!N40&lt;=130),odchylky!N40,""))</f>
        <v/>
      </c>
      <c r="J40" s="31" t="str">
        <f>IF('reálná rychlost'!O40="","",IF(AND('reálná rychlost'!O40&gt;90,'reálná rychlost'!O40&lt;=130),odchylky!O40,""))</f>
        <v/>
      </c>
      <c r="K40" s="31" t="str">
        <f>IF('reálná rychlost'!P40="","",IF(AND('reálná rychlost'!P40&gt;90,'reálná rychlost'!P40&lt;=130),odchylky!P40,""))</f>
        <v/>
      </c>
      <c r="L40" s="31" t="str">
        <f>IF('reálná rychlost'!Q40="","",IF(AND('reálná rychlost'!Q40&gt;90,'reálná rychlost'!Q40&lt;=130),odchylky!Q40,""))</f>
        <v/>
      </c>
      <c r="M40" s="31" t="str">
        <f>IF('reálná rychlost'!R40="","",IF(AND('reálná rychlost'!R40&gt;90,'reálná rychlost'!R40&lt;=130),odchylky!R40,""))</f>
        <v/>
      </c>
    </row>
    <row r="41" spans="1:13" x14ac:dyDescent="0.25">
      <c r="A41" s="15" t="s">
        <v>5</v>
      </c>
      <c r="B41" s="14" t="s">
        <v>4</v>
      </c>
      <c r="C41" s="31" t="str">
        <f>IF('reálná rychlost'!A41="","",IF(AND('reálná rychlost'!A41&gt;90,'reálná rychlost'!A41&lt;=130),odchylky!A41,""))</f>
        <v/>
      </c>
      <c r="D41" s="31" t="str">
        <f>IF('reálná rychlost'!B41="","",IF(AND('reálná rychlost'!B41&gt;90,'reálná rychlost'!B41&lt;=130),odchylky!B41,""))</f>
        <v/>
      </c>
      <c r="E41" s="31" t="str">
        <f>IF('reálná rychlost'!H41="","",IF(AND('reálná rychlost'!H41&gt;90,'reálná rychlost'!H41&lt;=130),odchylky!H41,""))</f>
        <v/>
      </c>
      <c r="F41" s="31" t="str">
        <f>IF('reálná rychlost'!I41="","",IF(AND('reálná rychlost'!I41&gt;90,'reálná rychlost'!I41&lt;=130),odchylky!I41,""))</f>
        <v/>
      </c>
      <c r="G41" s="31" t="str">
        <f>IF('reálná rychlost'!J41="","",IF(AND('reálná rychlost'!J41&gt;90,'reálná rychlost'!J41&lt;=130),odchylky!J41,""))</f>
        <v/>
      </c>
      <c r="H41" s="31" t="str">
        <f>IF('reálná rychlost'!M41="","",IF(AND('reálná rychlost'!M41&gt;90,'reálná rychlost'!M41&lt;=130),odchylky!M41,""))</f>
        <v/>
      </c>
      <c r="I41" s="31" t="str">
        <f>IF('reálná rychlost'!N41="","",IF(AND('reálná rychlost'!N41&gt;90,'reálná rychlost'!N41&lt;=130),odchylky!N41,""))</f>
        <v/>
      </c>
      <c r="J41" s="31" t="str">
        <f>IF('reálná rychlost'!O41="","",IF(AND('reálná rychlost'!O41&gt;90,'reálná rychlost'!O41&lt;=130),odchylky!O41,""))</f>
        <v/>
      </c>
      <c r="K41" s="31" t="str">
        <f>IF('reálná rychlost'!P41="","",IF(AND('reálná rychlost'!P41&gt;90,'reálná rychlost'!P41&lt;=130),odchylky!P41,""))</f>
        <v/>
      </c>
      <c r="L41" s="31" t="str">
        <f>IF('reálná rychlost'!Q41="","",IF(AND('reálná rychlost'!Q41&gt;90,'reálná rychlost'!Q41&lt;=130),odchylky!Q41,""))</f>
        <v/>
      </c>
      <c r="M41" s="31" t="str">
        <f>IF('reálná rychlost'!R41="","",IF(AND('reálná rychlost'!R41&gt;90,'reálná rychlost'!R41&lt;=130),odchylky!R41,""))</f>
        <v/>
      </c>
    </row>
    <row r="42" spans="1:13" x14ac:dyDescent="0.25">
      <c r="A42" s="3" t="s">
        <v>5</v>
      </c>
      <c r="B42" s="4" t="s">
        <v>4</v>
      </c>
      <c r="C42" s="31" t="str">
        <f>IF('reálná rychlost'!A42="","",IF(AND('reálná rychlost'!A42&gt;90,'reálná rychlost'!A42&lt;=130),odchylky!A42,""))</f>
        <v/>
      </c>
      <c r="D42" s="31" t="str">
        <f>IF('reálná rychlost'!B42="","",IF(AND('reálná rychlost'!B42&gt;90,'reálná rychlost'!B42&lt;=130),odchylky!B42,""))</f>
        <v/>
      </c>
      <c r="E42" s="31" t="str">
        <f>IF('reálná rychlost'!H42="","",IF(AND('reálná rychlost'!H42&gt;90,'reálná rychlost'!H42&lt;=130),odchylky!H42,""))</f>
        <v/>
      </c>
      <c r="F42" s="31" t="str">
        <f>IF('reálná rychlost'!I42="","",IF(AND('reálná rychlost'!I42&gt;90,'reálná rychlost'!I42&lt;=130),odchylky!I42,""))</f>
        <v/>
      </c>
      <c r="G42" s="31" t="str">
        <f>IF('reálná rychlost'!J42="","",IF(AND('reálná rychlost'!J42&gt;90,'reálná rychlost'!J42&lt;=130),odchylky!J42,""))</f>
        <v/>
      </c>
      <c r="H42" s="31" t="str">
        <f>IF('reálná rychlost'!M42="","",IF(AND('reálná rychlost'!M42&gt;90,'reálná rychlost'!M42&lt;=130),odchylky!M42,""))</f>
        <v/>
      </c>
      <c r="I42" s="31" t="str">
        <f>IF('reálná rychlost'!N42="","",IF(AND('reálná rychlost'!N42&gt;90,'reálná rychlost'!N42&lt;=130),odchylky!N42,""))</f>
        <v/>
      </c>
      <c r="J42" s="31" t="str">
        <f>IF('reálná rychlost'!O42="","",IF(AND('reálná rychlost'!O42&gt;90,'reálná rychlost'!O42&lt;=130),odchylky!O42,""))</f>
        <v/>
      </c>
      <c r="K42" s="31" t="str">
        <f>IF('reálná rychlost'!P42="","",IF(AND('reálná rychlost'!P42&gt;90,'reálná rychlost'!P42&lt;=130),odchylky!P42,""))</f>
        <v/>
      </c>
      <c r="L42" s="31" t="str">
        <f>IF('reálná rychlost'!Q42="","",IF(AND('reálná rychlost'!Q42&gt;90,'reálná rychlost'!Q42&lt;=130),odchylky!Q42,""))</f>
        <v/>
      </c>
      <c r="M42" s="31" t="str">
        <f>IF('reálná rychlost'!R42="","",IF(AND('reálná rychlost'!R42&gt;90,'reálná rychlost'!R42&lt;=130),odchylky!R42,""))</f>
        <v/>
      </c>
    </row>
    <row r="43" spans="1:13" x14ac:dyDescent="0.25">
      <c r="A43" s="15" t="s">
        <v>5</v>
      </c>
      <c r="B43" s="14" t="s">
        <v>4</v>
      </c>
      <c r="C43" s="31" t="str">
        <f>IF('reálná rychlost'!A43="","",IF(AND('reálná rychlost'!A43&gt;90,'reálná rychlost'!A43&lt;=130),odchylky!A43,""))</f>
        <v/>
      </c>
      <c r="D43" s="31" t="str">
        <f>IF('reálná rychlost'!B43="","",IF(AND('reálná rychlost'!B43&gt;90,'reálná rychlost'!B43&lt;=130),odchylky!B43,""))</f>
        <v/>
      </c>
      <c r="E43" s="31" t="str">
        <f>IF('reálná rychlost'!H43="","",IF(AND('reálná rychlost'!H43&gt;90,'reálná rychlost'!H43&lt;=130),odchylky!H43,""))</f>
        <v/>
      </c>
      <c r="F43" s="31" t="str">
        <f>IF('reálná rychlost'!I43="","",IF(AND('reálná rychlost'!I43&gt;90,'reálná rychlost'!I43&lt;=130),odchylky!I43,""))</f>
        <v/>
      </c>
      <c r="G43" s="31" t="str">
        <f>IF('reálná rychlost'!J43="","",IF(AND('reálná rychlost'!J43&gt;90,'reálná rychlost'!J43&lt;=130),odchylky!J43,""))</f>
        <v/>
      </c>
      <c r="H43" s="31" t="str">
        <f>IF('reálná rychlost'!M43="","",IF(AND('reálná rychlost'!M43&gt;90,'reálná rychlost'!M43&lt;=130),odchylky!M43,""))</f>
        <v/>
      </c>
      <c r="I43" s="31" t="str">
        <f>IF('reálná rychlost'!N43="","",IF(AND('reálná rychlost'!N43&gt;90,'reálná rychlost'!N43&lt;=130),odchylky!N43,""))</f>
        <v/>
      </c>
      <c r="J43" s="31" t="str">
        <f>IF('reálná rychlost'!O43="","",IF(AND('reálná rychlost'!O43&gt;90,'reálná rychlost'!O43&lt;=130),odchylky!O43,""))</f>
        <v/>
      </c>
      <c r="K43" s="31" t="str">
        <f>IF('reálná rychlost'!P43="","",IF(AND('reálná rychlost'!P43&gt;90,'reálná rychlost'!P43&lt;=130),odchylky!P43,""))</f>
        <v/>
      </c>
      <c r="L43" s="31" t="str">
        <f>IF('reálná rychlost'!Q43="","",IF(AND('reálná rychlost'!Q43&gt;90,'reálná rychlost'!Q43&lt;=130),odchylky!Q43,""))</f>
        <v/>
      </c>
      <c r="M43" s="31" t="str">
        <f>IF('reálná rychlost'!R43="","",IF(AND('reálná rychlost'!R43&gt;90,'reálná rychlost'!R43&lt;=130),odchylky!R43,""))</f>
        <v/>
      </c>
    </row>
    <row r="44" spans="1:13" x14ac:dyDescent="0.25">
      <c r="A44" s="3" t="s">
        <v>5</v>
      </c>
      <c r="B44" s="4" t="s">
        <v>4</v>
      </c>
      <c r="C44" s="31" t="str">
        <f>IF('reálná rychlost'!A44="","",IF(AND('reálná rychlost'!A44&gt;90,'reálná rychlost'!A44&lt;=130),odchylky!A44,""))</f>
        <v/>
      </c>
      <c r="D44" s="31" t="str">
        <f>IF('reálná rychlost'!B44="","",IF(AND('reálná rychlost'!B44&gt;90,'reálná rychlost'!B44&lt;=130),odchylky!B44,""))</f>
        <v/>
      </c>
      <c r="E44" s="31" t="str">
        <f>IF('reálná rychlost'!H44="","",IF(AND('reálná rychlost'!H44&gt;90,'reálná rychlost'!H44&lt;=130),odchylky!H44,""))</f>
        <v/>
      </c>
      <c r="F44" s="31" t="str">
        <f>IF('reálná rychlost'!I44="","",IF(AND('reálná rychlost'!I44&gt;90,'reálná rychlost'!I44&lt;=130),odchylky!I44,""))</f>
        <v/>
      </c>
      <c r="G44" s="31" t="str">
        <f>IF('reálná rychlost'!J44="","",IF(AND('reálná rychlost'!J44&gt;90,'reálná rychlost'!J44&lt;=130),odchylky!J44,""))</f>
        <v/>
      </c>
      <c r="H44" s="31" t="str">
        <f>IF('reálná rychlost'!M44="","",IF(AND('reálná rychlost'!M44&gt;90,'reálná rychlost'!M44&lt;=130),odchylky!M44,""))</f>
        <v/>
      </c>
      <c r="I44" s="31">
        <f>IF('reálná rychlost'!N44="","",IF(AND('reálná rychlost'!N44&gt;90,'reálná rychlost'!N44&lt;=130),odchylky!N44,""))</f>
        <v>-1.098901098901099E-2</v>
      </c>
      <c r="J44" s="31">
        <f>IF('reálná rychlost'!O44="","",IF(AND('reálná rychlost'!O44&gt;90,'reálná rychlost'!O44&lt;=130),odchylky!O44,""))</f>
        <v>9.8901098901098897E-2</v>
      </c>
      <c r="K44" s="31" t="str">
        <f>IF('reálná rychlost'!P44="","",IF(AND('reálná rychlost'!P44&gt;90,'reálná rychlost'!P44&lt;=130),odchylky!P44,""))</f>
        <v/>
      </c>
      <c r="L44" s="31" t="str">
        <f>IF('reálná rychlost'!Q44="","",IF(AND('reálná rychlost'!Q44&gt;90,'reálná rychlost'!Q44&lt;=130),odchylky!Q44,""))</f>
        <v/>
      </c>
      <c r="M44" s="31">
        <f>IF('reálná rychlost'!R44="","",IF(AND('reálná rychlost'!R44&gt;90,'reálná rychlost'!R44&lt;=130),odchylky!R44,""))</f>
        <v>0.31868131868131866</v>
      </c>
    </row>
    <row r="45" spans="1:13" x14ac:dyDescent="0.25">
      <c r="A45" s="15" t="s">
        <v>5</v>
      </c>
      <c r="B45" s="14" t="s">
        <v>4</v>
      </c>
      <c r="C45" s="31" t="str">
        <f>IF('reálná rychlost'!A45="","",IF(AND('reálná rychlost'!A45&gt;90,'reálná rychlost'!A45&lt;=130),odchylky!A45,""))</f>
        <v/>
      </c>
      <c r="D45" s="31" t="str">
        <f>IF('reálná rychlost'!B45="","",IF(AND('reálná rychlost'!B45&gt;90,'reálná rychlost'!B45&lt;=130),odchylky!B45,""))</f>
        <v/>
      </c>
      <c r="E45" s="31" t="str">
        <f>IF('reálná rychlost'!H45="","",IF(AND('reálná rychlost'!H45&gt;90,'reálná rychlost'!H45&lt;=130),odchylky!H45,""))</f>
        <v/>
      </c>
      <c r="F45" s="31" t="str">
        <f>IF('reálná rychlost'!I45="","",IF(AND('reálná rychlost'!I45&gt;90,'reálná rychlost'!I45&lt;=130),odchylky!I45,""))</f>
        <v/>
      </c>
      <c r="G45" s="31" t="str">
        <f>IF('reálná rychlost'!J45="","",IF(AND('reálná rychlost'!J45&gt;90,'reálná rychlost'!J45&lt;=130),odchylky!J45,""))</f>
        <v/>
      </c>
      <c r="H45" s="31" t="str">
        <f>IF('reálná rychlost'!M45="","",IF(AND('reálná rychlost'!M45&gt;90,'reálná rychlost'!M45&lt;=130),odchylky!M45,""))</f>
        <v/>
      </c>
      <c r="I45" s="31" t="str">
        <f>IF('reálná rychlost'!N45="","",IF(AND('reálná rychlost'!N45&gt;90,'reálná rychlost'!N45&lt;=130),odchylky!N45,""))</f>
        <v/>
      </c>
      <c r="J45" s="31" t="str">
        <f>IF('reálná rychlost'!O45="","",IF(AND('reálná rychlost'!O45&gt;90,'reálná rychlost'!O45&lt;=130),odchylky!O45,""))</f>
        <v/>
      </c>
      <c r="K45" s="31" t="str">
        <f>IF('reálná rychlost'!P45="","",IF(AND('reálná rychlost'!P45&gt;90,'reálná rychlost'!P45&lt;=130),odchylky!P45,""))</f>
        <v/>
      </c>
      <c r="L45" s="31" t="str">
        <f>IF('reálná rychlost'!Q45="","",IF(AND('reálná rychlost'!Q45&gt;90,'reálná rychlost'!Q45&lt;=130),odchylky!Q45,""))</f>
        <v/>
      </c>
      <c r="M45" s="31" t="str">
        <f>IF('reálná rychlost'!R45="","",IF(AND('reálná rychlost'!R45&gt;90,'reálná rychlost'!R45&lt;=130),odchylky!R45,""))</f>
        <v/>
      </c>
    </row>
    <row r="46" spans="1:13" x14ac:dyDescent="0.25">
      <c r="A46" s="3" t="s">
        <v>5</v>
      </c>
      <c r="B46" s="4" t="s">
        <v>4</v>
      </c>
      <c r="C46" s="31" t="str">
        <f>IF('reálná rychlost'!A46="","",IF(AND('reálná rychlost'!A46&gt;90,'reálná rychlost'!A46&lt;=130),odchylky!A46,""))</f>
        <v/>
      </c>
      <c r="D46" s="31" t="str">
        <f>IF('reálná rychlost'!B46="","",IF(AND('reálná rychlost'!B46&gt;90,'reálná rychlost'!B46&lt;=130),odchylky!B46,""))</f>
        <v/>
      </c>
      <c r="E46" s="31" t="str">
        <f>IF('reálná rychlost'!H46="","",IF(AND('reálná rychlost'!H46&gt;90,'reálná rychlost'!H46&lt;=130),odchylky!H46,""))</f>
        <v/>
      </c>
      <c r="F46" s="31" t="str">
        <f>IF('reálná rychlost'!I46="","",IF(AND('reálná rychlost'!I46&gt;90,'reálná rychlost'!I46&lt;=130),odchylky!I46,""))</f>
        <v/>
      </c>
      <c r="G46" s="31" t="str">
        <f>IF('reálná rychlost'!J46="","",IF(AND('reálná rychlost'!J46&gt;90,'reálná rychlost'!J46&lt;=130),odchylky!J46,""))</f>
        <v/>
      </c>
      <c r="H46" s="31" t="str">
        <f>IF('reálná rychlost'!M46="","",IF(AND('reálná rychlost'!M46&gt;90,'reálná rychlost'!M46&lt;=130),odchylky!M46,""))</f>
        <v/>
      </c>
      <c r="I46" s="31" t="str">
        <f>IF('reálná rychlost'!N46="","",IF(AND('reálná rychlost'!N46&gt;90,'reálná rychlost'!N46&lt;=130),odchylky!N46,""))</f>
        <v/>
      </c>
      <c r="J46" s="31" t="str">
        <f>IF('reálná rychlost'!O46="","",IF(AND('reálná rychlost'!O46&gt;90,'reálná rychlost'!O46&lt;=130),odchylky!O46,""))</f>
        <v/>
      </c>
      <c r="K46" s="31" t="str">
        <f>IF('reálná rychlost'!P46="","",IF(AND('reálná rychlost'!P46&gt;90,'reálná rychlost'!P46&lt;=130),odchylky!P46,""))</f>
        <v/>
      </c>
      <c r="L46" s="31" t="str">
        <f>IF('reálná rychlost'!Q46="","",IF(AND('reálná rychlost'!Q46&gt;90,'reálná rychlost'!Q46&lt;=130),odchylky!Q46,""))</f>
        <v/>
      </c>
      <c r="M46" s="31" t="str">
        <f>IF('reálná rychlost'!R46="","",IF(AND('reálná rychlost'!R46&gt;90,'reálná rychlost'!R46&lt;=130),odchylky!R46,""))</f>
        <v/>
      </c>
    </row>
    <row r="47" spans="1:13" x14ac:dyDescent="0.25">
      <c r="A47" s="15" t="s">
        <v>5</v>
      </c>
      <c r="B47" s="14" t="s">
        <v>4</v>
      </c>
      <c r="C47" s="31" t="str">
        <f>IF('reálná rychlost'!A47="","",IF(AND('reálná rychlost'!A47&gt;90,'reálná rychlost'!A47&lt;=130),odchylky!A47,""))</f>
        <v/>
      </c>
      <c r="D47" s="31" t="str">
        <f>IF('reálná rychlost'!B47="","",IF(AND('reálná rychlost'!B47&gt;90,'reálná rychlost'!B47&lt;=130),odchylky!B47,""))</f>
        <v/>
      </c>
      <c r="E47" s="31" t="str">
        <f>IF('reálná rychlost'!H47="","",IF(AND('reálná rychlost'!H47&gt;90,'reálná rychlost'!H47&lt;=130),odchylky!H47,""))</f>
        <v/>
      </c>
      <c r="F47" s="31" t="str">
        <f>IF('reálná rychlost'!I47="","",IF(AND('reálná rychlost'!I47&gt;90,'reálná rychlost'!I47&lt;=130),odchylky!I47,""))</f>
        <v/>
      </c>
      <c r="G47" s="31" t="str">
        <f>IF('reálná rychlost'!J47="","",IF(AND('reálná rychlost'!J47&gt;90,'reálná rychlost'!J47&lt;=130),odchylky!J47,""))</f>
        <v/>
      </c>
      <c r="H47" s="31" t="str">
        <f>IF('reálná rychlost'!M47="","",IF(AND('reálná rychlost'!M47&gt;90,'reálná rychlost'!M47&lt;=130),odchylky!M47,""))</f>
        <v/>
      </c>
      <c r="I47" s="31" t="str">
        <f>IF('reálná rychlost'!N47="","",IF(AND('reálná rychlost'!N47&gt;90,'reálná rychlost'!N47&lt;=130),odchylky!N47,""))</f>
        <v/>
      </c>
      <c r="J47" s="31" t="str">
        <f>IF('reálná rychlost'!O47="","",IF(AND('reálná rychlost'!O47&gt;90,'reálná rychlost'!O47&lt;=130),odchylky!O47,""))</f>
        <v/>
      </c>
      <c r="K47" s="31" t="str">
        <f>IF('reálná rychlost'!P47="","",IF(AND('reálná rychlost'!P47&gt;90,'reálná rychlost'!P47&lt;=130),odchylky!P47,""))</f>
        <v/>
      </c>
      <c r="L47" s="31" t="str">
        <f>IF('reálná rychlost'!Q47="","",IF(AND('reálná rychlost'!Q47&gt;90,'reálná rychlost'!Q47&lt;=130),odchylky!Q47,""))</f>
        <v/>
      </c>
      <c r="M47" s="31" t="str">
        <f>IF('reálná rychlost'!R47="","",IF(AND('reálná rychlost'!R47&gt;90,'reálná rychlost'!R47&lt;=130),odchylky!R47,""))</f>
        <v/>
      </c>
    </row>
    <row r="48" spans="1:13" x14ac:dyDescent="0.25">
      <c r="A48" s="3" t="s">
        <v>5</v>
      </c>
      <c r="B48" s="4" t="s">
        <v>4</v>
      </c>
      <c r="C48" s="31" t="str">
        <f>IF('reálná rychlost'!A48="","",IF(AND('reálná rychlost'!A48&gt;90,'reálná rychlost'!A48&lt;=130),odchylky!A48,""))</f>
        <v/>
      </c>
      <c r="D48" s="31" t="str">
        <f>IF('reálná rychlost'!B48="","",IF(AND('reálná rychlost'!B48&gt;90,'reálná rychlost'!B48&lt;=130),odchylky!B48,""))</f>
        <v/>
      </c>
      <c r="E48" s="31" t="str">
        <f>IF('reálná rychlost'!H48="","",IF(AND('reálná rychlost'!H48&gt;90,'reálná rychlost'!H48&lt;=130),odchylky!H48,""))</f>
        <v/>
      </c>
      <c r="F48" s="31" t="str">
        <f>IF('reálná rychlost'!I48="","",IF(AND('reálná rychlost'!I48&gt;90,'reálná rychlost'!I48&lt;=130),odchylky!I48,""))</f>
        <v/>
      </c>
      <c r="G48" s="31" t="str">
        <f>IF('reálná rychlost'!J48="","",IF(AND('reálná rychlost'!J48&gt;90,'reálná rychlost'!J48&lt;=130),odchylky!J48,""))</f>
        <v/>
      </c>
      <c r="H48" s="31" t="str">
        <f>IF('reálná rychlost'!M48="","",IF(AND('reálná rychlost'!M48&gt;90,'reálná rychlost'!M48&lt;=130),odchylky!M48,""))</f>
        <v/>
      </c>
      <c r="I48" s="31" t="str">
        <f>IF('reálná rychlost'!N48="","",IF(AND('reálná rychlost'!N48&gt;90,'reálná rychlost'!N48&lt;=130),odchylky!N48,""))</f>
        <v/>
      </c>
      <c r="J48" s="31" t="str">
        <f>IF('reálná rychlost'!O48="","",IF(AND('reálná rychlost'!O48&gt;90,'reálná rychlost'!O48&lt;=130),odchylky!O48,""))</f>
        <v/>
      </c>
      <c r="K48" s="31" t="str">
        <f>IF('reálná rychlost'!P48="","",IF(AND('reálná rychlost'!P48&gt;90,'reálná rychlost'!P48&lt;=130),odchylky!P48,""))</f>
        <v/>
      </c>
      <c r="L48" s="31" t="str">
        <f>IF('reálná rychlost'!Q48="","",IF(AND('reálná rychlost'!Q48&gt;90,'reálná rychlost'!Q48&lt;=130),odchylky!Q48,""))</f>
        <v/>
      </c>
      <c r="M48" s="31" t="str">
        <f>IF('reálná rychlost'!R48="","",IF(AND('reálná rychlost'!R48&gt;90,'reálná rychlost'!R48&lt;=130),odchylky!R48,""))</f>
        <v/>
      </c>
    </row>
    <row r="49" spans="1:13" x14ac:dyDescent="0.25">
      <c r="A49" s="15" t="s">
        <v>5</v>
      </c>
      <c r="B49" s="14" t="s">
        <v>4</v>
      </c>
      <c r="C49" s="31" t="str">
        <f>IF('reálná rychlost'!A49="","",IF(AND('reálná rychlost'!A49&gt;90,'reálná rychlost'!A49&lt;=130),odchylky!A49,""))</f>
        <v/>
      </c>
      <c r="D49" s="31" t="str">
        <f>IF('reálná rychlost'!B49="","",IF(AND('reálná rychlost'!B49&gt;90,'reálná rychlost'!B49&lt;=130),odchylky!B49,""))</f>
        <v/>
      </c>
      <c r="E49" s="31" t="str">
        <f>IF('reálná rychlost'!H49="","",IF(AND('reálná rychlost'!H49&gt;90,'reálná rychlost'!H49&lt;=130),odchylky!H49,""))</f>
        <v/>
      </c>
      <c r="F49" s="31" t="str">
        <f>IF('reálná rychlost'!I49="","",IF(AND('reálná rychlost'!I49&gt;90,'reálná rychlost'!I49&lt;=130),odchylky!I49,""))</f>
        <v/>
      </c>
      <c r="G49" s="31" t="str">
        <f>IF('reálná rychlost'!J49="","",IF(AND('reálná rychlost'!J49&gt;90,'reálná rychlost'!J49&lt;=130),odchylky!J49,""))</f>
        <v/>
      </c>
      <c r="H49" s="31" t="str">
        <f>IF('reálná rychlost'!M49="","",IF(AND('reálná rychlost'!M49&gt;90,'reálná rychlost'!M49&lt;=130),odchylky!M49,""))</f>
        <v/>
      </c>
      <c r="I49" s="31" t="str">
        <f>IF('reálná rychlost'!N49="","",IF(AND('reálná rychlost'!N49&gt;90,'reálná rychlost'!N49&lt;=130),odchylky!N49,""))</f>
        <v/>
      </c>
      <c r="J49" s="31" t="str">
        <f>IF('reálná rychlost'!O49="","",IF(AND('reálná rychlost'!O49&gt;90,'reálná rychlost'!O49&lt;=130),odchylky!O49,""))</f>
        <v/>
      </c>
      <c r="K49" s="31" t="str">
        <f>IF('reálná rychlost'!P49="","",IF(AND('reálná rychlost'!P49&gt;90,'reálná rychlost'!P49&lt;=130),odchylky!P49,""))</f>
        <v/>
      </c>
      <c r="L49" s="31" t="str">
        <f>IF('reálná rychlost'!Q49="","",IF(AND('reálná rychlost'!Q49&gt;90,'reálná rychlost'!Q49&lt;=130),odchylky!Q49,""))</f>
        <v/>
      </c>
      <c r="M49" s="31" t="str">
        <f>IF('reálná rychlost'!R49="","",IF(AND('reálná rychlost'!R49&gt;90,'reálná rychlost'!R49&lt;=130),odchylky!R49,""))</f>
        <v/>
      </c>
    </row>
    <row r="50" spans="1:13" x14ac:dyDescent="0.25">
      <c r="A50" s="3" t="s">
        <v>5</v>
      </c>
      <c r="B50" s="4" t="s">
        <v>4</v>
      </c>
      <c r="C50" s="31" t="str">
        <f>IF('reálná rychlost'!A50="","",IF(AND('reálná rychlost'!A50&gt;90,'reálná rychlost'!A50&lt;=130),odchylky!A50,""))</f>
        <v/>
      </c>
      <c r="D50" s="31" t="str">
        <f>IF('reálná rychlost'!B50="","",IF(AND('reálná rychlost'!B50&gt;90,'reálná rychlost'!B50&lt;=130),odchylky!B50,""))</f>
        <v/>
      </c>
      <c r="E50" s="31" t="str">
        <f>IF('reálná rychlost'!H50="","",IF(AND('reálná rychlost'!H50&gt;90,'reálná rychlost'!H50&lt;=130),odchylky!H50,""))</f>
        <v/>
      </c>
      <c r="F50" s="31" t="str">
        <f>IF('reálná rychlost'!I50="","",IF(AND('reálná rychlost'!I50&gt;90,'reálná rychlost'!I50&lt;=130),odchylky!I50,""))</f>
        <v/>
      </c>
      <c r="G50" s="31" t="str">
        <f>IF('reálná rychlost'!J50="","",IF(AND('reálná rychlost'!J50&gt;90,'reálná rychlost'!J50&lt;=130),odchylky!J50,""))</f>
        <v/>
      </c>
      <c r="H50" s="31" t="str">
        <f>IF('reálná rychlost'!M50="","",IF(AND('reálná rychlost'!M50&gt;90,'reálná rychlost'!M50&lt;=130),odchylky!M50,""))</f>
        <v/>
      </c>
      <c r="I50" s="31" t="str">
        <f>IF('reálná rychlost'!N50="","",IF(AND('reálná rychlost'!N50&gt;90,'reálná rychlost'!N50&lt;=130),odchylky!N50,""))</f>
        <v/>
      </c>
      <c r="J50" s="31" t="str">
        <f>IF('reálná rychlost'!O50="","",IF(AND('reálná rychlost'!O50&gt;90,'reálná rychlost'!O50&lt;=130),odchylky!O50,""))</f>
        <v/>
      </c>
      <c r="K50" s="31" t="str">
        <f>IF('reálná rychlost'!P50="","",IF(AND('reálná rychlost'!P50&gt;90,'reálná rychlost'!P50&lt;=130),odchylky!P50,""))</f>
        <v/>
      </c>
      <c r="L50" s="31" t="str">
        <f>IF('reálná rychlost'!Q50="","",IF(AND('reálná rychlost'!Q50&gt;90,'reálná rychlost'!Q50&lt;=130),odchylky!Q50,""))</f>
        <v/>
      </c>
      <c r="M50" s="31" t="str">
        <f>IF('reálná rychlost'!R50="","",IF(AND('reálná rychlost'!R50&gt;90,'reálná rychlost'!R50&lt;=130),odchylky!R50,""))</f>
        <v/>
      </c>
    </row>
    <row r="51" spans="1:13" x14ac:dyDescent="0.25">
      <c r="A51" s="15" t="s">
        <v>5</v>
      </c>
      <c r="B51" s="14" t="s">
        <v>4</v>
      </c>
      <c r="C51" s="31" t="str">
        <f>IF('reálná rychlost'!A51="","",IF(AND('reálná rychlost'!A51&gt;90,'reálná rychlost'!A51&lt;=130),odchylky!A51,""))</f>
        <v/>
      </c>
      <c r="D51" s="31" t="str">
        <f>IF('reálná rychlost'!B51="","",IF(AND('reálná rychlost'!B51&gt;90,'reálná rychlost'!B51&lt;=130),odchylky!B51,""))</f>
        <v/>
      </c>
      <c r="E51" s="31" t="str">
        <f>IF('reálná rychlost'!H51="","",IF(AND('reálná rychlost'!H51&gt;90,'reálná rychlost'!H51&lt;=130),odchylky!H51,""))</f>
        <v/>
      </c>
      <c r="F51" s="31" t="str">
        <f>IF('reálná rychlost'!I51="","",IF(AND('reálná rychlost'!I51&gt;90,'reálná rychlost'!I51&lt;=130),odchylky!I51,""))</f>
        <v/>
      </c>
      <c r="G51" s="31" t="str">
        <f>IF('reálná rychlost'!J51="","",IF(AND('reálná rychlost'!J51&gt;90,'reálná rychlost'!J51&lt;=130),odchylky!J51,""))</f>
        <v/>
      </c>
      <c r="H51" s="31" t="str">
        <f>IF('reálná rychlost'!M51="","",IF(AND('reálná rychlost'!M51&gt;90,'reálná rychlost'!M51&lt;=130),odchylky!M51,""))</f>
        <v/>
      </c>
      <c r="I51" s="31" t="str">
        <f>IF('reálná rychlost'!N51="","",IF(AND('reálná rychlost'!N51&gt;90,'reálná rychlost'!N51&lt;=130),odchylky!N51,""))</f>
        <v/>
      </c>
      <c r="J51" s="31" t="str">
        <f>IF('reálná rychlost'!O51="","",IF(AND('reálná rychlost'!O51&gt;90,'reálná rychlost'!O51&lt;=130),odchylky!O51,""))</f>
        <v/>
      </c>
      <c r="K51" s="31" t="str">
        <f>IF('reálná rychlost'!P51="","",IF(AND('reálná rychlost'!P51&gt;90,'reálná rychlost'!P51&lt;=130),odchylky!P51,""))</f>
        <v/>
      </c>
      <c r="L51" s="31" t="str">
        <f>IF('reálná rychlost'!Q51="","",IF(AND('reálná rychlost'!Q51&gt;90,'reálná rychlost'!Q51&lt;=130),odchylky!Q51,""))</f>
        <v/>
      </c>
      <c r="M51" s="31" t="str">
        <f>IF('reálná rychlost'!R51="","",IF(AND('reálná rychlost'!R51&gt;90,'reálná rychlost'!R51&lt;=130),odchylky!R51,""))</f>
        <v/>
      </c>
    </row>
    <row r="52" spans="1:13" x14ac:dyDescent="0.25">
      <c r="A52" s="3" t="s">
        <v>5</v>
      </c>
      <c r="B52" s="4" t="s">
        <v>4</v>
      </c>
      <c r="C52" s="31" t="str">
        <f>IF('reálná rychlost'!A52="","",IF(AND('reálná rychlost'!A52&gt;90,'reálná rychlost'!A52&lt;=130),odchylky!A52,""))</f>
        <v/>
      </c>
      <c r="D52" s="31" t="str">
        <f>IF('reálná rychlost'!B52="","",IF(AND('reálná rychlost'!B52&gt;90,'reálná rychlost'!B52&lt;=130),odchylky!B52,""))</f>
        <v/>
      </c>
      <c r="E52" s="31" t="str">
        <f>IF('reálná rychlost'!H52="","",IF(AND('reálná rychlost'!H52&gt;90,'reálná rychlost'!H52&lt;=130),odchylky!H52,""))</f>
        <v/>
      </c>
      <c r="F52" s="31" t="str">
        <f>IF('reálná rychlost'!I52="","",IF(AND('reálná rychlost'!I52&gt;90,'reálná rychlost'!I52&lt;=130),odchylky!I52,""))</f>
        <v/>
      </c>
      <c r="G52" s="31" t="str">
        <f>IF('reálná rychlost'!J52="","",IF(AND('reálná rychlost'!J52&gt;90,'reálná rychlost'!J52&lt;=130),odchylky!J52,""))</f>
        <v/>
      </c>
      <c r="H52" s="31" t="str">
        <f>IF('reálná rychlost'!M52="","",IF(AND('reálná rychlost'!M52&gt;90,'reálná rychlost'!M52&lt;=130),odchylky!M52,""))</f>
        <v/>
      </c>
      <c r="I52" s="31" t="str">
        <f>IF('reálná rychlost'!N52="","",IF(AND('reálná rychlost'!N52&gt;90,'reálná rychlost'!N52&lt;=130),odchylky!N52,""))</f>
        <v/>
      </c>
      <c r="J52" s="31" t="str">
        <f>IF('reálná rychlost'!O52="","",IF(AND('reálná rychlost'!O52&gt;90,'reálná rychlost'!O52&lt;=130),odchylky!O52,""))</f>
        <v/>
      </c>
      <c r="K52" s="31" t="str">
        <f>IF('reálná rychlost'!P52="","",IF(AND('reálná rychlost'!P52&gt;90,'reálná rychlost'!P52&lt;=130),odchylky!P52,""))</f>
        <v/>
      </c>
      <c r="L52" s="31" t="str">
        <f>IF('reálná rychlost'!Q52="","",IF(AND('reálná rychlost'!Q52&gt;90,'reálná rychlost'!Q52&lt;=130),odchylky!Q52,""))</f>
        <v/>
      </c>
      <c r="M52" s="31" t="str">
        <f>IF('reálná rychlost'!R52="","",IF(AND('reálná rychlost'!R52&gt;90,'reálná rychlost'!R52&lt;=130),odchylky!R52,""))</f>
        <v/>
      </c>
    </row>
    <row r="53" spans="1:13" x14ac:dyDescent="0.25">
      <c r="A53" s="15" t="s">
        <v>5</v>
      </c>
      <c r="B53" s="14" t="s">
        <v>4</v>
      </c>
      <c r="C53" s="31">
        <f>IF('reálná rychlost'!A53="","",IF(AND('reálná rychlost'!A53&gt;90,'reálná rychlost'!A53&lt;=130),odchylky!A53,""))</f>
        <v>0.1111111111111111</v>
      </c>
      <c r="D53" s="31">
        <f>IF('reálná rychlost'!B53="","",IF(AND('reálná rychlost'!B53&gt;90,'reálná rychlost'!B53&lt;=130),odchylky!B53,""))</f>
        <v>0.1111111111111111</v>
      </c>
      <c r="E53" s="31">
        <f>IF('reálná rychlost'!H53="","",IF(AND('reálná rychlost'!H53&gt;90,'reálná rychlost'!H53&lt;=130),odchylky!H53,""))</f>
        <v>0.23711340206185566</v>
      </c>
      <c r="F53" s="31">
        <f>IF('reálná rychlost'!I53="","",IF(AND('reálná rychlost'!I53&gt;90,'reálná rychlost'!I53&lt;=130),odchylky!I53,""))</f>
        <v>2.0408163265306121E-2</v>
      </c>
      <c r="G53" s="31">
        <f>IF('reálná rychlost'!J53="","",IF(AND('reálná rychlost'!J53&gt;90,'reálná rychlost'!J53&lt;=130),odchylky!J53,""))</f>
        <v>0.27551020408163263</v>
      </c>
      <c r="H53" s="31">
        <f>IF('reálná rychlost'!M53="","",IF(AND('reálná rychlost'!M53&gt;90,'reálná rychlost'!M53&lt;=130),odchylky!M53,""))</f>
        <v>-8.1632653061224483E-2</v>
      </c>
      <c r="I53" s="31">
        <f>IF('reálná rychlost'!N53="","",IF(AND('reálná rychlost'!N53&gt;90,'reálná rychlost'!N53&lt;=130),odchylky!N53,""))</f>
        <v>3.7735849056603772E-2</v>
      </c>
      <c r="J53" s="31">
        <f>IF('reálná rychlost'!O53="","",IF(AND('reálná rychlost'!O53&gt;90,'reálná rychlost'!O53&lt;=130),odchylky!O53,""))</f>
        <v>0.22641509433962265</v>
      </c>
      <c r="K53" s="31">
        <f>IF('reálná rychlost'!P53="","",IF(AND('reálná rychlost'!P53&gt;90,'reálná rychlost'!P53&lt;=130),odchylky!P53,""))</f>
        <v>0.10576923076923077</v>
      </c>
      <c r="L53" s="31">
        <f>IF('reálná rychlost'!Q53="","",IF(AND('reálná rychlost'!Q53&gt;90,'reálná rychlost'!Q53&lt;=130),odchylky!Q53,""))</f>
        <v>0.20192307692307693</v>
      </c>
      <c r="M53" s="31">
        <f>IF('reálná rychlost'!R53="","",IF(AND('reálná rychlost'!R53&gt;90,'reálná rychlost'!R53&lt;=130),odchylky!R53,""))</f>
        <v>3.7735849056603772E-2</v>
      </c>
    </row>
    <row r="54" spans="1:13" x14ac:dyDescent="0.25">
      <c r="A54" s="3" t="s">
        <v>5</v>
      </c>
      <c r="B54" s="4" t="s">
        <v>4</v>
      </c>
      <c r="C54" s="31">
        <f>IF('reálná rychlost'!A54="","",IF(AND('reálná rychlost'!A54&gt;90,'reálná rychlost'!A54&lt;=130),odchylky!A54,""))</f>
        <v>3.1746031746031744E-2</v>
      </c>
      <c r="D54" s="31">
        <f>IF('reálná rychlost'!B54="","",IF(AND('reálná rychlost'!B54&gt;90,'reálná rychlost'!B54&lt;=130),odchylky!B54,""))</f>
        <v>3.1746031746031744E-2</v>
      </c>
      <c r="E54" s="31">
        <f>IF('reálná rychlost'!H54="","",IF(AND('reálná rychlost'!H54&gt;90,'reálná rychlost'!H54&lt;=130),odchylky!H54,""))</f>
        <v>-0.04</v>
      </c>
      <c r="F54" s="31">
        <f>IF('reálná rychlost'!I54="","",IF(AND('reálná rychlost'!I54&gt;90,'reálná rychlost'!I54&lt;=130),odchylky!I54,""))</f>
        <v>-2.4390243902439025E-2</v>
      </c>
      <c r="G54" s="31">
        <f>IF('reálná rychlost'!J54="","",IF(AND('reálná rychlost'!J54&gt;90,'reálná rychlost'!J54&lt;=130),odchylky!J54,""))</f>
        <v>9.7560975609756101E-2</v>
      </c>
      <c r="H54" s="31">
        <f>IF('reálná rychlost'!M54="","",IF(AND('reálná rychlost'!M54&gt;90,'reálná rychlost'!M54&lt;=130),odchylky!M54,""))</f>
        <v>-6.25E-2</v>
      </c>
      <c r="I54" s="31">
        <f>IF('reálná rychlost'!N54="","",IF(AND('reálná rychlost'!N54&gt;90,'reálná rychlost'!N54&lt;=130),odchylky!N54,""))</f>
        <v>-6.25E-2</v>
      </c>
      <c r="J54" s="31">
        <f>IF('reálná rychlost'!O54="","",IF(AND('reálná rychlost'!O54&gt;90,'reálná rychlost'!O54&lt;=130),odchylky!O54,""))</f>
        <v>-0.1015625</v>
      </c>
      <c r="K54" s="31">
        <f>IF('reálná rychlost'!P54="","",IF(AND('reálná rychlost'!P54&gt;90,'reálná rychlost'!P54&lt;=130),odchylky!P54,""))</f>
        <v>9.7560975609756101E-2</v>
      </c>
      <c r="L54" s="31">
        <f>IF('reálná rychlost'!Q54="","",IF(AND('reálná rychlost'!Q54&gt;90,'reálná rychlost'!Q54&lt;=130),odchylky!Q54,""))</f>
        <v>9.7560975609756101E-2</v>
      </c>
      <c r="M54" s="31">
        <f>IF('reálná rychlost'!R54="","",IF(AND('reálná rychlost'!R54&gt;90,'reálná rychlost'!R54&lt;=130),odchylky!R54,""))</f>
        <v>-6.25E-2</v>
      </c>
    </row>
    <row r="55" spans="1:13" x14ac:dyDescent="0.25">
      <c r="A55" s="15" t="s">
        <v>5</v>
      </c>
      <c r="B55" s="14" t="s">
        <v>4</v>
      </c>
      <c r="C55" s="31">
        <f>IF('reálná rychlost'!A55="","",IF(AND('reálná rychlost'!A55&gt;90,'reálná rychlost'!A55&lt;=130),odchylky!A55,""))</f>
        <v>-0.13043478260869565</v>
      </c>
      <c r="D55" s="31">
        <f>IF('reálná rychlost'!B55="","",IF(AND('reálná rychlost'!B55&gt;90,'reálná rychlost'!B55&lt;=130),odchylky!B55,""))</f>
        <v>0</v>
      </c>
      <c r="E55" s="31" t="str">
        <f>IF('reálná rychlost'!H55="","",IF(AND('reálná rychlost'!H55&gt;90,'reálná rychlost'!H55&lt;=130),odchylky!H55,""))</f>
        <v/>
      </c>
      <c r="F55" s="31">
        <f>IF('reálná rychlost'!I55="","",IF(AND('reálná rychlost'!I55&gt;90,'reálná rychlost'!I55&lt;=130),odchylky!I55,""))</f>
        <v>0.18181818181818182</v>
      </c>
      <c r="G55" s="31">
        <f>IF('reálná rychlost'!J55="","",IF(AND('reálná rychlost'!J55&gt;90,'reálná rychlost'!J55&lt;=130),odchylky!J55,""))</f>
        <v>0.22727272727272727</v>
      </c>
      <c r="H55" s="31">
        <f>IF('reálná rychlost'!M55="","",IF(AND('reálná rychlost'!M55&gt;90,'reálná rychlost'!M55&lt;=130),odchylky!M55,""))</f>
        <v>-5.9829059829059832E-2</v>
      </c>
      <c r="I55" s="31">
        <f>IF('reálná rychlost'!N55="","",IF(AND('reálná rychlost'!N55&gt;90,'reálná rychlost'!N55&lt;=130),odchylky!N55,""))</f>
        <v>-5.9829059829059832E-2</v>
      </c>
      <c r="J55" s="31">
        <f>IF('reálná rychlost'!O55="","",IF(AND('reálná rychlost'!O55&gt;90,'reálná rychlost'!O55&lt;=130),odchylky!O55,""))</f>
        <v>2.564102564102564E-2</v>
      </c>
      <c r="K55" s="31">
        <f>IF('reálná rychlost'!P55="","",IF(AND('reálná rychlost'!P55&gt;90,'reálná rychlost'!P55&lt;=130),odchylky!P55,""))</f>
        <v>0.23893805309734514</v>
      </c>
      <c r="L55" s="31">
        <f>IF('reálná rychlost'!Q55="","",IF(AND('reálná rychlost'!Q55&gt;90,'reálná rychlost'!Q55&lt;=130),odchylky!Q55,""))</f>
        <v>0.10619469026548672</v>
      </c>
      <c r="M55" s="31">
        <f>IF('reálná rychlost'!R55="","",IF(AND('reálná rychlost'!R55&gt;90,'reálná rychlost'!R55&lt;=130),odchylky!R55,""))</f>
        <v>-5.9829059829059832E-2</v>
      </c>
    </row>
    <row r="56" spans="1:13" x14ac:dyDescent="0.25">
      <c r="A56" s="3" t="s">
        <v>5</v>
      </c>
      <c r="B56" s="4" t="s">
        <v>4</v>
      </c>
      <c r="C56" s="31">
        <f>IF('reálná rychlost'!A56="","",IF(AND('reálná rychlost'!A56&gt;90,'reálná rychlost'!A56&lt;=130),odchylky!A56,""))</f>
        <v>-2.1739130434782608E-2</v>
      </c>
      <c r="D56" s="31">
        <f>IF('reálná rychlost'!B56="","",IF(AND('reálná rychlost'!B56&gt;90,'reálná rychlost'!B56&lt;=130),odchylky!B56,""))</f>
        <v>-2.1739130434782608E-2</v>
      </c>
      <c r="E56" s="31" t="str">
        <f>IF('reálná rychlost'!H56="","",IF(AND('reálná rychlost'!H56&gt;90,'reálná rychlost'!H56&lt;=130),odchylky!H56,""))</f>
        <v/>
      </c>
      <c r="F56" s="31" t="str">
        <f>IF('reálná rychlost'!I56="","",IF(AND('reálná rychlost'!I56&gt;90,'reálná rychlost'!I56&lt;=130),odchylky!I56,""))</f>
        <v/>
      </c>
      <c r="G56" s="31" t="str">
        <f>IF('reálná rychlost'!J56="","",IF(AND('reálná rychlost'!J56&gt;90,'reálná rychlost'!J56&lt;=130),odchylky!J56,""))</f>
        <v/>
      </c>
      <c r="H56" s="31">
        <f>IF('reálná rychlost'!M56="","",IF(AND('reálná rychlost'!M56&gt;90,'reálná rychlost'!M56&lt;=130),odchylky!M56,""))</f>
        <v>-7.6086956521739135E-2</v>
      </c>
      <c r="I56" s="31">
        <f>IF('reálná rychlost'!N56="","",IF(AND('reálná rychlost'!N56&gt;90,'reálná rychlost'!N56&lt;=130),odchylky!N56,""))</f>
        <v>-3.2258064516129031E-2</v>
      </c>
      <c r="J56" s="31">
        <f>IF('reálná rychlost'!O56="","",IF(AND('reálná rychlost'!O56&gt;90,'reálná rychlost'!O56&lt;=130),odchylky!O56,""))</f>
        <v>7.5268817204301078E-2</v>
      </c>
      <c r="K56" s="31" t="str">
        <f>IF('reálná rychlost'!P56="","",IF(AND('reálná rychlost'!P56&gt;90,'reálná rychlost'!P56&lt;=130),odchylky!P56,""))</f>
        <v/>
      </c>
      <c r="L56" s="31" t="str">
        <f>IF('reálná rychlost'!Q56="","",IF(AND('reálná rychlost'!Q56&gt;90,'reálná rychlost'!Q56&lt;=130),odchylky!Q56,""))</f>
        <v/>
      </c>
      <c r="M56" s="31">
        <f>IF('reálná rychlost'!R56="","",IF(AND('reálná rychlost'!R56&gt;90,'reálná rychlost'!R56&lt;=130),odchylky!R56,""))</f>
        <v>-3.2258064516129031E-2</v>
      </c>
    </row>
    <row r="57" spans="1:13" x14ac:dyDescent="0.25">
      <c r="A57" s="15" t="s">
        <v>5</v>
      </c>
      <c r="B57" s="14" t="s">
        <v>4</v>
      </c>
      <c r="C57" s="31" t="str">
        <f>IF('reálná rychlost'!A57="","",IF(AND('reálná rychlost'!A57&gt;90,'reálná rychlost'!A57&lt;=130),odchylky!A57,""))</f>
        <v/>
      </c>
      <c r="D57" s="31" t="str">
        <f>IF('reálná rychlost'!B57="","",IF(AND('reálná rychlost'!B57&gt;90,'reálná rychlost'!B57&lt;=130),odchylky!B57,""))</f>
        <v/>
      </c>
      <c r="E57" s="31" t="str">
        <f>IF('reálná rychlost'!H57="","",IF(AND('reálná rychlost'!H57&gt;90,'reálná rychlost'!H57&lt;=130),odchylky!H57,""))</f>
        <v/>
      </c>
      <c r="F57" s="31" t="str">
        <f>IF('reálná rychlost'!I57="","",IF(AND('reálná rychlost'!I57&gt;90,'reálná rychlost'!I57&lt;=130),odchylky!I57,""))</f>
        <v/>
      </c>
      <c r="G57" s="31" t="str">
        <f>IF('reálná rychlost'!J57="","",IF(AND('reálná rychlost'!J57&gt;90,'reálná rychlost'!J57&lt;=130),odchylky!J57,""))</f>
        <v/>
      </c>
      <c r="H57" s="31" t="str">
        <f>IF('reálná rychlost'!M57="","",IF(AND('reálná rychlost'!M57&gt;90,'reálná rychlost'!M57&lt;=130),odchylky!M57,""))</f>
        <v/>
      </c>
      <c r="I57" s="31" t="str">
        <f>IF('reálná rychlost'!N57="","",IF(AND('reálná rychlost'!N57&gt;90,'reálná rychlost'!N57&lt;=130),odchylky!N57,""))</f>
        <v/>
      </c>
      <c r="J57" s="31" t="str">
        <f>IF('reálná rychlost'!O57="","",IF(AND('reálná rychlost'!O57&gt;90,'reálná rychlost'!O57&lt;=130),odchylky!O57,""))</f>
        <v/>
      </c>
      <c r="K57" s="31" t="str">
        <f>IF('reálná rychlost'!P57="","",IF(AND('reálná rychlost'!P57&gt;90,'reálná rychlost'!P57&lt;=130),odchylky!P57,""))</f>
        <v/>
      </c>
      <c r="L57" s="31" t="str">
        <f>IF('reálná rychlost'!Q57="","",IF(AND('reálná rychlost'!Q57&gt;90,'reálná rychlost'!Q57&lt;=130),odchylky!Q57,""))</f>
        <v/>
      </c>
      <c r="M57" s="31" t="str">
        <f>IF('reálná rychlost'!R57="","",IF(AND('reálná rychlost'!R57&gt;90,'reálná rychlost'!R57&lt;=130),odchylky!R57,""))</f>
        <v/>
      </c>
    </row>
    <row r="58" spans="1:13" x14ac:dyDescent="0.25">
      <c r="C58" s="31" t="str">
        <f>IF('reálná rychlost'!A58="","",IF(AND('reálná rychlost'!A58&gt;90,'reálná rychlost'!A58&lt;=130),odchylky!A58,""))</f>
        <v/>
      </c>
      <c r="D58" s="31" t="str">
        <f>IF('reálná rychlost'!B58="","",IF(AND('reálná rychlost'!B58&gt;90,'reálná rychlost'!B58&lt;=130),odchylky!B58,""))</f>
        <v/>
      </c>
      <c r="E58" s="31" t="str">
        <f>IF('reálná rychlost'!H58="","",IF(AND('reálná rychlost'!H58&gt;90,'reálná rychlost'!H58&lt;=130),odchylky!H58,""))</f>
        <v/>
      </c>
      <c r="F58" s="31" t="str">
        <f>IF('reálná rychlost'!I58="","",IF(AND('reálná rychlost'!I58&gt;90,'reálná rychlost'!I58&lt;=130),odchylky!I58,""))</f>
        <v/>
      </c>
      <c r="G58" s="31" t="str">
        <f>IF('reálná rychlost'!J58="","",IF(AND('reálná rychlost'!J58&gt;90,'reálná rychlost'!J58&lt;=130),odchylky!J58,""))</f>
        <v/>
      </c>
      <c r="H58" s="31" t="str">
        <f>IF('reálná rychlost'!M58="","",IF(AND('reálná rychlost'!M58&gt;90,'reálná rychlost'!M58&lt;=130),odchylky!M58,""))</f>
        <v/>
      </c>
      <c r="I58" s="31" t="str">
        <f>IF('reálná rychlost'!N58="","",IF(AND('reálná rychlost'!N58&gt;90,'reálná rychlost'!N58&lt;=130),odchylky!N58,""))</f>
        <v/>
      </c>
      <c r="J58" s="31" t="str">
        <f>IF('reálná rychlost'!O58="","",IF(AND('reálná rychlost'!O58&gt;90,'reálná rychlost'!O58&lt;=130),odchylky!O58,""))</f>
        <v/>
      </c>
      <c r="K58" s="31" t="str">
        <f>IF('reálná rychlost'!P58="","",IF(AND('reálná rychlost'!P58&gt;90,'reálná rychlost'!P58&lt;=130),odchylky!P58,""))</f>
        <v/>
      </c>
      <c r="L58" s="31" t="str">
        <f>IF('reálná rychlost'!Q58="","",IF(AND('reálná rychlost'!Q58&gt;90,'reálná rychlost'!Q58&lt;=130),odchylky!Q58,""))</f>
        <v/>
      </c>
      <c r="M58" s="31" t="str">
        <f>IF('reálná rychlost'!R58="","",IF(AND('reálná rychlost'!R58&gt;90,'reálná rychlost'!R58&lt;=130),odchylky!R58,""))</f>
        <v/>
      </c>
    </row>
    <row r="59" spans="1:13" x14ac:dyDescent="0.25">
      <c r="A59" s="5" t="s">
        <v>5</v>
      </c>
      <c r="B59" s="6" t="s">
        <v>2</v>
      </c>
      <c r="C59" s="31" t="str">
        <f>IF('reálná rychlost'!A59="","",IF(AND('reálná rychlost'!A59&gt;90,'reálná rychlost'!A59&lt;=130),odchylky!A59,""))</f>
        <v/>
      </c>
      <c r="D59" s="31" t="str">
        <f>IF('reálná rychlost'!B59="","",IF(AND('reálná rychlost'!B59&gt;90,'reálná rychlost'!B59&lt;=130),odchylky!B59,""))</f>
        <v/>
      </c>
      <c r="E59" s="31" t="str">
        <f>IF('reálná rychlost'!H59="","",IF(AND('reálná rychlost'!H59&gt;90,'reálná rychlost'!H59&lt;=130),odchylky!H59,""))</f>
        <v/>
      </c>
      <c r="F59" s="31" t="str">
        <f>IF('reálná rychlost'!I59="","",IF(AND('reálná rychlost'!I59&gt;90,'reálná rychlost'!I59&lt;=130),odchylky!I59,""))</f>
        <v/>
      </c>
      <c r="G59" s="31" t="str">
        <f>IF('reálná rychlost'!J59="","",IF(AND('reálná rychlost'!J59&gt;90,'reálná rychlost'!J59&lt;=130),odchylky!J59,""))</f>
        <v/>
      </c>
      <c r="H59" s="31" t="str">
        <f>IF('reálná rychlost'!M59="","",IF(AND('reálná rychlost'!M59&gt;90,'reálná rychlost'!M59&lt;=130),odchylky!M59,""))</f>
        <v/>
      </c>
      <c r="I59" s="31" t="str">
        <f>IF('reálná rychlost'!N59="","",IF(AND('reálná rychlost'!N59&gt;90,'reálná rychlost'!N59&lt;=130),odchylky!N59,""))</f>
        <v/>
      </c>
      <c r="J59" s="31" t="str">
        <f>IF('reálná rychlost'!O59="","",IF(AND('reálná rychlost'!O59&gt;90,'reálná rychlost'!O59&lt;=130),odchylky!O59,""))</f>
        <v/>
      </c>
      <c r="K59" s="31" t="str">
        <f>IF('reálná rychlost'!P59="","",IF(AND('reálná rychlost'!P59&gt;90,'reálná rychlost'!P59&lt;=130),odchylky!P59,""))</f>
        <v/>
      </c>
      <c r="L59" s="31" t="str">
        <f>IF('reálná rychlost'!Q59="","",IF(AND('reálná rychlost'!Q59&gt;90,'reálná rychlost'!Q59&lt;=130),odchylky!Q59,""))</f>
        <v/>
      </c>
      <c r="M59" s="31" t="str">
        <f>IF('reálná rychlost'!R59="","",IF(AND('reálná rychlost'!R59&gt;90,'reálná rychlost'!R59&lt;=130),odchylky!R59,""))</f>
        <v/>
      </c>
    </row>
    <row r="60" spans="1:13" x14ac:dyDescent="0.25">
      <c r="A60" s="3" t="s">
        <v>5</v>
      </c>
      <c r="B60" s="9" t="s">
        <v>2</v>
      </c>
      <c r="C60" s="31" t="str">
        <f>IF('reálná rychlost'!A60="","",IF(AND('reálná rychlost'!A60&gt;90,'reálná rychlost'!A60&lt;=130),odchylky!A60,""))</f>
        <v/>
      </c>
      <c r="D60" s="31" t="str">
        <f>IF('reálná rychlost'!B60="","",IF(AND('reálná rychlost'!B60&gt;90,'reálná rychlost'!B60&lt;=130),odchylky!B60,""))</f>
        <v/>
      </c>
      <c r="E60" s="31" t="str">
        <f>IF('reálná rychlost'!H60="","",IF(AND('reálná rychlost'!H60&gt;90,'reálná rychlost'!H60&lt;=130),odchylky!H60,""))</f>
        <v/>
      </c>
      <c r="F60" s="31" t="str">
        <f>IF('reálná rychlost'!I60="","",IF(AND('reálná rychlost'!I60&gt;90,'reálná rychlost'!I60&lt;=130),odchylky!I60,""))</f>
        <v/>
      </c>
      <c r="G60" s="31" t="str">
        <f>IF('reálná rychlost'!J60="","",IF(AND('reálná rychlost'!J60&gt;90,'reálná rychlost'!J60&lt;=130),odchylky!J60,""))</f>
        <v/>
      </c>
      <c r="H60" s="31" t="str">
        <f>IF('reálná rychlost'!M60="","",IF(AND('reálná rychlost'!M60&gt;90,'reálná rychlost'!M60&lt;=130),odchylky!M60,""))</f>
        <v/>
      </c>
      <c r="I60" s="31" t="str">
        <f>IF('reálná rychlost'!N60="","",IF(AND('reálná rychlost'!N60&gt;90,'reálná rychlost'!N60&lt;=130),odchylky!N60,""))</f>
        <v/>
      </c>
      <c r="J60" s="31" t="str">
        <f>IF('reálná rychlost'!O60="","",IF(AND('reálná rychlost'!O60&gt;90,'reálná rychlost'!O60&lt;=130),odchylky!O60,""))</f>
        <v/>
      </c>
      <c r="K60" s="31" t="str">
        <f>IF('reálná rychlost'!P60="","",IF(AND('reálná rychlost'!P60&gt;90,'reálná rychlost'!P60&lt;=130),odchylky!P60,""))</f>
        <v/>
      </c>
      <c r="L60" s="31" t="str">
        <f>IF('reálná rychlost'!Q60="","",IF(AND('reálná rychlost'!Q60&gt;90,'reálná rychlost'!Q60&lt;=130),odchylky!Q60,""))</f>
        <v/>
      </c>
      <c r="M60" s="31" t="str">
        <f>IF('reálná rychlost'!R60="","",IF(AND('reálná rychlost'!R60&gt;90,'reálná rychlost'!R60&lt;=130),odchylky!R60,""))</f>
        <v/>
      </c>
    </row>
    <row r="61" spans="1:13" x14ac:dyDescent="0.25">
      <c r="A61" s="5" t="s">
        <v>5</v>
      </c>
      <c r="B61" s="6" t="s">
        <v>2</v>
      </c>
      <c r="C61" s="31" t="str">
        <f>IF('reálná rychlost'!A61="","",IF(AND('reálná rychlost'!A61&gt;90,'reálná rychlost'!A61&lt;=130),odchylky!A61,""))</f>
        <v/>
      </c>
      <c r="D61" s="31" t="str">
        <f>IF('reálná rychlost'!B61="","",IF(AND('reálná rychlost'!B61&gt;90,'reálná rychlost'!B61&lt;=130),odchylky!B61,""))</f>
        <v/>
      </c>
      <c r="E61" s="31" t="str">
        <f>IF('reálná rychlost'!H61="","",IF(AND('reálná rychlost'!H61&gt;90,'reálná rychlost'!H61&lt;=130),odchylky!H61,""))</f>
        <v/>
      </c>
      <c r="F61" s="31" t="str">
        <f>IF('reálná rychlost'!I61="","",IF(AND('reálná rychlost'!I61&gt;90,'reálná rychlost'!I61&lt;=130),odchylky!I61,""))</f>
        <v/>
      </c>
      <c r="G61" s="31" t="str">
        <f>IF('reálná rychlost'!J61="","",IF(AND('reálná rychlost'!J61&gt;90,'reálná rychlost'!J61&lt;=130),odchylky!J61,""))</f>
        <v/>
      </c>
      <c r="H61" s="31" t="str">
        <f>IF('reálná rychlost'!M61="","",IF(AND('reálná rychlost'!M61&gt;90,'reálná rychlost'!M61&lt;=130),odchylky!M61,""))</f>
        <v/>
      </c>
      <c r="I61" s="31" t="str">
        <f>IF('reálná rychlost'!N61="","",IF(AND('reálná rychlost'!N61&gt;90,'reálná rychlost'!N61&lt;=130),odchylky!N61,""))</f>
        <v/>
      </c>
      <c r="J61" s="31" t="str">
        <f>IF('reálná rychlost'!O61="","",IF(AND('reálná rychlost'!O61&gt;90,'reálná rychlost'!O61&lt;=130),odchylky!O61,""))</f>
        <v/>
      </c>
      <c r="K61" s="31" t="str">
        <f>IF('reálná rychlost'!P61="","",IF(AND('reálná rychlost'!P61&gt;90,'reálná rychlost'!P61&lt;=130),odchylky!P61,""))</f>
        <v/>
      </c>
      <c r="L61" s="31" t="str">
        <f>IF('reálná rychlost'!Q61="","",IF(AND('reálná rychlost'!Q61&gt;90,'reálná rychlost'!Q61&lt;=130),odchylky!Q61,""))</f>
        <v/>
      </c>
      <c r="M61" s="31" t="str">
        <f>IF('reálná rychlost'!R61="","",IF(AND('reálná rychlost'!R61&gt;90,'reálná rychlost'!R61&lt;=130),odchylky!R61,""))</f>
        <v/>
      </c>
    </row>
    <row r="62" spans="1:13" x14ac:dyDescent="0.25">
      <c r="A62" s="3" t="s">
        <v>5</v>
      </c>
      <c r="B62" s="9" t="s">
        <v>2</v>
      </c>
      <c r="C62" s="31" t="str">
        <f>IF('reálná rychlost'!A62="","",IF(AND('reálná rychlost'!A62&gt;90,'reálná rychlost'!A62&lt;=130),odchylky!A62,""))</f>
        <v/>
      </c>
      <c r="D62" s="31" t="str">
        <f>IF('reálná rychlost'!B62="","",IF(AND('reálná rychlost'!B62&gt;90,'reálná rychlost'!B62&lt;=130),odchylky!B62,""))</f>
        <v/>
      </c>
      <c r="E62" s="31" t="str">
        <f>IF('reálná rychlost'!H62="","",IF(AND('reálná rychlost'!H62&gt;90,'reálná rychlost'!H62&lt;=130),odchylky!H62,""))</f>
        <v/>
      </c>
      <c r="F62" s="31" t="str">
        <f>IF('reálná rychlost'!I62="","",IF(AND('reálná rychlost'!I62&gt;90,'reálná rychlost'!I62&lt;=130),odchylky!I62,""))</f>
        <v/>
      </c>
      <c r="G62" s="31" t="str">
        <f>IF('reálná rychlost'!J62="","",IF(AND('reálná rychlost'!J62&gt;90,'reálná rychlost'!J62&lt;=130),odchylky!J62,""))</f>
        <v/>
      </c>
      <c r="H62" s="31" t="str">
        <f>IF('reálná rychlost'!M62="","",IF(AND('reálná rychlost'!M62&gt;90,'reálná rychlost'!M62&lt;=130),odchylky!M62,""))</f>
        <v/>
      </c>
      <c r="I62" s="31" t="str">
        <f>IF('reálná rychlost'!N62="","",IF(AND('reálná rychlost'!N62&gt;90,'reálná rychlost'!N62&lt;=130),odchylky!N62,""))</f>
        <v/>
      </c>
      <c r="J62" s="31" t="str">
        <f>IF('reálná rychlost'!O62="","",IF(AND('reálná rychlost'!O62&gt;90,'reálná rychlost'!O62&lt;=130),odchylky!O62,""))</f>
        <v/>
      </c>
      <c r="K62" s="31" t="str">
        <f>IF('reálná rychlost'!P62="","",IF(AND('reálná rychlost'!P62&gt;90,'reálná rychlost'!P62&lt;=130),odchylky!P62,""))</f>
        <v/>
      </c>
      <c r="L62" s="31" t="str">
        <f>IF('reálná rychlost'!Q62="","",IF(AND('reálná rychlost'!Q62&gt;90,'reálná rychlost'!Q62&lt;=130),odchylky!Q62,""))</f>
        <v/>
      </c>
      <c r="M62" s="31" t="str">
        <f>IF('reálná rychlost'!R62="","",IF(AND('reálná rychlost'!R62&gt;90,'reálná rychlost'!R62&lt;=130),odchylky!R62,""))</f>
        <v/>
      </c>
    </row>
    <row r="63" spans="1:13" x14ac:dyDescent="0.25">
      <c r="A63" s="5" t="s">
        <v>5</v>
      </c>
      <c r="B63" s="6" t="s">
        <v>2</v>
      </c>
      <c r="C63" s="31" t="str">
        <f>IF('reálná rychlost'!A63="","",IF(AND('reálná rychlost'!A63&gt;90,'reálná rychlost'!A63&lt;=130),odchylky!A63,""))</f>
        <v/>
      </c>
      <c r="D63" s="31" t="str">
        <f>IF('reálná rychlost'!B63="","",IF(AND('reálná rychlost'!B63&gt;90,'reálná rychlost'!B63&lt;=130),odchylky!B63,""))</f>
        <v/>
      </c>
      <c r="E63" s="31" t="str">
        <f>IF('reálná rychlost'!H63="","",IF(AND('reálná rychlost'!H63&gt;90,'reálná rychlost'!H63&lt;=130),odchylky!H63,""))</f>
        <v/>
      </c>
      <c r="F63" s="31" t="str">
        <f>IF('reálná rychlost'!I63="","",IF(AND('reálná rychlost'!I63&gt;90,'reálná rychlost'!I63&lt;=130),odchylky!I63,""))</f>
        <v/>
      </c>
      <c r="G63" s="31" t="str">
        <f>IF('reálná rychlost'!J63="","",IF(AND('reálná rychlost'!J63&gt;90,'reálná rychlost'!J63&lt;=130),odchylky!J63,""))</f>
        <v/>
      </c>
      <c r="H63" s="31" t="str">
        <f>IF('reálná rychlost'!M63="","",IF(AND('reálná rychlost'!M63&gt;90,'reálná rychlost'!M63&lt;=130),odchylky!M63,""))</f>
        <v/>
      </c>
      <c r="I63" s="31" t="str">
        <f>IF('reálná rychlost'!N63="","",IF(AND('reálná rychlost'!N63&gt;90,'reálná rychlost'!N63&lt;=130),odchylky!N63,""))</f>
        <v/>
      </c>
      <c r="J63" s="31" t="str">
        <f>IF('reálná rychlost'!O63="","",IF(AND('reálná rychlost'!O63&gt;90,'reálná rychlost'!O63&lt;=130),odchylky!O63,""))</f>
        <v/>
      </c>
      <c r="K63" s="31" t="str">
        <f>IF('reálná rychlost'!P63="","",IF(AND('reálná rychlost'!P63&gt;90,'reálná rychlost'!P63&lt;=130),odchylky!P63,""))</f>
        <v/>
      </c>
      <c r="L63" s="31" t="str">
        <f>IF('reálná rychlost'!Q63="","",IF(AND('reálná rychlost'!Q63&gt;90,'reálná rychlost'!Q63&lt;=130),odchylky!Q63,""))</f>
        <v/>
      </c>
      <c r="M63" s="31" t="str">
        <f>IF('reálná rychlost'!R63="","",IF(AND('reálná rychlost'!R63&gt;90,'reálná rychlost'!R63&lt;=130),odchylky!R63,""))</f>
        <v/>
      </c>
    </row>
    <row r="64" spans="1:13" x14ac:dyDescent="0.25">
      <c r="A64" s="3" t="s">
        <v>5</v>
      </c>
      <c r="B64" s="9" t="s">
        <v>2</v>
      </c>
      <c r="C64" s="31" t="str">
        <f>IF('reálná rychlost'!A64="","",IF(AND('reálná rychlost'!A64&gt;90,'reálná rychlost'!A64&lt;=130),odchylky!A64,""))</f>
        <v/>
      </c>
      <c r="D64" s="31" t="str">
        <f>IF('reálná rychlost'!B64="","",IF(AND('reálná rychlost'!B64&gt;90,'reálná rychlost'!B64&lt;=130),odchylky!B64,""))</f>
        <v/>
      </c>
      <c r="E64" s="31" t="str">
        <f>IF('reálná rychlost'!H64="","",IF(AND('reálná rychlost'!H64&gt;90,'reálná rychlost'!H64&lt;=130),odchylky!H64,""))</f>
        <v/>
      </c>
      <c r="F64" s="31" t="str">
        <f>IF('reálná rychlost'!I64="","",IF(AND('reálná rychlost'!I64&gt;90,'reálná rychlost'!I64&lt;=130),odchylky!I64,""))</f>
        <v/>
      </c>
      <c r="G64" s="31" t="str">
        <f>IF('reálná rychlost'!J64="","",IF(AND('reálná rychlost'!J64&gt;90,'reálná rychlost'!J64&lt;=130),odchylky!J64,""))</f>
        <v/>
      </c>
      <c r="H64" s="31" t="str">
        <f>IF('reálná rychlost'!M64="","",IF(AND('reálná rychlost'!M64&gt;90,'reálná rychlost'!M64&lt;=130),odchylky!M64,""))</f>
        <v/>
      </c>
      <c r="I64" s="31" t="str">
        <f>IF('reálná rychlost'!N64="","",IF(AND('reálná rychlost'!N64&gt;90,'reálná rychlost'!N64&lt;=130),odchylky!N64,""))</f>
        <v/>
      </c>
      <c r="J64" s="31" t="str">
        <f>IF('reálná rychlost'!O64="","",IF(AND('reálná rychlost'!O64&gt;90,'reálná rychlost'!O64&lt;=130),odchylky!O64,""))</f>
        <v/>
      </c>
      <c r="K64" s="31" t="str">
        <f>IF('reálná rychlost'!P64="","",IF(AND('reálná rychlost'!P64&gt;90,'reálná rychlost'!P64&lt;=130),odchylky!P64,""))</f>
        <v/>
      </c>
      <c r="L64" s="31" t="str">
        <f>IF('reálná rychlost'!Q64="","",IF(AND('reálná rychlost'!Q64&gt;90,'reálná rychlost'!Q64&lt;=130),odchylky!Q64,""))</f>
        <v/>
      </c>
      <c r="M64" s="31" t="str">
        <f>IF('reálná rychlost'!R64="","",IF(AND('reálná rychlost'!R64&gt;90,'reálná rychlost'!R64&lt;=130),odchylky!R64,""))</f>
        <v/>
      </c>
    </row>
    <row r="65" spans="1:13" x14ac:dyDescent="0.25">
      <c r="A65" s="5" t="s">
        <v>5</v>
      </c>
      <c r="B65" s="6" t="s">
        <v>2</v>
      </c>
      <c r="C65" s="31" t="str">
        <f>IF('reálná rychlost'!A65="","",IF(AND('reálná rychlost'!A65&gt;90,'reálná rychlost'!A65&lt;=130),odchylky!A65,""))</f>
        <v/>
      </c>
      <c r="D65" s="31" t="str">
        <f>IF('reálná rychlost'!B65="","",IF(AND('reálná rychlost'!B65&gt;90,'reálná rychlost'!B65&lt;=130),odchylky!B65,""))</f>
        <v/>
      </c>
      <c r="E65" s="31" t="str">
        <f>IF('reálná rychlost'!H65="","",IF(AND('reálná rychlost'!H65&gt;90,'reálná rychlost'!H65&lt;=130),odchylky!H65,""))</f>
        <v/>
      </c>
      <c r="F65" s="31" t="str">
        <f>IF('reálná rychlost'!I65="","",IF(AND('reálná rychlost'!I65&gt;90,'reálná rychlost'!I65&lt;=130),odchylky!I65,""))</f>
        <v/>
      </c>
      <c r="G65" s="31" t="str">
        <f>IF('reálná rychlost'!J65="","",IF(AND('reálná rychlost'!J65&gt;90,'reálná rychlost'!J65&lt;=130),odchylky!J65,""))</f>
        <v/>
      </c>
      <c r="H65" s="31" t="str">
        <f>IF('reálná rychlost'!M65="","",IF(AND('reálná rychlost'!M65&gt;90,'reálná rychlost'!M65&lt;=130),odchylky!M65,""))</f>
        <v/>
      </c>
      <c r="I65" s="31" t="str">
        <f>IF('reálná rychlost'!N65="","",IF(AND('reálná rychlost'!N65&gt;90,'reálná rychlost'!N65&lt;=130),odchylky!N65,""))</f>
        <v/>
      </c>
      <c r="J65" s="31" t="str">
        <f>IF('reálná rychlost'!O65="","",IF(AND('reálná rychlost'!O65&gt;90,'reálná rychlost'!O65&lt;=130),odchylky!O65,""))</f>
        <v/>
      </c>
      <c r="K65" s="31" t="str">
        <f>IF('reálná rychlost'!P65="","",IF(AND('reálná rychlost'!P65&gt;90,'reálná rychlost'!P65&lt;=130),odchylky!P65,""))</f>
        <v/>
      </c>
      <c r="L65" s="31" t="str">
        <f>IF('reálná rychlost'!Q65="","",IF(AND('reálná rychlost'!Q65&gt;90,'reálná rychlost'!Q65&lt;=130),odchylky!Q65,""))</f>
        <v/>
      </c>
      <c r="M65" s="31" t="str">
        <f>IF('reálná rychlost'!R65="","",IF(AND('reálná rychlost'!R65&gt;90,'reálná rychlost'!R65&lt;=130),odchylky!R65,""))</f>
        <v/>
      </c>
    </row>
    <row r="66" spans="1:13" x14ac:dyDescent="0.25">
      <c r="A66" s="3" t="s">
        <v>5</v>
      </c>
      <c r="B66" s="9" t="s">
        <v>2</v>
      </c>
      <c r="C66" s="31" t="str">
        <f>IF('reálná rychlost'!A66="","",IF(AND('reálná rychlost'!A66&gt;90,'reálná rychlost'!A66&lt;=130),odchylky!A66,""))</f>
        <v/>
      </c>
      <c r="D66" s="31" t="str">
        <f>IF('reálná rychlost'!B66="","",IF(AND('reálná rychlost'!B66&gt;90,'reálná rychlost'!B66&lt;=130),odchylky!B66,""))</f>
        <v/>
      </c>
      <c r="E66" s="31" t="str">
        <f>IF('reálná rychlost'!H66="","",IF(AND('reálná rychlost'!H66&gt;90,'reálná rychlost'!H66&lt;=130),odchylky!H66,""))</f>
        <v/>
      </c>
      <c r="F66" s="31" t="str">
        <f>IF('reálná rychlost'!I66="","",IF(AND('reálná rychlost'!I66&gt;90,'reálná rychlost'!I66&lt;=130),odchylky!I66,""))</f>
        <v/>
      </c>
      <c r="G66" s="31" t="str">
        <f>IF('reálná rychlost'!J66="","",IF(AND('reálná rychlost'!J66&gt;90,'reálná rychlost'!J66&lt;=130),odchylky!J66,""))</f>
        <v/>
      </c>
      <c r="H66" s="31" t="str">
        <f>IF('reálná rychlost'!M66="","",IF(AND('reálná rychlost'!M66&gt;90,'reálná rychlost'!M66&lt;=130),odchylky!M66,""))</f>
        <v/>
      </c>
      <c r="I66" s="31" t="str">
        <f>IF('reálná rychlost'!N66="","",IF(AND('reálná rychlost'!N66&gt;90,'reálná rychlost'!N66&lt;=130),odchylky!N66,""))</f>
        <v/>
      </c>
      <c r="J66" s="31" t="str">
        <f>IF('reálná rychlost'!O66="","",IF(AND('reálná rychlost'!O66&gt;90,'reálná rychlost'!O66&lt;=130),odchylky!O66,""))</f>
        <v/>
      </c>
      <c r="K66" s="31" t="str">
        <f>IF('reálná rychlost'!P66="","",IF(AND('reálná rychlost'!P66&gt;90,'reálná rychlost'!P66&lt;=130),odchylky!P66,""))</f>
        <v/>
      </c>
      <c r="L66" s="31" t="str">
        <f>IF('reálná rychlost'!Q66="","",IF(AND('reálná rychlost'!Q66&gt;90,'reálná rychlost'!Q66&lt;=130),odchylky!Q66,""))</f>
        <v/>
      </c>
      <c r="M66" s="31" t="str">
        <f>IF('reálná rychlost'!R66="","",IF(AND('reálná rychlost'!R66&gt;90,'reálná rychlost'!R66&lt;=130),odchylky!R66,""))</f>
        <v/>
      </c>
    </row>
    <row r="67" spans="1:13" x14ac:dyDescent="0.25">
      <c r="A67" s="5" t="s">
        <v>5</v>
      </c>
      <c r="B67" s="6" t="s">
        <v>2</v>
      </c>
      <c r="C67" s="31" t="str">
        <f>IF('reálná rychlost'!A67="","",IF(AND('reálná rychlost'!A67&gt;90,'reálná rychlost'!A67&lt;=130),odchylky!A67,""))</f>
        <v/>
      </c>
      <c r="D67" s="31" t="str">
        <f>IF('reálná rychlost'!B67="","",IF(AND('reálná rychlost'!B67&gt;90,'reálná rychlost'!B67&lt;=130),odchylky!B67,""))</f>
        <v/>
      </c>
      <c r="E67" s="31" t="str">
        <f>IF('reálná rychlost'!H67="","",IF(AND('reálná rychlost'!H67&gt;90,'reálná rychlost'!H67&lt;=130),odchylky!H67,""))</f>
        <v/>
      </c>
      <c r="F67" s="31" t="str">
        <f>IF('reálná rychlost'!I67="","",IF(AND('reálná rychlost'!I67&gt;90,'reálná rychlost'!I67&lt;=130),odchylky!I67,""))</f>
        <v/>
      </c>
      <c r="G67" s="31" t="str">
        <f>IF('reálná rychlost'!J67="","",IF(AND('reálná rychlost'!J67&gt;90,'reálná rychlost'!J67&lt;=130),odchylky!J67,""))</f>
        <v/>
      </c>
      <c r="H67" s="31" t="str">
        <f>IF('reálná rychlost'!M67="","",IF(AND('reálná rychlost'!M67&gt;90,'reálná rychlost'!M67&lt;=130),odchylky!M67,""))</f>
        <v/>
      </c>
      <c r="I67" s="31" t="str">
        <f>IF('reálná rychlost'!N67="","",IF(AND('reálná rychlost'!N67&gt;90,'reálná rychlost'!N67&lt;=130),odchylky!N67,""))</f>
        <v/>
      </c>
      <c r="J67" s="31" t="str">
        <f>IF('reálná rychlost'!O67="","",IF(AND('reálná rychlost'!O67&gt;90,'reálná rychlost'!O67&lt;=130),odchylky!O67,""))</f>
        <v/>
      </c>
      <c r="K67" s="31" t="str">
        <f>IF('reálná rychlost'!P67="","",IF(AND('reálná rychlost'!P67&gt;90,'reálná rychlost'!P67&lt;=130),odchylky!P67,""))</f>
        <v/>
      </c>
      <c r="L67" s="31" t="str">
        <f>IF('reálná rychlost'!Q67="","",IF(AND('reálná rychlost'!Q67&gt;90,'reálná rychlost'!Q67&lt;=130),odchylky!Q67,""))</f>
        <v/>
      </c>
      <c r="M67" s="31" t="str">
        <f>IF('reálná rychlost'!R67="","",IF(AND('reálná rychlost'!R67&gt;90,'reálná rychlost'!R67&lt;=130),odchylky!R67,""))</f>
        <v/>
      </c>
    </row>
    <row r="68" spans="1:13" x14ac:dyDescent="0.25">
      <c r="A68" s="3" t="s">
        <v>5</v>
      </c>
      <c r="B68" s="9" t="s">
        <v>2</v>
      </c>
      <c r="C68" s="31" t="str">
        <f>IF('reálná rychlost'!A68="","",IF(AND('reálná rychlost'!A68&gt;90,'reálná rychlost'!A68&lt;=130),odchylky!A68,""))</f>
        <v/>
      </c>
      <c r="D68" s="31" t="str">
        <f>IF('reálná rychlost'!B68="","",IF(AND('reálná rychlost'!B68&gt;90,'reálná rychlost'!B68&lt;=130),odchylky!B68,""))</f>
        <v/>
      </c>
      <c r="E68" s="31" t="str">
        <f>IF('reálná rychlost'!H68="","",IF(AND('reálná rychlost'!H68&gt;90,'reálná rychlost'!H68&lt;=130),odchylky!H68,""))</f>
        <v/>
      </c>
      <c r="F68" s="31" t="str">
        <f>IF('reálná rychlost'!I68="","",IF(AND('reálná rychlost'!I68&gt;90,'reálná rychlost'!I68&lt;=130),odchylky!I68,""))</f>
        <v/>
      </c>
      <c r="G68" s="31" t="str">
        <f>IF('reálná rychlost'!J68="","",IF(AND('reálná rychlost'!J68&gt;90,'reálná rychlost'!J68&lt;=130),odchylky!J68,""))</f>
        <v/>
      </c>
      <c r="H68" s="31" t="str">
        <f>IF('reálná rychlost'!M68="","",IF(AND('reálná rychlost'!M68&gt;90,'reálná rychlost'!M68&lt;=130),odchylky!M68,""))</f>
        <v/>
      </c>
      <c r="I68" s="31" t="str">
        <f>IF('reálná rychlost'!N68="","",IF(AND('reálná rychlost'!N68&gt;90,'reálná rychlost'!N68&lt;=130),odchylky!N68,""))</f>
        <v/>
      </c>
      <c r="J68" s="31" t="str">
        <f>IF('reálná rychlost'!O68="","",IF(AND('reálná rychlost'!O68&gt;90,'reálná rychlost'!O68&lt;=130),odchylky!O68,""))</f>
        <v/>
      </c>
      <c r="K68" s="31" t="str">
        <f>IF('reálná rychlost'!P68="","",IF(AND('reálná rychlost'!P68&gt;90,'reálná rychlost'!P68&lt;=130),odchylky!P68,""))</f>
        <v/>
      </c>
      <c r="L68" s="31" t="str">
        <f>IF('reálná rychlost'!Q68="","",IF(AND('reálná rychlost'!Q68&gt;90,'reálná rychlost'!Q68&lt;=130),odchylky!Q68,""))</f>
        <v/>
      </c>
      <c r="M68" s="31" t="str">
        <f>IF('reálná rychlost'!R68="","",IF(AND('reálná rychlost'!R68&gt;90,'reálná rychlost'!R68&lt;=130),odchylky!R68,""))</f>
        <v/>
      </c>
    </row>
    <row r="69" spans="1:13" x14ac:dyDescent="0.25">
      <c r="A69" s="5" t="s">
        <v>5</v>
      </c>
      <c r="B69" s="6" t="s">
        <v>2</v>
      </c>
      <c r="C69" s="31" t="str">
        <f>IF('reálná rychlost'!A69="","",IF(AND('reálná rychlost'!A69&gt;90,'reálná rychlost'!A69&lt;=130),odchylky!A69,""))</f>
        <v/>
      </c>
      <c r="D69" s="31" t="str">
        <f>IF('reálná rychlost'!B69="","",IF(AND('reálná rychlost'!B69&gt;90,'reálná rychlost'!B69&lt;=130),odchylky!B69,""))</f>
        <v/>
      </c>
      <c r="E69" s="31" t="str">
        <f>IF('reálná rychlost'!H69="","",IF(AND('reálná rychlost'!H69&gt;90,'reálná rychlost'!H69&lt;=130),odchylky!H69,""))</f>
        <v/>
      </c>
      <c r="F69" s="31" t="str">
        <f>IF('reálná rychlost'!I69="","",IF(AND('reálná rychlost'!I69&gt;90,'reálná rychlost'!I69&lt;=130),odchylky!I69,""))</f>
        <v/>
      </c>
      <c r="G69" s="31" t="str">
        <f>IF('reálná rychlost'!J69="","",IF(AND('reálná rychlost'!J69&gt;90,'reálná rychlost'!J69&lt;=130),odchylky!J69,""))</f>
        <v/>
      </c>
      <c r="H69" s="31" t="str">
        <f>IF('reálná rychlost'!M69="","",IF(AND('reálná rychlost'!M69&gt;90,'reálná rychlost'!M69&lt;=130),odchylky!M69,""))</f>
        <v/>
      </c>
      <c r="I69" s="31" t="str">
        <f>IF('reálná rychlost'!N69="","",IF(AND('reálná rychlost'!N69&gt;90,'reálná rychlost'!N69&lt;=130),odchylky!N69,""))</f>
        <v/>
      </c>
      <c r="J69" s="31" t="str">
        <f>IF('reálná rychlost'!O69="","",IF(AND('reálná rychlost'!O69&gt;90,'reálná rychlost'!O69&lt;=130),odchylky!O69,""))</f>
        <v/>
      </c>
      <c r="K69" s="31" t="str">
        <f>IF('reálná rychlost'!P69="","",IF(AND('reálná rychlost'!P69&gt;90,'reálná rychlost'!P69&lt;=130),odchylky!P69,""))</f>
        <v/>
      </c>
      <c r="L69" s="31" t="str">
        <f>IF('reálná rychlost'!Q69="","",IF(AND('reálná rychlost'!Q69&gt;90,'reálná rychlost'!Q69&lt;=130),odchylky!Q69,""))</f>
        <v/>
      </c>
      <c r="M69" s="31" t="str">
        <f>IF('reálná rychlost'!R69="","",IF(AND('reálná rychlost'!R69&gt;90,'reálná rychlost'!R69&lt;=130),odchylky!R69,""))</f>
        <v/>
      </c>
    </row>
    <row r="70" spans="1:13" x14ac:dyDescent="0.25">
      <c r="A70" s="3" t="s">
        <v>5</v>
      </c>
      <c r="B70" s="9" t="s">
        <v>2</v>
      </c>
      <c r="C70" s="31" t="str">
        <f>IF('reálná rychlost'!A70="","",IF(AND('reálná rychlost'!A70&gt;90,'reálná rychlost'!A70&lt;=130),odchylky!A70,""))</f>
        <v/>
      </c>
      <c r="D70" s="31" t="str">
        <f>IF('reálná rychlost'!B70="","",IF(AND('reálná rychlost'!B70&gt;90,'reálná rychlost'!B70&lt;=130),odchylky!B70,""))</f>
        <v/>
      </c>
      <c r="E70" s="31" t="str">
        <f>IF('reálná rychlost'!H70="","",IF(AND('reálná rychlost'!H70&gt;90,'reálná rychlost'!H70&lt;=130),odchylky!H70,""))</f>
        <v/>
      </c>
      <c r="F70" s="31" t="str">
        <f>IF('reálná rychlost'!I70="","",IF(AND('reálná rychlost'!I70&gt;90,'reálná rychlost'!I70&lt;=130),odchylky!I70,""))</f>
        <v/>
      </c>
      <c r="G70" s="31" t="str">
        <f>IF('reálná rychlost'!J70="","",IF(AND('reálná rychlost'!J70&gt;90,'reálná rychlost'!J70&lt;=130),odchylky!J70,""))</f>
        <v/>
      </c>
      <c r="H70" s="31" t="str">
        <f>IF('reálná rychlost'!M70="","",IF(AND('reálná rychlost'!M70&gt;90,'reálná rychlost'!M70&lt;=130),odchylky!M70,""))</f>
        <v/>
      </c>
      <c r="I70" s="31" t="str">
        <f>IF('reálná rychlost'!N70="","",IF(AND('reálná rychlost'!N70&gt;90,'reálná rychlost'!N70&lt;=130),odchylky!N70,""))</f>
        <v/>
      </c>
      <c r="J70" s="31" t="str">
        <f>IF('reálná rychlost'!O70="","",IF(AND('reálná rychlost'!O70&gt;90,'reálná rychlost'!O70&lt;=130),odchylky!O70,""))</f>
        <v/>
      </c>
      <c r="K70" s="31" t="str">
        <f>IF('reálná rychlost'!P70="","",IF(AND('reálná rychlost'!P70&gt;90,'reálná rychlost'!P70&lt;=130),odchylky!P70,""))</f>
        <v/>
      </c>
      <c r="L70" s="31" t="str">
        <f>IF('reálná rychlost'!Q70="","",IF(AND('reálná rychlost'!Q70&gt;90,'reálná rychlost'!Q70&lt;=130),odchylky!Q70,""))</f>
        <v/>
      </c>
      <c r="M70" s="31" t="str">
        <f>IF('reálná rychlost'!R70="","",IF(AND('reálná rychlost'!R70&gt;90,'reálná rychlost'!R70&lt;=130),odchylky!R70,""))</f>
        <v/>
      </c>
    </row>
    <row r="71" spans="1:13" x14ac:dyDescent="0.25">
      <c r="A71" s="5" t="s">
        <v>5</v>
      </c>
      <c r="B71" s="6" t="s">
        <v>2</v>
      </c>
      <c r="C71" s="31" t="str">
        <f>IF('reálná rychlost'!A71="","",IF(AND('reálná rychlost'!A71&gt;90,'reálná rychlost'!A71&lt;=130),odchylky!A71,""))</f>
        <v/>
      </c>
      <c r="D71" s="31" t="str">
        <f>IF('reálná rychlost'!B71="","",IF(AND('reálná rychlost'!B71&gt;90,'reálná rychlost'!B71&lt;=130),odchylky!B71,""))</f>
        <v/>
      </c>
      <c r="E71" s="31" t="str">
        <f>IF('reálná rychlost'!H71="","",IF(AND('reálná rychlost'!H71&gt;90,'reálná rychlost'!H71&lt;=130),odchylky!H71,""))</f>
        <v/>
      </c>
      <c r="F71" s="31" t="str">
        <f>IF('reálná rychlost'!I71="","",IF(AND('reálná rychlost'!I71&gt;90,'reálná rychlost'!I71&lt;=130),odchylky!I71,""))</f>
        <v/>
      </c>
      <c r="G71" s="31" t="str">
        <f>IF('reálná rychlost'!J71="","",IF(AND('reálná rychlost'!J71&gt;90,'reálná rychlost'!J71&lt;=130),odchylky!J71,""))</f>
        <v/>
      </c>
      <c r="H71" s="31" t="str">
        <f>IF('reálná rychlost'!M71="","",IF(AND('reálná rychlost'!M71&gt;90,'reálná rychlost'!M71&lt;=130),odchylky!M71,""))</f>
        <v/>
      </c>
      <c r="I71" s="31" t="str">
        <f>IF('reálná rychlost'!N71="","",IF(AND('reálná rychlost'!N71&gt;90,'reálná rychlost'!N71&lt;=130),odchylky!N71,""))</f>
        <v/>
      </c>
      <c r="J71" s="31" t="str">
        <f>IF('reálná rychlost'!O71="","",IF(AND('reálná rychlost'!O71&gt;90,'reálná rychlost'!O71&lt;=130),odchylky!O71,""))</f>
        <v/>
      </c>
      <c r="K71" s="31" t="str">
        <f>IF('reálná rychlost'!P71="","",IF(AND('reálná rychlost'!P71&gt;90,'reálná rychlost'!P71&lt;=130),odchylky!P71,""))</f>
        <v/>
      </c>
      <c r="L71" s="31" t="str">
        <f>IF('reálná rychlost'!Q71="","",IF(AND('reálná rychlost'!Q71&gt;90,'reálná rychlost'!Q71&lt;=130),odchylky!Q71,""))</f>
        <v/>
      </c>
      <c r="M71" s="31" t="str">
        <f>IF('reálná rychlost'!R71="","",IF(AND('reálná rychlost'!R71&gt;90,'reálná rychlost'!R71&lt;=130),odchylky!R71,""))</f>
        <v/>
      </c>
    </row>
    <row r="72" spans="1:13" x14ac:dyDescent="0.25">
      <c r="A72" s="3" t="s">
        <v>5</v>
      </c>
      <c r="B72" s="9" t="s">
        <v>2</v>
      </c>
      <c r="C72" s="31">
        <f>IF('reálná rychlost'!A72="","",IF(AND('reálná rychlost'!A72&gt;90,'reálná rychlost'!A72&lt;=130),odchylky!A72,""))</f>
        <v>6.3829787234042548E-2</v>
      </c>
      <c r="D72" s="31">
        <f>IF('reálná rychlost'!B72="","",IF(AND('reálná rychlost'!B72&gt;90,'reálná rychlost'!B72&lt;=130),odchylky!B72,""))</f>
        <v>0.27659574468085107</v>
      </c>
      <c r="E72" s="31">
        <f>IF('reálná rychlost'!H72="","",IF(AND('reálná rychlost'!H72&gt;90,'reálná rychlost'!H72&lt;=130),odchylky!H72,""))</f>
        <v>0.25</v>
      </c>
      <c r="F72" s="31">
        <f>IF('reálná rychlost'!I72="","",IF(AND('reálná rychlost'!I72&gt;90,'reálná rychlost'!I72&lt;=130),odchylky!I72,""))</f>
        <v>0.1111111111111111</v>
      </c>
      <c r="G72" s="31">
        <f>IF('reálná rychlost'!J72="","",IF(AND('reálná rychlost'!J72&gt;90,'reálná rychlost'!J72&lt;=130),odchylky!J72,""))</f>
        <v>0.39393939393939392</v>
      </c>
      <c r="H72" s="31">
        <f>IF('reálná rychlost'!M72="","",IF(AND('reálná rychlost'!M72&gt;90,'reálná rychlost'!M72&lt;=130),odchylky!M72,""))</f>
        <v>8.9108910891089105E-2</v>
      </c>
      <c r="I72" s="31">
        <f>IF('reálná rychlost'!N72="","",IF(AND('reálná rychlost'!N72&gt;90,'reálná rychlost'!N72&lt;=130),odchylky!N72,""))</f>
        <v>2.8037383177570093E-2</v>
      </c>
      <c r="J72" s="31">
        <f>IF('reálná rychlost'!O72="","",IF(AND('reálná rychlost'!O72&gt;90,'reálná rychlost'!O72&lt;=130),odchylky!O72,""))</f>
        <v>-6.5420560747663545E-2</v>
      </c>
      <c r="K72" s="31">
        <f>IF('reálná rychlost'!P72="","",IF(AND('reálná rychlost'!P72&gt;90,'reálná rychlost'!P72&lt;=130),odchylky!P72,""))</f>
        <v>0</v>
      </c>
      <c r="L72" s="31">
        <f>IF('reálná rychlost'!Q72="","",IF(AND('reálná rychlost'!Q72&gt;90,'reálná rychlost'!Q72&lt;=130),odchylky!Q72,""))</f>
        <v>0.25</v>
      </c>
      <c r="M72" s="31">
        <f>IF('reálná rychlost'!R72="","",IF(AND('reálná rychlost'!R72&gt;90,'reálná rychlost'!R72&lt;=130),odchylky!R72,""))</f>
        <v>2.8037383177570093E-2</v>
      </c>
    </row>
    <row r="73" spans="1:13" x14ac:dyDescent="0.25">
      <c r="A73" s="5" t="s">
        <v>5</v>
      </c>
      <c r="B73" s="6" t="s">
        <v>2</v>
      </c>
      <c r="C73" s="31">
        <f>IF('reálná rychlost'!A73="","",IF(AND('reálná rychlost'!A73&gt;90,'reálná rychlost'!A73&lt;=130),odchylky!A73,""))</f>
        <v>-0.04</v>
      </c>
      <c r="D73" s="31">
        <f>IF('reálná rychlost'!B73="","",IF(AND('reálná rychlost'!B73&gt;90,'reálná rychlost'!B73&lt;=130),odchylky!B73,""))</f>
        <v>0.04</v>
      </c>
      <c r="E73" s="31">
        <f>IF('reálná rychlost'!H73="","",IF(AND('reálná rychlost'!H73&gt;90,'reálná rychlost'!H73&lt;=130),odchylky!H73,""))</f>
        <v>-2.6548672566371681E-2</v>
      </c>
      <c r="F73" s="31">
        <f>IF('reálná rychlost'!I73="","",IF(AND('reálná rychlost'!I73&gt;90,'reálná rychlost'!I73&lt;=130),odchylky!I73,""))</f>
        <v>8.0645161290322578E-3</v>
      </c>
      <c r="G73" s="31">
        <f>IF('reálná rychlost'!J73="","",IF(AND('reálná rychlost'!J73&gt;90,'reálná rychlost'!J73&lt;=130),odchylky!J73,""))</f>
        <v>4.8387096774193547E-2</v>
      </c>
      <c r="H73" s="31">
        <f>IF('reálná rychlost'!M73="","",IF(AND('reálná rychlost'!M73&gt;90,'reálná rychlost'!M73&lt;=130),odchylky!M73,""))</f>
        <v>-7.9365079365079361E-3</v>
      </c>
      <c r="I73" s="31">
        <f>IF('reálná rychlost'!N73="","",IF(AND('reálná rychlost'!N73&gt;90,'reálná rychlost'!N73&lt;=130),odchylky!N73,""))</f>
        <v>5.6910569105691054E-2</v>
      </c>
      <c r="J73" s="31">
        <f>IF('reálná rychlost'!O73="","",IF(AND('reálná rychlost'!O73&gt;90,'reálná rychlost'!O73&lt;=130),odchylky!O73,""))</f>
        <v>-2.4390243902439025E-2</v>
      </c>
      <c r="K73" s="31">
        <f>IF('reálná rychlost'!P73="","",IF(AND('reálná rychlost'!P73&gt;90,'reálná rychlost'!P73&lt;=130),odchylky!P73,""))</f>
        <v>9.7560975609756101E-2</v>
      </c>
      <c r="L73" s="31">
        <f>IF('reálná rychlost'!Q73="","",IF(AND('reálná rychlost'!Q73&gt;90,'reálná rychlost'!Q73&lt;=130),odchylky!Q73,""))</f>
        <v>0.13821138211382114</v>
      </c>
      <c r="M73" s="31">
        <f>IF('reálná rychlost'!R73="","",IF(AND('reálná rychlost'!R73&gt;90,'reálná rychlost'!R73&lt;=130),odchylky!R73,""))</f>
        <v>-2.4390243902439025E-2</v>
      </c>
    </row>
    <row r="74" spans="1:13" x14ac:dyDescent="0.25">
      <c r="A74" s="3" t="s">
        <v>5</v>
      </c>
      <c r="B74" s="9" t="s">
        <v>2</v>
      </c>
      <c r="C74" s="31">
        <f>IF('reálná rychlost'!A74="","",IF(AND('reálná rychlost'!A74&gt;90,'reálná rychlost'!A74&lt;=130),odchylky!A74,""))</f>
        <v>6.1946902654867256E-2</v>
      </c>
      <c r="D74" s="31">
        <f>IF('reálná rychlost'!B74="","",IF(AND('reálná rychlost'!B74&gt;90,'reálná rychlost'!B74&lt;=130),odchylky!B74,""))</f>
        <v>0.10619469026548672</v>
      </c>
      <c r="E74" s="31">
        <f>IF('reálná rychlost'!H74="","",IF(AND('reálná rychlost'!H74&gt;90,'reálná rychlost'!H74&lt;=130),odchylky!H74,""))</f>
        <v>9.2436974789915971E-2</v>
      </c>
      <c r="F74" s="31">
        <f>IF('reálná rychlost'!I74="","",IF(AND('reálná rychlost'!I74&gt;90,'reálná rychlost'!I74&lt;=130),odchylky!I74,""))</f>
        <v>9.2436974789915971E-2</v>
      </c>
      <c r="G74" s="31">
        <f>IF('reálná rychlost'!J74="","",IF(AND('reálná rychlost'!J74&gt;90,'reálná rychlost'!J74&lt;=130),odchylky!J74,""))</f>
        <v>9.2436974789915971E-2</v>
      </c>
      <c r="H74" s="31">
        <f>IF('reálná rychlost'!M74="","",IF(AND('reálná rychlost'!M74&gt;90,'reálná rychlost'!M74&lt;=130),odchylky!M74,""))</f>
        <v>5.2631578947368418E-2</v>
      </c>
      <c r="I74" s="31">
        <f>IF('reálná rychlost'!N74="","",IF(AND('reálná rychlost'!N74&gt;90,'reálná rychlost'!N74&lt;=130),odchylky!N74,""))</f>
        <v>0.31578947368421051</v>
      </c>
      <c r="J74" s="31">
        <f>IF('reálná rychlost'!O74="","",IF(AND('reálná rychlost'!O74&gt;90,'reálná rychlost'!O74&lt;=130),odchylky!O74,""))</f>
        <v>8.771929824561403E-3</v>
      </c>
      <c r="K74" s="31">
        <f>IF('reálná rychlost'!P74="","",IF(AND('reálná rychlost'!P74&gt;90,'reálná rychlost'!P74&lt;=130),odchylky!P74,""))</f>
        <v>5.9322033898305086E-2</v>
      </c>
      <c r="L74" s="31">
        <f>IF('reálná rychlost'!Q74="","",IF(AND('reálná rychlost'!Q74&gt;90,'reálná rychlost'!Q74&lt;=130),odchylky!Q74,""))</f>
        <v>0.2288135593220339</v>
      </c>
      <c r="M74" s="31">
        <f>IF('reálná rychlost'!R74="","",IF(AND('reálná rychlost'!R74&gt;90,'reálná rychlost'!R74&lt;=130),odchylky!R74,""))</f>
        <v>0.14035087719298245</v>
      </c>
    </row>
    <row r="75" spans="1:13" x14ac:dyDescent="0.25">
      <c r="A75" s="5" t="s">
        <v>5</v>
      </c>
      <c r="B75" s="6" t="s">
        <v>2</v>
      </c>
      <c r="C75" s="31" t="str">
        <f>IF('reálná rychlost'!A75="","",IF(AND('reálná rychlost'!A75&gt;90,'reálná rychlost'!A75&lt;=130),odchylky!A75,""))</f>
        <v/>
      </c>
      <c r="D75" s="31" t="str">
        <f>IF('reálná rychlost'!B75="","",IF(AND('reálná rychlost'!B75&gt;90,'reálná rychlost'!B75&lt;=130),odchylky!B75,""))</f>
        <v/>
      </c>
      <c r="E75" s="31" t="str">
        <f>IF('reálná rychlost'!H75="","",IF(AND('reálná rychlost'!H75&gt;90,'reálná rychlost'!H75&lt;=130),odchylky!H75,""))</f>
        <v/>
      </c>
      <c r="F75" s="31">
        <f>IF('reálná rychlost'!I75="","",IF(AND('reálná rychlost'!I75&gt;90,'reálná rychlost'!I75&lt;=130),odchylky!I75,""))</f>
        <v>-0.18478260869565216</v>
      </c>
      <c r="G75" s="31">
        <f>IF('reálná rychlost'!J75="","",IF(AND('reálná rychlost'!J75&gt;90,'reálná rychlost'!J75&lt;=130),odchylky!J75,""))</f>
        <v>-0.13043478260869565</v>
      </c>
      <c r="H75" s="31" t="str">
        <f>IF('reálná rychlost'!M75="","",IF(AND('reálná rychlost'!M75&gt;90,'reálná rychlost'!M75&lt;=130),odchylky!M75,""))</f>
        <v/>
      </c>
      <c r="I75" s="31">
        <f>IF('reálná rychlost'!N75="","",IF(AND('reálná rychlost'!N75&gt;90,'reálná rychlost'!N75&lt;=130),odchylky!N75,""))</f>
        <v>8.6956521739130432E-2</v>
      </c>
      <c r="J75" s="31">
        <f>IF('reálná rychlost'!O75="","",IF(AND('reálná rychlost'!O75&gt;90,'reálná rychlost'!O75&lt;=130),odchylky!O75,""))</f>
        <v>8.6956521739130432E-2</v>
      </c>
      <c r="K75" s="31">
        <f>IF('reálná rychlost'!P75="","",IF(AND('reálná rychlost'!P75&gt;90,'reálná rychlost'!P75&lt;=130),odchylky!P75,""))</f>
        <v>-4.2553191489361701E-2</v>
      </c>
      <c r="L75" s="31">
        <f>IF('reálná rychlost'!Q75="","",IF(AND('reálná rychlost'!Q75&gt;90,'reálná rychlost'!Q75&lt;=130),odchylky!Q75,""))</f>
        <v>0.11702127659574468</v>
      </c>
      <c r="M75" s="31">
        <f>IF('reálná rychlost'!R75="","",IF(AND('reálná rychlost'!R75&gt;90,'reálná rychlost'!R75&lt;=130),odchylky!R75,""))</f>
        <v>8.6956521739130432E-2</v>
      </c>
    </row>
    <row r="76" spans="1:13" x14ac:dyDescent="0.25">
      <c r="A76" s="3" t="s">
        <v>5</v>
      </c>
      <c r="B76" s="9" t="s">
        <v>2</v>
      </c>
      <c r="C76" s="31" t="str">
        <f>IF('reálná rychlost'!A76="","",IF(AND('reálná rychlost'!A76&gt;90,'reálná rychlost'!A76&lt;=130),odchylky!A76,""))</f>
        <v/>
      </c>
      <c r="D76" s="31" t="str">
        <f>IF('reálná rychlost'!B76="","",IF(AND('reálná rychlost'!B76&gt;90,'reálná rychlost'!B76&lt;=130),odchylky!B76,""))</f>
        <v/>
      </c>
      <c r="E76" s="31" t="str">
        <f>IF('reálná rychlost'!H76="","",IF(AND('reálná rychlost'!H76&gt;90,'reálná rychlost'!H76&lt;=130),odchylky!H76,""))</f>
        <v/>
      </c>
      <c r="F76" s="31" t="str">
        <f>IF('reálná rychlost'!I76="","",IF(AND('reálná rychlost'!I76&gt;90,'reálná rychlost'!I76&lt;=130),odchylky!I76,""))</f>
        <v/>
      </c>
      <c r="G76" s="31" t="str">
        <f>IF('reálná rychlost'!J76="","",IF(AND('reálná rychlost'!J76&gt;90,'reálná rychlost'!J76&lt;=130),odchylky!J76,""))</f>
        <v/>
      </c>
      <c r="H76" s="31" t="str">
        <f>IF('reálná rychlost'!M76="","",IF(AND('reálná rychlost'!M76&gt;90,'reálná rychlost'!M76&lt;=130),odchylky!M76,""))</f>
        <v/>
      </c>
      <c r="I76" s="31" t="str">
        <f>IF('reálná rychlost'!N76="","",IF(AND('reálná rychlost'!N76&gt;90,'reálná rychlost'!N76&lt;=130),odchylky!N76,""))</f>
        <v/>
      </c>
      <c r="J76" s="31" t="str">
        <f>IF('reálná rychlost'!O76="","",IF(AND('reálná rychlost'!O76&gt;90,'reálná rychlost'!O76&lt;=130),odchylky!O76,""))</f>
        <v/>
      </c>
      <c r="K76" s="31" t="str">
        <f>IF('reálná rychlost'!P76="","",IF(AND('reálná rychlost'!P76&gt;90,'reálná rychlost'!P76&lt;=130),odchylky!P76,""))</f>
        <v/>
      </c>
      <c r="L76" s="31" t="str">
        <f>IF('reálná rychlost'!Q76="","",IF(AND('reálná rychlost'!Q76&gt;90,'reálná rychlost'!Q76&lt;=130),odchylky!Q76,""))</f>
        <v/>
      </c>
      <c r="M76" s="31" t="str">
        <f>IF('reálná rychlost'!R76="","",IF(AND('reálná rychlost'!R76&gt;90,'reálná rychlost'!R76&lt;=130),odchylky!R76,""))</f>
        <v/>
      </c>
    </row>
    <row r="77" spans="1:13" x14ac:dyDescent="0.25">
      <c r="C77" s="31" t="str">
        <f>IF('reálná rychlost'!A77="","",IF(AND('reálná rychlost'!A77&gt;90,'reálná rychlost'!A77&lt;=130),odchylky!A77,""))</f>
        <v/>
      </c>
      <c r="D77" s="31" t="str">
        <f>IF('reálná rychlost'!B77="","",IF(AND('reálná rychlost'!B77&gt;90,'reálná rychlost'!B77&lt;=130),odchylky!B77,""))</f>
        <v/>
      </c>
      <c r="E77" s="31" t="str">
        <f>IF('reálná rychlost'!H77="","",IF(AND('reálná rychlost'!H77&gt;90,'reálná rychlost'!H77&lt;=130),odchylky!H77,""))</f>
        <v/>
      </c>
      <c r="F77" s="31" t="str">
        <f>IF('reálná rychlost'!I77="","",IF(AND('reálná rychlost'!I77&gt;90,'reálná rychlost'!I77&lt;=130),odchylky!I77,""))</f>
        <v/>
      </c>
      <c r="G77" s="31" t="str">
        <f>IF('reálná rychlost'!J77="","",IF(AND('reálná rychlost'!J77&gt;90,'reálná rychlost'!J77&lt;=130),odchylky!J77,""))</f>
        <v/>
      </c>
      <c r="H77" s="31" t="str">
        <f>IF('reálná rychlost'!M77="","",IF(AND('reálná rychlost'!M77&gt;90,'reálná rychlost'!M77&lt;=130),odchylky!M77,""))</f>
        <v/>
      </c>
      <c r="I77" s="31" t="str">
        <f>IF('reálná rychlost'!N77="","",IF(AND('reálná rychlost'!N77&gt;90,'reálná rychlost'!N77&lt;=130),odchylky!N77,""))</f>
        <v/>
      </c>
      <c r="J77" s="31" t="str">
        <f>IF('reálná rychlost'!O77="","",IF(AND('reálná rychlost'!O77&gt;90,'reálná rychlost'!O77&lt;=130),odchylky!O77,""))</f>
        <v/>
      </c>
      <c r="K77" s="31" t="str">
        <f>IF('reálná rychlost'!P77="","",IF(AND('reálná rychlost'!P77&gt;90,'reálná rychlost'!P77&lt;=130),odchylky!P77,""))</f>
        <v/>
      </c>
      <c r="L77" s="31" t="str">
        <f>IF('reálná rychlost'!Q77="","",IF(AND('reálná rychlost'!Q77&gt;90,'reálná rychlost'!Q77&lt;=130),odchylky!Q77,""))</f>
        <v/>
      </c>
      <c r="M77" s="31" t="str">
        <f>IF('reálná rychlost'!R77="","",IF(AND('reálná rychlost'!R77&gt;90,'reálná rychlost'!R77&lt;=130),odchylky!R77,""))</f>
        <v/>
      </c>
    </row>
    <row r="78" spans="1:13" x14ac:dyDescent="0.25">
      <c r="A78" s="5" t="s">
        <v>6</v>
      </c>
      <c r="B78" s="6" t="s">
        <v>4</v>
      </c>
      <c r="C78" s="31" t="str">
        <f>IF('reálná rychlost'!A78="","",IF(AND('reálná rychlost'!A78&gt;90,'reálná rychlost'!A78&lt;=130),odchylky!A78,""))</f>
        <v/>
      </c>
      <c r="D78" s="31" t="str">
        <f>IF('reálná rychlost'!B78="","",IF(AND('reálná rychlost'!B78&gt;90,'reálná rychlost'!B78&lt;=130),odchylky!B78,""))</f>
        <v/>
      </c>
      <c r="E78" s="31" t="str">
        <f>IF('reálná rychlost'!H78="","",IF(AND('reálná rychlost'!H78&gt;90,'reálná rychlost'!H78&lt;=130),odchylky!H78,""))</f>
        <v/>
      </c>
      <c r="F78" s="31" t="str">
        <f>IF('reálná rychlost'!I78="","",IF(AND('reálná rychlost'!I78&gt;90,'reálná rychlost'!I78&lt;=130),odchylky!I78,""))</f>
        <v/>
      </c>
      <c r="G78" s="31" t="str">
        <f>IF('reálná rychlost'!J78="","",IF(AND('reálná rychlost'!J78&gt;90,'reálná rychlost'!J78&lt;=130),odchylky!J78,""))</f>
        <v/>
      </c>
      <c r="H78" s="31" t="str">
        <f>IF('reálná rychlost'!M78="","",IF(AND('reálná rychlost'!M78&gt;90,'reálná rychlost'!M78&lt;=130),odchylky!M78,""))</f>
        <v/>
      </c>
      <c r="I78" s="31" t="str">
        <f>IF('reálná rychlost'!N78="","",IF(AND('reálná rychlost'!N78&gt;90,'reálná rychlost'!N78&lt;=130),odchylky!N78,""))</f>
        <v/>
      </c>
      <c r="J78" s="31" t="str">
        <f>IF('reálná rychlost'!O78="","",IF(AND('reálná rychlost'!O78&gt;90,'reálná rychlost'!O78&lt;=130),odchylky!O78,""))</f>
        <v/>
      </c>
      <c r="K78" s="31" t="str">
        <f>IF('reálná rychlost'!P78="","",IF(AND('reálná rychlost'!P78&gt;90,'reálná rychlost'!P78&lt;=130),odchylky!P78,""))</f>
        <v/>
      </c>
      <c r="L78" s="31" t="str">
        <f>IF('reálná rychlost'!Q78="","",IF(AND('reálná rychlost'!Q78&gt;90,'reálná rychlost'!Q78&lt;=130),odchylky!Q78,""))</f>
        <v/>
      </c>
      <c r="M78" s="31" t="str">
        <f>IF('reálná rychlost'!R78="","",IF(AND('reálná rychlost'!R78&gt;90,'reálná rychlost'!R78&lt;=130),odchylky!R78,""))</f>
        <v/>
      </c>
    </row>
    <row r="79" spans="1:13" x14ac:dyDescent="0.25">
      <c r="A79" s="3" t="s">
        <v>6</v>
      </c>
      <c r="B79" s="4" t="s">
        <v>4</v>
      </c>
      <c r="C79" s="31" t="str">
        <f>IF('reálná rychlost'!A79="","",IF(AND('reálná rychlost'!A79&gt;90,'reálná rychlost'!A79&lt;=130),odchylky!A79,""))</f>
        <v/>
      </c>
      <c r="D79" s="31" t="str">
        <f>IF('reálná rychlost'!B79="","",IF(AND('reálná rychlost'!B79&gt;90,'reálná rychlost'!B79&lt;=130),odchylky!B79,""))</f>
        <v/>
      </c>
      <c r="E79" s="31" t="str">
        <f>IF('reálná rychlost'!H79="","",IF(AND('reálná rychlost'!H79&gt;90,'reálná rychlost'!H79&lt;=130),odchylky!H79,""))</f>
        <v/>
      </c>
      <c r="F79" s="31" t="str">
        <f>IF('reálná rychlost'!I79="","",IF(AND('reálná rychlost'!I79&gt;90,'reálná rychlost'!I79&lt;=130),odchylky!I79,""))</f>
        <v/>
      </c>
      <c r="G79" s="31" t="str">
        <f>IF('reálná rychlost'!J79="","",IF(AND('reálná rychlost'!J79&gt;90,'reálná rychlost'!J79&lt;=130),odchylky!J79,""))</f>
        <v/>
      </c>
      <c r="H79" s="31" t="str">
        <f>IF('reálná rychlost'!M79="","",IF(AND('reálná rychlost'!M79&gt;90,'reálná rychlost'!M79&lt;=130),odchylky!M79,""))</f>
        <v/>
      </c>
      <c r="I79" s="31" t="str">
        <f>IF('reálná rychlost'!N79="","",IF(AND('reálná rychlost'!N79&gt;90,'reálná rychlost'!N79&lt;=130),odchylky!N79,""))</f>
        <v/>
      </c>
      <c r="J79" s="31" t="str">
        <f>IF('reálná rychlost'!O79="","",IF(AND('reálná rychlost'!O79&gt;90,'reálná rychlost'!O79&lt;=130),odchylky!O79,""))</f>
        <v/>
      </c>
      <c r="K79" s="31" t="str">
        <f>IF('reálná rychlost'!P79="","",IF(AND('reálná rychlost'!P79&gt;90,'reálná rychlost'!P79&lt;=130),odchylky!P79,""))</f>
        <v/>
      </c>
      <c r="L79" s="31" t="str">
        <f>IF('reálná rychlost'!Q79="","",IF(AND('reálná rychlost'!Q79&gt;90,'reálná rychlost'!Q79&lt;=130),odchylky!Q79,""))</f>
        <v/>
      </c>
      <c r="M79" s="31" t="str">
        <f>IF('reálná rychlost'!R79="","",IF(AND('reálná rychlost'!R79&gt;90,'reálná rychlost'!R79&lt;=130),odchylky!R79,""))</f>
        <v/>
      </c>
    </row>
    <row r="80" spans="1:13" x14ac:dyDescent="0.25">
      <c r="A80" s="5" t="s">
        <v>6</v>
      </c>
      <c r="B80" s="6" t="s">
        <v>4</v>
      </c>
      <c r="C80" s="31" t="str">
        <f>IF('reálná rychlost'!A80="","",IF(AND('reálná rychlost'!A80&gt;90,'reálná rychlost'!A80&lt;=130),odchylky!A80,""))</f>
        <v/>
      </c>
      <c r="D80" s="31" t="str">
        <f>IF('reálná rychlost'!B80="","",IF(AND('reálná rychlost'!B80&gt;90,'reálná rychlost'!B80&lt;=130),odchylky!B80,""))</f>
        <v/>
      </c>
      <c r="E80" s="31" t="str">
        <f>IF('reálná rychlost'!H80="","",IF(AND('reálná rychlost'!H80&gt;90,'reálná rychlost'!H80&lt;=130),odchylky!H80,""))</f>
        <v/>
      </c>
      <c r="F80" s="31" t="str">
        <f>IF('reálná rychlost'!I80="","",IF(AND('reálná rychlost'!I80&gt;90,'reálná rychlost'!I80&lt;=130),odchylky!I80,""))</f>
        <v/>
      </c>
      <c r="G80" s="31" t="str">
        <f>IF('reálná rychlost'!J80="","",IF(AND('reálná rychlost'!J80&gt;90,'reálná rychlost'!J80&lt;=130),odchylky!J80,""))</f>
        <v/>
      </c>
      <c r="H80" s="31" t="str">
        <f>IF('reálná rychlost'!M80="","",IF(AND('reálná rychlost'!M80&gt;90,'reálná rychlost'!M80&lt;=130),odchylky!M80,""))</f>
        <v/>
      </c>
      <c r="I80" s="31" t="str">
        <f>IF('reálná rychlost'!N80="","",IF(AND('reálná rychlost'!N80&gt;90,'reálná rychlost'!N80&lt;=130),odchylky!N80,""))</f>
        <v/>
      </c>
      <c r="J80" s="31" t="str">
        <f>IF('reálná rychlost'!O80="","",IF(AND('reálná rychlost'!O80&gt;90,'reálná rychlost'!O80&lt;=130),odchylky!O80,""))</f>
        <v/>
      </c>
      <c r="K80" s="31" t="str">
        <f>IF('reálná rychlost'!P80="","",IF(AND('reálná rychlost'!P80&gt;90,'reálná rychlost'!P80&lt;=130),odchylky!P80,""))</f>
        <v/>
      </c>
      <c r="L80" s="31" t="str">
        <f>IF('reálná rychlost'!Q80="","",IF(AND('reálná rychlost'!Q80&gt;90,'reálná rychlost'!Q80&lt;=130),odchylky!Q80,""))</f>
        <v/>
      </c>
      <c r="M80" s="31" t="str">
        <f>IF('reálná rychlost'!R80="","",IF(AND('reálná rychlost'!R80&gt;90,'reálná rychlost'!R80&lt;=130),odchylky!R80,""))</f>
        <v/>
      </c>
    </row>
    <row r="81" spans="1:13" x14ac:dyDescent="0.25">
      <c r="A81" s="3" t="s">
        <v>6</v>
      </c>
      <c r="B81" s="4" t="s">
        <v>4</v>
      </c>
      <c r="C81" s="31" t="str">
        <f>IF('reálná rychlost'!A81="","",IF(AND('reálná rychlost'!A81&gt;90,'reálná rychlost'!A81&lt;=130),odchylky!A81,""))</f>
        <v/>
      </c>
      <c r="D81" s="31" t="str">
        <f>IF('reálná rychlost'!B81="","",IF(AND('reálná rychlost'!B81&gt;90,'reálná rychlost'!B81&lt;=130),odchylky!B81,""))</f>
        <v/>
      </c>
      <c r="E81" s="31" t="str">
        <f>IF('reálná rychlost'!H81="","",IF(AND('reálná rychlost'!H81&gt;90,'reálná rychlost'!H81&lt;=130),odchylky!H81,""))</f>
        <v/>
      </c>
      <c r="F81" s="31" t="str">
        <f>IF('reálná rychlost'!I81="","",IF(AND('reálná rychlost'!I81&gt;90,'reálná rychlost'!I81&lt;=130),odchylky!I81,""))</f>
        <v/>
      </c>
      <c r="G81" s="31" t="str">
        <f>IF('reálná rychlost'!J81="","",IF(AND('reálná rychlost'!J81&gt;90,'reálná rychlost'!J81&lt;=130),odchylky!J81,""))</f>
        <v/>
      </c>
      <c r="H81" s="31" t="str">
        <f>IF('reálná rychlost'!M81="","",IF(AND('reálná rychlost'!M81&gt;90,'reálná rychlost'!M81&lt;=130),odchylky!M81,""))</f>
        <v/>
      </c>
      <c r="I81" s="31" t="str">
        <f>IF('reálná rychlost'!N81="","",IF(AND('reálná rychlost'!N81&gt;90,'reálná rychlost'!N81&lt;=130),odchylky!N81,""))</f>
        <v/>
      </c>
      <c r="J81" s="31" t="str">
        <f>IF('reálná rychlost'!O81="","",IF(AND('reálná rychlost'!O81&gt;90,'reálná rychlost'!O81&lt;=130),odchylky!O81,""))</f>
        <v/>
      </c>
      <c r="K81" s="31" t="str">
        <f>IF('reálná rychlost'!P81="","",IF(AND('reálná rychlost'!P81&gt;90,'reálná rychlost'!P81&lt;=130),odchylky!P81,""))</f>
        <v/>
      </c>
      <c r="L81" s="31" t="str">
        <f>IF('reálná rychlost'!Q81="","",IF(AND('reálná rychlost'!Q81&gt;90,'reálná rychlost'!Q81&lt;=130),odchylky!Q81,""))</f>
        <v/>
      </c>
      <c r="M81" s="31" t="str">
        <f>IF('reálná rychlost'!R81="","",IF(AND('reálná rychlost'!R81&gt;90,'reálná rychlost'!R81&lt;=130),odchylky!R81,""))</f>
        <v/>
      </c>
    </row>
    <row r="82" spans="1:13" x14ac:dyDescent="0.25">
      <c r="A82" s="5" t="s">
        <v>6</v>
      </c>
      <c r="B82" s="6" t="s">
        <v>4</v>
      </c>
      <c r="C82" s="31" t="str">
        <f>IF('reálná rychlost'!A82="","",IF(AND('reálná rychlost'!A82&gt;90,'reálná rychlost'!A82&lt;=130),odchylky!A82,""))</f>
        <v/>
      </c>
      <c r="D82" s="31" t="str">
        <f>IF('reálná rychlost'!B82="","",IF(AND('reálná rychlost'!B82&gt;90,'reálná rychlost'!B82&lt;=130),odchylky!B82,""))</f>
        <v/>
      </c>
      <c r="E82" s="31" t="str">
        <f>IF('reálná rychlost'!H82="","",IF(AND('reálná rychlost'!H82&gt;90,'reálná rychlost'!H82&lt;=130),odchylky!H82,""))</f>
        <v/>
      </c>
      <c r="F82" s="31">
        <f>IF('reálná rychlost'!I82="","",IF(AND('reálná rychlost'!I82&gt;90,'reálná rychlost'!I82&lt;=130),odchylky!I82,""))</f>
        <v>8.6956521739130432E-2</v>
      </c>
      <c r="G82" s="31">
        <f>IF('reálná rychlost'!J82="","",IF(AND('reálná rychlost'!J82&gt;90,'reálná rychlost'!J82&lt;=130),odchylky!J82,""))</f>
        <v>-2.1739130434782608E-2</v>
      </c>
      <c r="H82" s="31">
        <f>IF('reálná rychlost'!M82="","",IF(AND('reálná rychlost'!M82&gt;90,'reálná rychlost'!M82&lt;=130),odchylky!M82,""))</f>
        <v>-2.1739130434782608E-2</v>
      </c>
      <c r="I82" s="31" t="str">
        <f>IF('reálná rychlost'!N82="","",IF(AND('reálná rychlost'!N82&gt;90,'reálná rychlost'!N82&lt;=130),odchylky!N82,""))</f>
        <v/>
      </c>
      <c r="J82" s="31" t="str">
        <f>IF('reálná rychlost'!O82="","",IF(AND('reálná rychlost'!O82&gt;90,'reálná rychlost'!O82&lt;=130),odchylky!O82,""))</f>
        <v/>
      </c>
      <c r="K82" s="31" t="str">
        <f>IF('reálná rychlost'!P82="","",IF(AND('reálná rychlost'!P82&gt;90,'reálná rychlost'!P82&lt;=130),odchylky!P82,""))</f>
        <v/>
      </c>
      <c r="L82" s="31" t="str">
        <f>IF('reálná rychlost'!Q82="","",IF(AND('reálná rychlost'!Q82&gt;90,'reálná rychlost'!Q82&lt;=130),odchylky!Q82,""))</f>
        <v/>
      </c>
      <c r="M82" s="31" t="str">
        <f>IF('reálná rychlost'!R82="","",IF(AND('reálná rychlost'!R82&gt;90,'reálná rychlost'!R82&lt;=130),odchylky!R82,""))</f>
        <v/>
      </c>
    </row>
    <row r="83" spans="1:13" x14ac:dyDescent="0.25">
      <c r="A83" s="3" t="s">
        <v>6</v>
      </c>
      <c r="B83" s="4" t="s">
        <v>4</v>
      </c>
      <c r="C83" s="31" t="str">
        <f>IF('reálná rychlost'!A83="","",IF(AND('reálná rychlost'!A83&gt;90,'reálná rychlost'!A83&lt;=130),odchylky!A83,""))</f>
        <v/>
      </c>
      <c r="D83" s="31" t="str">
        <f>IF('reálná rychlost'!B83="","",IF(AND('reálná rychlost'!B83&gt;90,'reálná rychlost'!B83&lt;=130),odchylky!B83,""))</f>
        <v/>
      </c>
      <c r="E83" s="31" t="str">
        <f>IF('reálná rychlost'!H83="","",IF(AND('reálná rychlost'!H83&gt;90,'reálná rychlost'!H83&lt;=130),odchylky!H83,""))</f>
        <v/>
      </c>
      <c r="F83" s="31" t="str">
        <f>IF('reálná rychlost'!I83="","",IF(AND('reálná rychlost'!I83&gt;90,'reálná rychlost'!I83&lt;=130),odchylky!I83,""))</f>
        <v/>
      </c>
      <c r="G83" s="31" t="str">
        <f>IF('reálná rychlost'!J83="","",IF(AND('reálná rychlost'!J83&gt;90,'reálná rychlost'!J83&lt;=130),odchylky!J83,""))</f>
        <v/>
      </c>
      <c r="H83" s="31" t="str">
        <f>IF('reálná rychlost'!M83="","",IF(AND('reálná rychlost'!M83&gt;90,'reálná rychlost'!M83&lt;=130),odchylky!M83,""))</f>
        <v/>
      </c>
      <c r="I83" s="31" t="str">
        <f>IF('reálná rychlost'!N83="","",IF(AND('reálná rychlost'!N83&gt;90,'reálná rychlost'!N83&lt;=130),odchylky!N83,""))</f>
        <v/>
      </c>
      <c r="J83" s="31" t="str">
        <f>IF('reálná rychlost'!O83="","",IF(AND('reálná rychlost'!O83&gt;90,'reálná rychlost'!O83&lt;=130),odchylky!O83,""))</f>
        <v/>
      </c>
      <c r="K83" s="31" t="str">
        <f>IF('reálná rychlost'!P83="","",IF(AND('reálná rychlost'!P83&gt;90,'reálná rychlost'!P83&lt;=130),odchylky!P83,""))</f>
        <v/>
      </c>
      <c r="L83" s="31" t="str">
        <f>IF('reálná rychlost'!Q83="","",IF(AND('reálná rychlost'!Q83&gt;90,'reálná rychlost'!Q83&lt;=130),odchylky!Q83,""))</f>
        <v/>
      </c>
      <c r="M83" s="31" t="str">
        <f>IF('reálná rychlost'!R83="","",IF(AND('reálná rychlost'!R83&gt;90,'reálná rychlost'!R83&lt;=130),odchylky!R83,""))</f>
        <v/>
      </c>
    </row>
    <row r="84" spans="1:13" x14ac:dyDescent="0.25">
      <c r="A84" s="5" t="s">
        <v>6</v>
      </c>
      <c r="B84" s="6" t="s">
        <v>4</v>
      </c>
      <c r="C84" s="31" t="str">
        <f>IF('reálná rychlost'!A84="","",IF(AND('reálná rychlost'!A84&gt;90,'reálná rychlost'!A84&lt;=130),odchylky!A84,""))</f>
        <v/>
      </c>
      <c r="D84" s="31" t="str">
        <f>IF('reálná rychlost'!B84="","",IF(AND('reálná rychlost'!B84&gt;90,'reálná rychlost'!B84&lt;=130),odchylky!B84,""))</f>
        <v/>
      </c>
      <c r="E84" s="31" t="str">
        <f>IF('reálná rychlost'!H84="","",IF(AND('reálná rychlost'!H84&gt;90,'reálná rychlost'!H84&lt;=130),odchylky!H84,""))</f>
        <v/>
      </c>
      <c r="F84" s="31" t="str">
        <f>IF('reálná rychlost'!I84="","",IF(AND('reálná rychlost'!I84&gt;90,'reálná rychlost'!I84&lt;=130),odchylky!I84,""))</f>
        <v/>
      </c>
      <c r="G84" s="31" t="str">
        <f>IF('reálná rychlost'!J84="","",IF(AND('reálná rychlost'!J84&gt;90,'reálná rychlost'!J84&lt;=130),odchylky!J84,""))</f>
        <v/>
      </c>
      <c r="H84" s="31" t="str">
        <f>IF('reálná rychlost'!M84="","",IF(AND('reálná rychlost'!M84&gt;90,'reálná rychlost'!M84&lt;=130),odchylky!M84,""))</f>
        <v/>
      </c>
      <c r="I84" s="31" t="str">
        <f>IF('reálná rychlost'!N84="","",IF(AND('reálná rychlost'!N84&gt;90,'reálná rychlost'!N84&lt;=130),odchylky!N84,""))</f>
        <v/>
      </c>
      <c r="J84" s="31" t="str">
        <f>IF('reálná rychlost'!O84="","",IF(AND('reálná rychlost'!O84&gt;90,'reálná rychlost'!O84&lt;=130),odchylky!O84,""))</f>
        <v/>
      </c>
      <c r="K84" s="31" t="str">
        <f>IF('reálná rychlost'!P84="","",IF(AND('reálná rychlost'!P84&gt;90,'reálná rychlost'!P84&lt;=130),odchylky!P84,""))</f>
        <v/>
      </c>
      <c r="L84" s="31" t="str">
        <f>IF('reálná rychlost'!Q84="","",IF(AND('reálná rychlost'!Q84&gt;90,'reálná rychlost'!Q84&lt;=130),odchylky!Q84,""))</f>
        <v/>
      </c>
      <c r="M84" s="31" t="str">
        <f>IF('reálná rychlost'!R84="","",IF(AND('reálná rychlost'!R84&gt;90,'reálná rychlost'!R84&lt;=130),odchylky!R84,""))</f>
        <v/>
      </c>
    </row>
    <row r="85" spans="1:13" x14ac:dyDescent="0.25">
      <c r="A85" s="3" t="s">
        <v>6</v>
      </c>
      <c r="B85" s="4" t="s">
        <v>4</v>
      </c>
      <c r="C85" s="31" t="str">
        <f>IF('reálná rychlost'!A85="","",IF(AND('reálná rychlost'!A85&gt;90,'reálná rychlost'!A85&lt;=130),odchylky!A85,""))</f>
        <v/>
      </c>
      <c r="D85" s="31" t="str">
        <f>IF('reálná rychlost'!B85="","",IF(AND('reálná rychlost'!B85&gt;90,'reálná rychlost'!B85&lt;=130),odchylky!B85,""))</f>
        <v/>
      </c>
      <c r="E85" s="31" t="str">
        <f>IF('reálná rychlost'!H85="","",IF(AND('reálná rychlost'!H85&gt;90,'reálná rychlost'!H85&lt;=130),odchylky!H85,""))</f>
        <v/>
      </c>
      <c r="F85" s="31" t="str">
        <f>IF('reálná rychlost'!I85="","",IF(AND('reálná rychlost'!I85&gt;90,'reálná rychlost'!I85&lt;=130),odchylky!I85,""))</f>
        <v/>
      </c>
      <c r="G85" s="31" t="str">
        <f>IF('reálná rychlost'!J85="","",IF(AND('reálná rychlost'!J85&gt;90,'reálná rychlost'!J85&lt;=130),odchylky!J85,""))</f>
        <v/>
      </c>
      <c r="H85" s="31" t="str">
        <f>IF('reálná rychlost'!M85="","",IF(AND('reálná rychlost'!M85&gt;90,'reálná rychlost'!M85&lt;=130),odchylky!M85,""))</f>
        <v/>
      </c>
      <c r="I85" s="31" t="str">
        <f>IF('reálná rychlost'!N85="","",IF(AND('reálná rychlost'!N85&gt;90,'reálná rychlost'!N85&lt;=130),odchylky!N85,""))</f>
        <v/>
      </c>
      <c r="J85" s="31" t="str">
        <f>IF('reálná rychlost'!O85="","",IF(AND('reálná rychlost'!O85&gt;90,'reálná rychlost'!O85&lt;=130),odchylky!O85,""))</f>
        <v/>
      </c>
      <c r="K85" s="31" t="str">
        <f>IF('reálná rychlost'!P85="","",IF(AND('reálná rychlost'!P85&gt;90,'reálná rychlost'!P85&lt;=130),odchylky!P85,""))</f>
        <v/>
      </c>
      <c r="L85" s="31" t="str">
        <f>IF('reálná rychlost'!Q85="","",IF(AND('reálná rychlost'!Q85&gt;90,'reálná rychlost'!Q85&lt;=130),odchylky!Q85,""))</f>
        <v/>
      </c>
      <c r="M85" s="31" t="str">
        <f>IF('reálná rychlost'!R85="","",IF(AND('reálná rychlost'!R85&gt;90,'reálná rychlost'!R85&lt;=130),odchylky!R85,""))</f>
        <v/>
      </c>
    </row>
    <row r="86" spans="1:13" x14ac:dyDescent="0.25">
      <c r="A86" s="5" t="s">
        <v>6</v>
      </c>
      <c r="B86" s="6" t="s">
        <v>4</v>
      </c>
      <c r="C86" s="31" t="str">
        <f>IF('reálná rychlost'!A86="","",IF(AND('reálná rychlost'!A86&gt;90,'reálná rychlost'!A86&lt;=130),odchylky!A86,""))</f>
        <v/>
      </c>
      <c r="D86" s="31" t="str">
        <f>IF('reálná rychlost'!B86="","",IF(AND('reálná rychlost'!B86&gt;90,'reálná rychlost'!B86&lt;=130),odchylky!B86,""))</f>
        <v/>
      </c>
      <c r="E86" s="31">
        <f>IF('reálná rychlost'!H86="","",IF(AND('reálná rychlost'!H86&gt;90,'reálná rychlost'!H86&lt;=130),odchylky!H86,""))</f>
        <v>-0.13978494623655913</v>
      </c>
      <c r="F86" s="31" t="str">
        <f>IF('reálná rychlost'!I86="","",IF(AND('reálná rychlost'!I86&gt;90,'reálná rychlost'!I86&lt;=130),odchylky!I86,""))</f>
        <v/>
      </c>
      <c r="G86" s="31" t="str">
        <f>IF('reálná rychlost'!J86="","",IF(AND('reálná rychlost'!J86&gt;90,'reálná rychlost'!J86&lt;=130),odchylky!J86,""))</f>
        <v/>
      </c>
      <c r="H86" s="31" t="str">
        <f>IF('reálná rychlost'!M86="","",IF(AND('reálná rychlost'!M86&gt;90,'reálná rychlost'!M86&lt;=130),odchylky!M86,""))</f>
        <v/>
      </c>
      <c r="I86" s="31" t="str">
        <f>IF('reálná rychlost'!N86="","",IF(AND('reálná rychlost'!N86&gt;90,'reálná rychlost'!N86&lt;=130),odchylky!N86,""))</f>
        <v/>
      </c>
      <c r="J86" s="31" t="str">
        <f>IF('reálná rychlost'!O86="","",IF(AND('reálná rychlost'!O86&gt;90,'reálná rychlost'!O86&lt;=130),odchylky!O86,""))</f>
        <v/>
      </c>
      <c r="K86" s="31" t="str">
        <f>IF('reálná rychlost'!P86="","",IF(AND('reálná rychlost'!P86&gt;90,'reálná rychlost'!P86&lt;=130),odchylky!P86,""))</f>
        <v/>
      </c>
      <c r="L86" s="31" t="str">
        <f>IF('reálná rychlost'!Q86="","",IF(AND('reálná rychlost'!Q86&gt;90,'reálná rychlost'!Q86&lt;=130),odchylky!Q86,""))</f>
        <v/>
      </c>
      <c r="M86" s="31" t="str">
        <f>IF('reálná rychlost'!R86="","",IF(AND('reálná rychlost'!R86&gt;90,'reálná rychlost'!R86&lt;=130),odchylky!R86,""))</f>
        <v/>
      </c>
    </row>
    <row r="87" spans="1:13" x14ac:dyDescent="0.25">
      <c r="A87" s="3" t="s">
        <v>6</v>
      </c>
      <c r="B87" s="4" t="s">
        <v>4</v>
      </c>
      <c r="C87" s="31" t="str">
        <f>IF('reálná rychlost'!A87="","",IF(AND('reálná rychlost'!A87&gt;90,'reálná rychlost'!A87&lt;=130),odchylky!A87,""))</f>
        <v/>
      </c>
      <c r="D87" s="31" t="str">
        <f>IF('reálná rychlost'!B87="","",IF(AND('reálná rychlost'!B87&gt;90,'reálná rychlost'!B87&lt;=130),odchylky!B87,""))</f>
        <v/>
      </c>
      <c r="E87" s="31" t="str">
        <f>IF('reálná rychlost'!H87="","",IF(AND('reálná rychlost'!H87&gt;90,'reálná rychlost'!H87&lt;=130),odchylky!H87,""))</f>
        <v/>
      </c>
      <c r="F87" s="31" t="str">
        <f>IF('reálná rychlost'!I87="","",IF(AND('reálná rychlost'!I87&gt;90,'reálná rychlost'!I87&lt;=130),odchylky!I87,""))</f>
        <v/>
      </c>
      <c r="G87" s="31" t="str">
        <f>IF('reálná rychlost'!J87="","",IF(AND('reálná rychlost'!J87&gt;90,'reálná rychlost'!J87&lt;=130),odchylky!J87,""))</f>
        <v/>
      </c>
      <c r="H87" s="31" t="str">
        <f>IF('reálná rychlost'!M87="","",IF(AND('reálná rychlost'!M87&gt;90,'reálná rychlost'!M87&lt;=130),odchylky!M87,""))</f>
        <v/>
      </c>
      <c r="I87" s="31" t="str">
        <f>IF('reálná rychlost'!N87="","",IF(AND('reálná rychlost'!N87&gt;90,'reálná rychlost'!N87&lt;=130),odchylky!N87,""))</f>
        <v/>
      </c>
      <c r="J87" s="31" t="str">
        <f>IF('reálná rychlost'!O87="","",IF(AND('reálná rychlost'!O87&gt;90,'reálná rychlost'!O87&lt;=130),odchylky!O87,""))</f>
        <v/>
      </c>
      <c r="K87" s="31" t="str">
        <f>IF('reálná rychlost'!P87="","",IF(AND('reálná rychlost'!P87&gt;90,'reálná rychlost'!P87&lt;=130),odchylky!P87,""))</f>
        <v/>
      </c>
      <c r="L87" s="31" t="str">
        <f>IF('reálná rychlost'!Q87="","",IF(AND('reálná rychlost'!Q87&gt;90,'reálná rychlost'!Q87&lt;=130),odchylky!Q87,""))</f>
        <v/>
      </c>
      <c r="M87" s="31" t="str">
        <f>IF('reálná rychlost'!R87="","",IF(AND('reálná rychlost'!R87&gt;90,'reálná rychlost'!R87&lt;=130),odchylky!R87,""))</f>
        <v/>
      </c>
    </row>
    <row r="88" spans="1:13" x14ac:dyDescent="0.25">
      <c r="A88" s="5" t="s">
        <v>6</v>
      </c>
      <c r="B88" s="6" t="s">
        <v>4</v>
      </c>
      <c r="C88" s="31" t="str">
        <f>IF('reálná rychlost'!A88="","",IF(AND('reálná rychlost'!A88&gt;90,'reálná rychlost'!A88&lt;=130),odchylky!A88,""))</f>
        <v/>
      </c>
      <c r="D88" s="31" t="str">
        <f>IF('reálná rychlost'!B88="","",IF(AND('reálná rychlost'!B88&gt;90,'reálná rychlost'!B88&lt;=130),odchylky!B88,""))</f>
        <v/>
      </c>
      <c r="E88" s="31" t="str">
        <f>IF('reálná rychlost'!H88="","",IF(AND('reálná rychlost'!H88&gt;90,'reálná rychlost'!H88&lt;=130),odchylky!H88,""))</f>
        <v/>
      </c>
      <c r="F88" s="31" t="str">
        <f>IF('reálná rychlost'!I88="","",IF(AND('reálná rychlost'!I88&gt;90,'reálná rychlost'!I88&lt;=130),odchylky!I88,""))</f>
        <v/>
      </c>
      <c r="G88" s="31" t="str">
        <f>IF('reálná rychlost'!J88="","",IF(AND('reálná rychlost'!J88&gt;90,'reálná rychlost'!J88&lt;=130),odchylky!J88,""))</f>
        <v/>
      </c>
      <c r="H88" s="31" t="str">
        <f>IF('reálná rychlost'!M88="","",IF(AND('reálná rychlost'!M88&gt;90,'reálná rychlost'!M88&lt;=130),odchylky!M88,""))</f>
        <v/>
      </c>
      <c r="I88" s="31" t="str">
        <f>IF('reálná rychlost'!N88="","",IF(AND('reálná rychlost'!N88&gt;90,'reálná rychlost'!N88&lt;=130),odchylky!N88,""))</f>
        <v/>
      </c>
      <c r="J88" s="31" t="str">
        <f>IF('reálná rychlost'!O88="","",IF(AND('reálná rychlost'!O88&gt;90,'reálná rychlost'!O88&lt;=130),odchylky!O88,""))</f>
        <v/>
      </c>
      <c r="K88" s="31" t="str">
        <f>IF('reálná rychlost'!P88="","",IF(AND('reálná rychlost'!P88&gt;90,'reálná rychlost'!P88&lt;=130),odchylky!P88,""))</f>
        <v/>
      </c>
      <c r="L88" s="31" t="str">
        <f>IF('reálná rychlost'!Q88="","",IF(AND('reálná rychlost'!Q88&gt;90,'reálná rychlost'!Q88&lt;=130),odchylky!Q88,""))</f>
        <v/>
      </c>
      <c r="M88" s="31" t="str">
        <f>IF('reálná rychlost'!R88="","",IF(AND('reálná rychlost'!R88&gt;90,'reálná rychlost'!R88&lt;=130),odchylky!R88,""))</f>
        <v/>
      </c>
    </row>
    <row r="89" spans="1:13" x14ac:dyDescent="0.25">
      <c r="A89" s="3" t="s">
        <v>6</v>
      </c>
      <c r="B89" s="4" t="s">
        <v>4</v>
      </c>
      <c r="C89" s="31" t="str">
        <f>IF('reálná rychlost'!A89="","",IF(AND('reálná rychlost'!A89&gt;90,'reálná rychlost'!A89&lt;=130),odchylky!A89,""))</f>
        <v/>
      </c>
      <c r="D89" s="31" t="str">
        <f>IF('reálná rychlost'!B89="","",IF(AND('reálná rychlost'!B89&gt;90,'reálná rychlost'!B89&lt;=130),odchylky!B89,""))</f>
        <v/>
      </c>
      <c r="E89" s="31" t="str">
        <f>IF('reálná rychlost'!H89="","",IF(AND('reálná rychlost'!H89&gt;90,'reálná rychlost'!H89&lt;=130),odchylky!H89,""))</f>
        <v/>
      </c>
      <c r="F89" s="31" t="str">
        <f>IF('reálná rychlost'!I89="","",IF(AND('reálná rychlost'!I89&gt;90,'reálná rychlost'!I89&lt;=130),odchylky!I89,""))</f>
        <v/>
      </c>
      <c r="G89" s="31" t="str">
        <f>IF('reálná rychlost'!J89="","",IF(AND('reálná rychlost'!J89&gt;90,'reálná rychlost'!J89&lt;=130),odchylky!J89,""))</f>
        <v/>
      </c>
      <c r="H89" s="31" t="str">
        <f>IF('reálná rychlost'!M89="","",IF(AND('reálná rychlost'!M89&gt;90,'reálná rychlost'!M89&lt;=130),odchylky!M89,""))</f>
        <v/>
      </c>
      <c r="I89" s="31" t="str">
        <f>IF('reálná rychlost'!N89="","",IF(AND('reálná rychlost'!N89&gt;90,'reálná rychlost'!N89&lt;=130),odchylky!N89,""))</f>
        <v/>
      </c>
      <c r="J89" s="31" t="str">
        <f>IF('reálná rychlost'!O89="","",IF(AND('reálná rychlost'!O89&gt;90,'reálná rychlost'!O89&lt;=130),odchylky!O89,""))</f>
        <v/>
      </c>
      <c r="K89" s="31" t="str">
        <f>IF('reálná rychlost'!P89="","",IF(AND('reálná rychlost'!P89&gt;90,'reálná rychlost'!P89&lt;=130),odchylky!P89,""))</f>
        <v/>
      </c>
      <c r="L89" s="31" t="str">
        <f>IF('reálná rychlost'!Q89="","",IF(AND('reálná rychlost'!Q89&gt;90,'reálná rychlost'!Q89&lt;=130),odchylky!Q89,""))</f>
        <v/>
      </c>
      <c r="M89" s="31" t="str">
        <f>IF('reálná rychlost'!R89="","",IF(AND('reálná rychlost'!R89&gt;90,'reálná rychlost'!R89&lt;=130),odchylky!R89,""))</f>
        <v/>
      </c>
    </row>
    <row r="90" spans="1:13" x14ac:dyDescent="0.25">
      <c r="A90" s="5" t="s">
        <v>6</v>
      </c>
      <c r="B90" s="6" t="s">
        <v>4</v>
      </c>
      <c r="C90" s="31" t="str">
        <f>IF('reálná rychlost'!A90="","",IF(AND('reálná rychlost'!A90&gt;90,'reálná rychlost'!A90&lt;=130),odchylky!A90,""))</f>
        <v/>
      </c>
      <c r="D90" s="31" t="str">
        <f>IF('reálná rychlost'!B90="","",IF(AND('reálná rychlost'!B90&gt;90,'reálná rychlost'!B90&lt;=130),odchylky!B90,""))</f>
        <v/>
      </c>
      <c r="E90" s="31" t="str">
        <f>IF('reálná rychlost'!H90="","",IF(AND('reálná rychlost'!H90&gt;90,'reálná rychlost'!H90&lt;=130),odchylky!H90,""))</f>
        <v/>
      </c>
      <c r="F90" s="31" t="str">
        <f>IF('reálná rychlost'!I90="","",IF(AND('reálná rychlost'!I90&gt;90,'reálná rychlost'!I90&lt;=130),odchylky!I90,""))</f>
        <v/>
      </c>
      <c r="G90" s="31" t="str">
        <f>IF('reálná rychlost'!J90="","",IF(AND('reálná rychlost'!J90&gt;90,'reálná rychlost'!J90&lt;=130),odchylky!J90,""))</f>
        <v/>
      </c>
      <c r="H90" s="31" t="str">
        <f>IF('reálná rychlost'!M90="","",IF(AND('reálná rychlost'!M90&gt;90,'reálná rychlost'!M90&lt;=130),odchylky!M90,""))</f>
        <v/>
      </c>
      <c r="I90" s="31" t="str">
        <f>IF('reálná rychlost'!N90="","",IF(AND('reálná rychlost'!N90&gt;90,'reálná rychlost'!N90&lt;=130),odchylky!N90,""))</f>
        <v/>
      </c>
      <c r="J90" s="31" t="str">
        <f>IF('reálná rychlost'!O90="","",IF(AND('reálná rychlost'!O90&gt;90,'reálná rychlost'!O90&lt;=130),odchylky!O90,""))</f>
        <v/>
      </c>
      <c r="K90" s="31" t="str">
        <f>IF('reálná rychlost'!P90="","",IF(AND('reálná rychlost'!P90&gt;90,'reálná rychlost'!P90&lt;=130),odchylky!P90,""))</f>
        <v/>
      </c>
      <c r="L90" s="31" t="str">
        <f>IF('reálná rychlost'!Q90="","",IF(AND('reálná rychlost'!Q90&gt;90,'reálná rychlost'!Q90&lt;=130),odchylky!Q90,""))</f>
        <v/>
      </c>
      <c r="M90" s="31" t="str">
        <f>IF('reálná rychlost'!R90="","",IF(AND('reálná rychlost'!R90&gt;90,'reálná rychlost'!R90&lt;=130),odchylky!R90,""))</f>
        <v/>
      </c>
    </row>
    <row r="91" spans="1:13" x14ac:dyDescent="0.25">
      <c r="A91" s="3" t="s">
        <v>6</v>
      </c>
      <c r="B91" s="4" t="s">
        <v>4</v>
      </c>
      <c r="C91" s="31">
        <f>IF('reálná rychlost'!A91="","",IF(AND('reálná rychlost'!A91&gt;90,'reálná rychlost'!A91&lt;=130),odchylky!A91,""))</f>
        <v>-9.5238095238095233E-2</v>
      </c>
      <c r="D91" s="31">
        <f>IF('reálná rychlost'!B91="","",IF(AND('reálná rychlost'!B91&gt;90,'reálná rychlost'!B91&lt;=130),odchylky!B91,""))</f>
        <v>0.14285714285714285</v>
      </c>
      <c r="E91" s="31">
        <f>IF('reálná rychlost'!H91="","",IF(AND('reálná rychlost'!H91&gt;90,'reálná rychlost'!H91&lt;=130),odchylky!H91,""))</f>
        <v>3.7735849056603772E-2</v>
      </c>
      <c r="F91" s="31">
        <f>IF('reálná rychlost'!I91="","",IF(AND('reálná rychlost'!I91&gt;90,'reálná rychlost'!I91&lt;=130),odchylky!I91,""))</f>
        <v>2.9411764705882353E-2</v>
      </c>
      <c r="G91" s="31">
        <f>IF('reálná rychlost'!J91="","",IF(AND('reálná rychlost'!J91&gt;90,'reálná rychlost'!J91&lt;=130),odchylky!J91,""))</f>
        <v>0.12745098039215685</v>
      </c>
      <c r="H91" s="31">
        <f>IF('reálná rychlost'!M91="","",IF(AND('reálná rychlost'!M91&gt;90,'reálná rychlost'!M91&lt;=130),odchylky!M91,""))</f>
        <v>-1.9607843137254902E-2</v>
      </c>
      <c r="I91" s="31">
        <f>IF('reálná rychlost'!N91="","",IF(AND('reálná rychlost'!N91&gt;90,'reálná rychlost'!N91&lt;=130),odchylky!N91,""))</f>
        <v>0.32653061224489793</v>
      </c>
      <c r="J91" s="31">
        <f>IF('reálná rychlost'!O91="","",IF(AND('reálná rychlost'!O91&gt;90,'reálná rychlost'!O91&lt;=130),odchylky!O91,""))</f>
        <v>-0.1326530612244898</v>
      </c>
      <c r="K91" s="31">
        <f>IF('reálná rychlost'!P91="","",IF(AND('reálná rychlost'!P91&gt;90,'reálná rychlost'!P91&lt;=130),odchylky!P91,""))</f>
        <v>2.0408163265306121E-2</v>
      </c>
      <c r="L91" s="31">
        <f>IF('reálná rychlost'!Q91="","",IF(AND('reálná rychlost'!Q91&gt;90,'reálná rychlost'!Q91&lt;=130),odchylky!Q91,""))</f>
        <v>2.0408163265306121E-2</v>
      </c>
      <c r="M91" s="31">
        <f>IF('reálná rychlost'!R91="","",IF(AND('reálná rychlost'!R91&gt;90,'reálná rychlost'!R91&lt;=130),odchylky!R91,""))</f>
        <v>0.12244897959183673</v>
      </c>
    </row>
    <row r="92" spans="1:13" x14ac:dyDescent="0.25">
      <c r="A92" s="5" t="s">
        <v>6</v>
      </c>
      <c r="B92" s="6" t="s">
        <v>4</v>
      </c>
      <c r="C92" s="31">
        <f>IF('reálná rychlost'!A92="","",IF(AND('reálná rychlost'!A92&gt;90,'reálná rychlost'!A92&lt;=130),odchylky!A92,""))</f>
        <v>8.8709677419354843E-2</v>
      </c>
      <c r="D92" s="31">
        <f>IF('reálná rychlost'!B92="","",IF(AND('reálná rychlost'!B92&gt;90,'reálná rychlost'!B92&lt;=130),odchylky!B92,""))</f>
        <v>4.8387096774193547E-2</v>
      </c>
      <c r="E92" s="31">
        <f>IF('reálná rychlost'!H92="","",IF(AND('reálná rychlost'!H92&gt;90,'reálná rychlost'!H92&lt;=130),odchylky!H92,""))</f>
        <v>-6.25E-2</v>
      </c>
      <c r="F92" s="31">
        <f>IF('reálná rychlost'!I92="","",IF(AND('reálná rychlost'!I92&gt;90,'reálná rychlost'!I92&lt;=130),odchylky!I92,""))</f>
        <v>6.5573770491803282E-2</v>
      </c>
      <c r="G92" s="31">
        <f>IF('reálná rychlost'!J92="","",IF(AND('reálná rychlost'!J92&gt;90,'reálná rychlost'!J92&lt;=130),odchylky!J92,""))</f>
        <v>6.5573770491803282E-2</v>
      </c>
      <c r="H92" s="31">
        <f>IF('reálná rychlost'!M92="","",IF(AND('reálná rychlost'!M92&gt;90,'reálná rychlost'!M92&lt;=130),odchylky!M92,""))</f>
        <v>2.4590163934426229E-2</v>
      </c>
      <c r="I92" s="31">
        <f>IF('reálná rychlost'!N92="","",IF(AND('reálná rychlost'!N92&gt;90,'reálná rychlost'!N92&lt;=130),odchylky!N92,""))</f>
        <v>-3.1007751937984496E-2</v>
      </c>
      <c r="J92" s="31">
        <f>IF('reálná rychlost'!O92="","",IF(AND('reálná rychlost'!O92&gt;90,'reálná rychlost'!O92&lt;=130),odchylky!O92,""))</f>
        <v>-6.9767441860465115E-2</v>
      </c>
      <c r="K92" s="31">
        <f>IF('reálná rychlost'!P92="","",IF(AND('reálná rychlost'!P92&gt;90,'reálná rychlost'!P92&lt;=130),odchylky!P92,""))</f>
        <v>-6.9767441860465115E-2</v>
      </c>
      <c r="L92" s="31">
        <f>IF('reálná rychlost'!Q92="","",IF(AND('reálná rychlost'!Q92&gt;90,'reálná rychlost'!Q92&lt;=130),odchylky!Q92,""))</f>
        <v>-3.1007751937984496E-2</v>
      </c>
      <c r="M92" s="31">
        <f>IF('reálná rychlost'!R92="","",IF(AND('reálná rychlost'!R92&gt;90,'reálná rychlost'!R92&lt;=130),odchylky!R92,""))</f>
        <v>8.5271317829457363E-2</v>
      </c>
    </row>
    <row r="93" spans="1:13" x14ac:dyDescent="0.25">
      <c r="A93" s="3" t="s">
        <v>6</v>
      </c>
      <c r="B93" s="4" t="s">
        <v>4</v>
      </c>
      <c r="C93" s="31" t="str">
        <f>IF('reálná rychlost'!A93="","",IF(AND('reálná rychlost'!A93&gt;90,'reálná rychlost'!A93&lt;=130),odchylky!A93,""))</f>
        <v/>
      </c>
      <c r="D93" s="31" t="str">
        <f>IF('reálná rychlost'!B93="","",IF(AND('reálná rychlost'!B93&gt;90,'reálná rychlost'!B93&lt;=130),odchylky!B93,""))</f>
        <v/>
      </c>
      <c r="E93" s="31" t="str">
        <f>IF('reálná rychlost'!H93="","",IF(AND('reálná rychlost'!H93&gt;90,'reálná rychlost'!H93&lt;=130),odchylky!H93,""))</f>
        <v/>
      </c>
      <c r="F93" s="31">
        <f>IF('reálná rychlost'!I93="","",IF(AND('reálná rychlost'!I93&gt;90,'reálná rychlost'!I93&lt;=130),odchylky!I93,""))</f>
        <v>2.6785714285714284E-2</v>
      </c>
      <c r="G93" s="31">
        <f>IF('reálná rychlost'!J93="","",IF(AND('reálná rychlost'!J93&gt;90,'reálná rychlost'!J93&lt;=130),odchylky!J93,""))</f>
        <v>0.16071428571428573</v>
      </c>
      <c r="H93" s="31">
        <f>IF('reálná rychlost'!M93="","",IF(AND('reálná rychlost'!M93&gt;90,'reálná rychlost'!M93&lt;=130),odchylky!M93,""))</f>
        <v>7.1428571428571425E-2</v>
      </c>
      <c r="I93" s="31">
        <f>IF('reálná rychlost'!N93="","",IF(AND('reálná rychlost'!N93&gt;90,'reálná rychlost'!N93&lt;=130),odchylky!N93,""))</f>
        <v>0.15384615384615385</v>
      </c>
      <c r="J93" s="31">
        <f>IF('reálná rychlost'!O93="","",IF(AND('reálná rychlost'!O93&gt;90,'reálná rychlost'!O93&lt;=130),odchylky!O93,""))</f>
        <v>-5.9829059829059832E-2</v>
      </c>
      <c r="K93" s="31">
        <f>IF('reálná rychlost'!P93="","",IF(AND('reálná rychlost'!P93&gt;90,'reálná rychlost'!P93&lt;=130),odchylky!P93,""))</f>
        <v>-1.7094017094017096E-2</v>
      </c>
      <c r="L93" s="31">
        <f>IF('reálná rychlost'!Q93="","",IF(AND('reálná rychlost'!Q93&gt;90,'reálná rychlost'!Q93&lt;=130),odchylky!Q93,""))</f>
        <v>0.1111111111111111</v>
      </c>
      <c r="M93" s="31">
        <f>IF('reálná rychlost'!R93="","",IF(AND('reálná rychlost'!R93&gt;90,'reálná rychlost'!R93&lt;=130),odchylky!R93,""))</f>
        <v>0.1111111111111111</v>
      </c>
    </row>
    <row r="94" spans="1:13" x14ac:dyDescent="0.25">
      <c r="A94" s="5" t="s">
        <v>6</v>
      </c>
      <c r="B94" s="6" t="s">
        <v>4</v>
      </c>
      <c r="C94" s="31" t="str">
        <f>IF('reálná rychlost'!A94="","",IF(AND('reálná rychlost'!A94&gt;90,'reálná rychlost'!A94&lt;=130),odchylky!A94,""))</f>
        <v/>
      </c>
      <c r="D94" s="31" t="str">
        <f>IF('reálná rychlost'!B94="","",IF(AND('reálná rychlost'!B94&gt;90,'reálná rychlost'!B94&lt;=130),odchylky!B94,""))</f>
        <v/>
      </c>
      <c r="E94" s="31" t="str">
        <f>IF('reálná rychlost'!H94="","",IF(AND('reálná rychlost'!H94&gt;90,'reálná rychlost'!H94&lt;=130),odchylky!H94,""))</f>
        <v/>
      </c>
      <c r="F94" s="31">
        <f>IF('reálná rychlost'!I94="","",IF(AND('reálná rychlost'!I94&gt;90,'reálná rychlost'!I94&lt;=130),odchylky!I94,""))</f>
        <v>-0.21052631578947367</v>
      </c>
      <c r="G94" s="31">
        <f>IF('reálná rychlost'!J94="","",IF(AND('reálná rychlost'!J94&gt;90,'reálná rychlost'!J94&lt;=130),odchylky!J94,""))</f>
        <v>-0.10526315789473684</v>
      </c>
      <c r="H94" s="31">
        <f>IF('reálná rychlost'!M94="","",IF(AND('reálná rychlost'!M94&gt;90,'reálná rychlost'!M94&lt;=130),odchylky!M94,""))</f>
        <v>-5.2631578947368418E-2</v>
      </c>
      <c r="I94" s="31">
        <f>IF('reálná rychlost'!N94="","",IF(AND('reálná rychlost'!N94&gt;90,'reálná rychlost'!N94&lt;=130),odchylky!N94,""))</f>
        <v>8.6956521739130432E-2</v>
      </c>
      <c r="J94" s="31">
        <f>IF('reálná rychlost'!O94="","",IF(AND('reálná rychlost'!O94&gt;90,'reálná rychlost'!O94&lt;=130),odchylky!O94,""))</f>
        <v>-7.6086956521739135E-2</v>
      </c>
      <c r="K94" s="31">
        <f>IF('reálná rychlost'!P94="","",IF(AND('reálná rychlost'!P94&gt;90,'reálná rychlost'!P94&lt;=130),odchylky!P94,""))</f>
        <v>-7.6086956521739135E-2</v>
      </c>
      <c r="L94" s="31">
        <f>IF('reálná rychlost'!Q94="","",IF(AND('reálná rychlost'!Q94&gt;90,'reálná rychlost'!Q94&lt;=130),odchylky!Q94,""))</f>
        <v>-2.1739130434782608E-2</v>
      </c>
      <c r="M94" s="31">
        <f>IF('reálná rychlost'!R94="","",IF(AND('reálná rychlost'!R94&gt;90,'reálná rychlost'!R94&lt;=130),odchylky!R94,""))</f>
        <v>-0.13043478260869565</v>
      </c>
    </row>
    <row r="95" spans="1:13" x14ac:dyDescent="0.25">
      <c r="A95" s="3" t="s">
        <v>6</v>
      </c>
      <c r="B95" s="9" t="s">
        <v>4</v>
      </c>
      <c r="C95" s="31" t="str">
        <f>IF('reálná rychlost'!A95="","",IF(AND('reálná rychlost'!A95&gt;90,'reálná rychlost'!A95&lt;=130),odchylky!A95,""))</f>
        <v/>
      </c>
      <c r="D95" s="31" t="str">
        <f>IF('reálná rychlost'!B95="","",IF(AND('reálná rychlost'!B95&gt;90,'reálná rychlost'!B95&lt;=130),odchylky!B95,""))</f>
        <v/>
      </c>
      <c r="E95" s="31" t="str">
        <f>IF('reálná rychlost'!H95="","",IF(AND('reálná rychlost'!H95&gt;90,'reálná rychlost'!H95&lt;=130),odchylky!H95,""))</f>
        <v/>
      </c>
      <c r="F95" s="31" t="str">
        <f>IF('reálná rychlost'!I95="","",IF(AND('reálná rychlost'!I95&gt;90,'reálná rychlost'!I95&lt;=130),odchylky!I95,""))</f>
        <v/>
      </c>
      <c r="G95" s="31" t="str">
        <f>IF('reálná rychlost'!J95="","",IF(AND('reálná rychlost'!J95&gt;90,'reálná rychlost'!J95&lt;=130),odchylky!J95,""))</f>
        <v/>
      </c>
      <c r="H95" s="31" t="str">
        <f>IF('reálná rychlost'!M95="","",IF(AND('reálná rychlost'!M95&gt;90,'reálná rychlost'!M95&lt;=130),odchylky!M95,""))</f>
        <v/>
      </c>
      <c r="I95" s="31" t="str">
        <f>IF('reálná rychlost'!N95="","",IF(AND('reálná rychlost'!N95&gt;90,'reálná rychlost'!N95&lt;=130),odchylky!N95,""))</f>
        <v/>
      </c>
      <c r="J95" s="31" t="str">
        <f>IF('reálná rychlost'!O95="","",IF(AND('reálná rychlost'!O95&gt;90,'reálná rychlost'!O95&lt;=130),odchylky!O95,""))</f>
        <v/>
      </c>
      <c r="K95" s="31" t="str">
        <f>IF('reálná rychlost'!P95="","",IF(AND('reálná rychlost'!P95&gt;90,'reálná rychlost'!P95&lt;=130),odchylky!P95,""))</f>
        <v/>
      </c>
      <c r="L95" s="31" t="str">
        <f>IF('reálná rychlost'!Q95="","",IF(AND('reálná rychlost'!Q95&gt;90,'reálná rychlost'!Q95&lt;=130),odchylky!Q95,""))</f>
        <v/>
      </c>
      <c r="M95" s="31" t="str">
        <f>IF('reálná rychlost'!R95="","",IF(AND('reálná rychlost'!R95&gt;90,'reálná rychlost'!R95&lt;=130),odchylky!R95,""))</f>
        <v/>
      </c>
    </row>
    <row r="96" spans="1:13" x14ac:dyDescent="0.25">
      <c r="C96" s="31" t="str">
        <f>IF('reálná rychlost'!A96="","",IF(AND('reálná rychlost'!A96&gt;90,'reálná rychlost'!A96&lt;=130),odchylky!A96,""))</f>
        <v/>
      </c>
      <c r="D96" s="31" t="str">
        <f>IF('reálná rychlost'!B96="","",IF(AND('reálná rychlost'!B96&gt;90,'reálná rychlost'!B96&lt;=130),odchylky!B96,""))</f>
        <v/>
      </c>
      <c r="E96" s="31" t="str">
        <f>IF('reálná rychlost'!H96="","",IF(AND('reálná rychlost'!H96&gt;90,'reálná rychlost'!H96&lt;=130),odchylky!H96,""))</f>
        <v/>
      </c>
      <c r="F96" s="31" t="str">
        <f>IF('reálná rychlost'!I96="","",IF(AND('reálná rychlost'!I96&gt;90,'reálná rychlost'!I96&lt;=130),odchylky!I96,""))</f>
        <v/>
      </c>
      <c r="G96" s="31" t="str">
        <f>IF('reálná rychlost'!J96="","",IF(AND('reálná rychlost'!J96&gt;90,'reálná rychlost'!J96&lt;=130),odchylky!J96,""))</f>
        <v/>
      </c>
      <c r="H96" s="31" t="str">
        <f>IF('reálná rychlost'!M96="","",IF(AND('reálná rychlost'!M96&gt;90,'reálná rychlost'!M96&lt;=130),odchylky!M96,""))</f>
        <v/>
      </c>
      <c r="I96" s="31" t="str">
        <f>IF('reálná rychlost'!N96="","",IF(AND('reálná rychlost'!N96&gt;90,'reálná rychlost'!N96&lt;=130),odchylky!N96,""))</f>
        <v/>
      </c>
      <c r="J96" s="31" t="str">
        <f>IF('reálná rychlost'!O96="","",IF(AND('reálná rychlost'!O96&gt;90,'reálná rychlost'!O96&lt;=130),odchylky!O96,""))</f>
        <v/>
      </c>
      <c r="K96" s="31" t="str">
        <f>IF('reálná rychlost'!P96="","",IF(AND('reálná rychlost'!P96&gt;90,'reálná rychlost'!P96&lt;=130),odchylky!P96,""))</f>
        <v/>
      </c>
      <c r="L96" s="31" t="str">
        <f>IF('reálná rychlost'!Q96="","",IF(AND('reálná rychlost'!Q96&gt;90,'reálná rychlost'!Q96&lt;=130),odchylky!Q96,""))</f>
        <v/>
      </c>
      <c r="M96" s="31" t="str">
        <f>IF('reálná rychlost'!R96="","",IF(AND('reálná rychlost'!R96&gt;90,'reálná rychlost'!R96&lt;=130),odchylky!R96,""))</f>
        <v/>
      </c>
    </row>
    <row r="97" spans="1:13" x14ac:dyDescent="0.25">
      <c r="A97" s="5" t="s">
        <v>6</v>
      </c>
      <c r="B97" s="6" t="s">
        <v>2</v>
      </c>
      <c r="C97" s="31" t="str">
        <f>IF('reálná rychlost'!A97="","",IF(AND('reálná rychlost'!A97&gt;90,'reálná rychlost'!A97&lt;=130),odchylky!A97,""))</f>
        <v/>
      </c>
      <c r="D97" s="31" t="str">
        <f>IF('reálná rychlost'!B97="","",IF(AND('reálná rychlost'!B97&gt;90,'reálná rychlost'!B97&lt;=130),odchylky!B97,""))</f>
        <v/>
      </c>
      <c r="E97" s="31" t="str">
        <f>IF('reálná rychlost'!H97="","",IF(AND('reálná rychlost'!H97&gt;90,'reálná rychlost'!H97&lt;=130),odchylky!H97,""))</f>
        <v/>
      </c>
      <c r="F97" s="31" t="str">
        <f>IF('reálná rychlost'!I97="","",IF(AND('reálná rychlost'!I97&gt;90,'reálná rychlost'!I97&lt;=130),odchylky!I97,""))</f>
        <v/>
      </c>
      <c r="G97" s="31" t="str">
        <f>IF('reálná rychlost'!J97="","",IF(AND('reálná rychlost'!J97&gt;90,'reálná rychlost'!J97&lt;=130),odchylky!J97,""))</f>
        <v/>
      </c>
      <c r="H97" s="31" t="str">
        <f>IF('reálná rychlost'!M97="","",IF(AND('reálná rychlost'!M97&gt;90,'reálná rychlost'!M97&lt;=130),odchylky!M97,""))</f>
        <v/>
      </c>
      <c r="I97" s="31" t="str">
        <f>IF('reálná rychlost'!N97="","",IF(AND('reálná rychlost'!N97&gt;90,'reálná rychlost'!N97&lt;=130),odchylky!N97,""))</f>
        <v/>
      </c>
      <c r="J97" s="31" t="str">
        <f>IF('reálná rychlost'!O97="","",IF(AND('reálná rychlost'!O97&gt;90,'reálná rychlost'!O97&lt;=130),odchylky!O97,""))</f>
        <v/>
      </c>
      <c r="K97" s="31" t="str">
        <f>IF('reálná rychlost'!P97="","",IF(AND('reálná rychlost'!P97&gt;90,'reálná rychlost'!P97&lt;=130),odchylky!P97,""))</f>
        <v/>
      </c>
      <c r="L97" s="31" t="str">
        <f>IF('reálná rychlost'!Q97="","",IF(AND('reálná rychlost'!Q97&gt;90,'reálná rychlost'!Q97&lt;=130),odchylky!Q97,""))</f>
        <v/>
      </c>
      <c r="M97" s="31" t="str">
        <f>IF('reálná rychlost'!R97="","",IF(AND('reálná rychlost'!R97&gt;90,'reálná rychlost'!R97&lt;=130),odchylky!R97,""))</f>
        <v/>
      </c>
    </row>
    <row r="98" spans="1:13" x14ac:dyDescent="0.25">
      <c r="A98" s="3" t="s">
        <v>6</v>
      </c>
      <c r="B98" s="9" t="s">
        <v>2</v>
      </c>
      <c r="C98" s="31" t="str">
        <f>IF('reálná rychlost'!A98="","",IF(AND('reálná rychlost'!A98&gt;90,'reálná rychlost'!A98&lt;=130),odchylky!A98,""))</f>
        <v/>
      </c>
      <c r="D98" s="31" t="str">
        <f>IF('reálná rychlost'!B98="","",IF(AND('reálná rychlost'!B98&gt;90,'reálná rychlost'!B98&lt;=130),odchylky!B98,""))</f>
        <v/>
      </c>
      <c r="E98" s="31" t="str">
        <f>IF('reálná rychlost'!H98="","",IF(AND('reálná rychlost'!H98&gt;90,'reálná rychlost'!H98&lt;=130),odchylky!H98,""))</f>
        <v/>
      </c>
      <c r="F98" s="31" t="str">
        <f>IF('reálná rychlost'!I98="","",IF(AND('reálná rychlost'!I98&gt;90,'reálná rychlost'!I98&lt;=130),odchylky!I98,""))</f>
        <v/>
      </c>
      <c r="G98" s="31" t="str">
        <f>IF('reálná rychlost'!J98="","",IF(AND('reálná rychlost'!J98&gt;90,'reálná rychlost'!J98&lt;=130),odchylky!J98,""))</f>
        <v/>
      </c>
      <c r="H98" s="31" t="str">
        <f>IF('reálná rychlost'!M98="","",IF(AND('reálná rychlost'!M98&gt;90,'reálná rychlost'!M98&lt;=130),odchylky!M98,""))</f>
        <v/>
      </c>
      <c r="I98" s="31" t="str">
        <f>IF('reálná rychlost'!N98="","",IF(AND('reálná rychlost'!N98&gt;90,'reálná rychlost'!N98&lt;=130),odchylky!N98,""))</f>
        <v/>
      </c>
      <c r="J98" s="31" t="str">
        <f>IF('reálná rychlost'!O98="","",IF(AND('reálná rychlost'!O98&gt;90,'reálná rychlost'!O98&lt;=130),odchylky!O98,""))</f>
        <v/>
      </c>
      <c r="K98" s="31" t="str">
        <f>IF('reálná rychlost'!P98="","",IF(AND('reálná rychlost'!P98&gt;90,'reálná rychlost'!P98&lt;=130),odchylky!P98,""))</f>
        <v/>
      </c>
      <c r="L98" s="31" t="str">
        <f>IF('reálná rychlost'!Q98="","",IF(AND('reálná rychlost'!Q98&gt;90,'reálná rychlost'!Q98&lt;=130),odchylky!Q98,""))</f>
        <v/>
      </c>
      <c r="M98" s="31" t="str">
        <f>IF('reálná rychlost'!R98="","",IF(AND('reálná rychlost'!R98&gt;90,'reálná rychlost'!R98&lt;=130),odchylky!R98,""))</f>
        <v/>
      </c>
    </row>
    <row r="99" spans="1:13" x14ac:dyDescent="0.25">
      <c r="A99" s="5" t="s">
        <v>6</v>
      </c>
      <c r="B99" s="6" t="s">
        <v>2</v>
      </c>
      <c r="C99" s="31" t="str">
        <f>IF('reálná rychlost'!A99="","",IF(AND('reálná rychlost'!A99&gt;90,'reálná rychlost'!A99&lt;=130),odchylky!A99,""))</f>
        <v/>
      </c>
      <c r="D99" s="31" t="str">
        <f>IF('reálná rychlost'!B99="","",IF(AND('reálná rychlost'!B99&gt;90,'reálná rychlost'!B99&lt;=130),odchylky!B99,""))</f>
        <v/>
      </c>
      <c r="E99" s="31" t="str">
        <f>IF('reálná rychlost'!H99="","",IF(AND('reálná rychlost'!H99&gt;90,'reálná rychlost'!H99&lt;=130),odchylky!H99,""))</f>
        <v/>
      </c>
      <c r="F99" s="31" t="str">
        <f>IF('reálná rychlost'!I99="","",IF(AND('reálná rychlost'!I99&gt;90,'reálná rychlost'!I99&lt;=130),odchylky!I99,""))</f>
        <v/>
      </c>
      <c r="G99" s="31" t="str">
        <f>IF('reálná rychlost'!J99="","",IF(AND('reálná rychlost'!J99&gt;90,'reálná rychlost'!J99&lt;=130),odchylky!J99,""))</f>
        <v/>
      </c>
      <c r="H99" s="31" t="str">
        <f>IF('reálná rychlost'!M99="","",IF(AND('reálná rychlost'!M99&gt;90,'reálná rychlost'!M99&lt;=130),odchylky!M99,""))</f>
        <v/>
      </c>
      <c r="I99" s="31" t="str">
        <f>IF('reálná rychlost'!N99="","",IF(AND('reálná rychlost'!N99&gt;90,'reálná rychlost'!N99&lt;=130),odchylky!N99,""))</f>
        <v/>
      </c>
      <c r="J99" s="31" t="str">
        <f>IF('reálná rychlost'!O99="","",IF(AND('reálná rychlost'!O99&gt;90,'reálná rychlost'!O99&lt;=130),odchylky!O99,""))</f>
        <v/>
      </c>
      <c r="K99" s="31" t="str">
        <f>IF('reálná rychlost'!P99="","",IF(AND('reálná rychlost'!P99&gt;90,'reálná rychlost'!P99&lt;=130),odchylky!P99,""))</f>
        <v/>
      </c>
      <c r="L99" s="31" t="str">
        <f>IF('reálná rychlost'!Q99="","",IF(AND('reálná rychlost'!Q99&gt;90,'reálná rychlost'!Q99&lt;=130),odchylky!Q99,""))</f>
        <v/>
      </c>
      <c r="M99" s="31" t="str">
        <f>IF('reálná rychlost'!R99="","",IF(AND('reálná rychlost'!R99&gt;90,'reálná rychlost'!R99&lt;=130),odchylky!R99,""))</f>
        <v/>
      </c>
    </row>
    <row r="100" spans="1:13" x14ac:dyDescent="0.25">
      <c r="A100" s="3" t="s">
        <v>6</v>
      </c>
      <c r="B100" s="9" t="s">
        <v>2</v>
      </c>
      <c r="C100" s="31" t="str">
        <f>IF('reálná rychlost'!A100="","",IF(AND('reálná rychlost'!A100&gt;90,'reálná rychlost'!A100&lt;=130),odchylky!A100,""))</f>
        <v/>
      </c>
      <c r="D100" s="31" t="str">
        <f>IF('reálná rychlost'!B100="","",IF(AND('reálná rychlost'!B100&gt;90,'reálná rychlost'!B100&lt;=130),odchylky!B100,""))</f>
        <v/>
      </c>
      <c r="E100" s="31" t="str">
        <f>IF('reálná rychlost'!H100="","",IF(AND('reálná rychlost'!H100&gt;90,'reálná rychlost'!H100&lt;=130),odchylky!H100,""))</f>
        <v/>
      </c>
      <c r="F100" s="31" t="str">
        <f>IF('reálná rychlost'!I100="","",IF(AND('reálná rychlost'!I100&gt;90,'reálná rychlost'!I100&lt;=130),odchylky!I100,""))</f>
        <v/>
      </c>
      <c r="G100" s="31" t="str">
        <f>IF('reálná rychlost'!J100="","",IF(AND('reálná rychlost'!J100&gt;90,'reálná rychlost'!J100&lt;=130),odchylky!J100,""))</f>
        <v/>
      </c>
      <c r="H100" s="31" t="str">
        <f>IF('reálná rychlost'!M100="","",IF(AND('reálná rychlost'!M100&gt;90,'reálná rychlost'!M100&lt;=130),odchylky!M100,""))</f>
        <v/>
      </c>
      <c r="I100" s="31" t="str">
        <f>IF('reálná rychlost'!N100="","",IF(AND('reálná rychlost'!N100&gt;90,'reálná rychlost'!N100&lt;=130),odchylky!N100,""))</f>
        <v/>
      </c>
      <c r="J100" s="31" t="str">
        <f>IF('reálná rychlost'!O100="","",IF(AND('reálná rychlost'!O100&gt;90,'reálná rychlost'!O100&lt;=130),odchylky!O100,""))</f>
        <v/>
      </c>
      <c r="K100" s="31" t="str">
        <f>IF('reálná rychlost'!P100="","",IF(AND('reálná rychlost'!P100&gt;90,'reálná rychlost'!P100&lt;=130),odchylky!P100,""))</f>
        <v/>
      </c>
      <c r="L100" s="31" t="str">
        <f>IF('reálná rychlost'!Q100="","",IF(AND('reálná rychlost'!Q100&gt;90,'reálná rychlost'!Q100&lt;=130),odchylky!Q100,""))</f>
        <v/>
      </c>
      <c r="M100" s="31" t="str">
        <f>IF('reálná rychlost'!R100="","",IF(AND('reálná rychlost'!R100&gt;90,'reálná rychlost'!R100&lt;=130),odchylky!R100,""))</f>
        <v/>
      </c>
    </row>
    <row r="101" spans="1:13" x14ac:dyDescent="0.25">
      <c r="A101" s="5" t="s">
        <v>6</v>
      </c>
      <c r="B101" s="6" t="s">
        <v>2</v>
      </c>
      <c r="C101" s="31" t="str">
        <f>IF('reálná rychlost'!A101="","",IF(AND('reálná rychlost'!A101&gt;90,'reálná rychlost'!A101&lt;=130),odchylky!A101,""))</f>
        <v/>
      </c>
      <c r="D101" s="31" t="str">
        <f>IF('reálná rychlost'!B101="","",IF(AND('reálná rychlost'!B101&gt;90,'reálná rychlost'!B101&lt;=130),odchylky!B101,""))</f>
        <v/>
      </c>
      <c r="E101" s="31" t="str">
        <f>IF('reálná rychlost'!H101="","",IF(AND('reálná rychlost'!H101&gt;90,'reálná rychlost'!H101&lt;=130),odchylky!H101,""))</f>
        <v/>
      </c>
      <c r="F101" s="31" t="str">
        <f>IF('reálná rychlost'!I101="","",IF(AND('reálná rychlost'!I101&gt;90,'reálná rychlost'!I101&lt;=130),odchylky!I101,""))</f>
        <v/>
      </c>
      <c r="G101" s="31" t="str">
        <f>IF('reálná rychlost'!J101="","",IF(AND('reálná rychlost'!J101&gt;90,'reálná rychlost'!J101&lt;=130),odchylky!J101,""))</f>
        <v/>
      </c>
      <c r="H101" s="31" t="str">
        <f>IF('reálná rychlost'!M101="","",IF(AND('reálná rychlost'!M101&gt;90,'reálná rychlost'!M101&lt;=130),odchylky!M101,""))</f>
        <v/>
      </c>
      <c r="I101" s="31" t="str">
        <f>IF('reálná rychlost'!N101="","",IF(AND('reálná rychlost'!N101&gt;90,'reálná rychlost'!N101&lt;=130),odchylky!N101,""))</f>
        <v/>
      </c>
      <c r="J101" s="31" t="str">
        <f>IF('reálná rychlost'!O101="","",IF(AND('reálná rychlost'!O101&gt;90,'reálná rychlost'!O101&lt;=130),odchylky!O101,""))</f>
        <v/>
      </c>
      <c r="K101" s="31" t="str">
        <f>IF('reálná rychlost'!P101="","",IF(AND('reálná rychlost'!P101&gt;90,'reálná rychlost'!P101&lt;=130),odchylky!P101,""))</f>
        <v/>
      </c>
      <c r="L101" s="31" t="str">
        <f>IF('reálná rychlost'!Q101="","",IF(AND('reálná rychlost'!Q101&gt;90,'reálná rychlost'!Q101&lt;=130),odchylky!Q101,""))</f>
        <v/>
      </c>
      <c r="M101" s="31" t="str">
        <f>IF('reálná rychlost'!R101="","",IF(AND('reálná rychlost'!R101&gt;90,'reálná rychlost'!R101&lt;=130),odchylky!R101,""))</f>
        <v/>
      </c>
    </row>
    <row r="102" spans="1:13" x14ac:dyDescent="0.25">
      <c r="A102" s="3" t="s">
        <v>6</v>
      </c>
      <c r="B102" s="9" t="s">
        <v>2</v>
      </c>
      <c r="C102" s="31" t="str">
        <f>IF('reálná rychlost'!A102="","",IF(AND('reálná rychlost'!A102&gt;90,'reálná rychlost'!A102&lt;=130),odchylky!A102,""))</f>
        <v/>
      </c>
      <c r="D102" s="31" t="str">
        <f>IF('reálná rychlost'!B102="","",IF(AND('reálná rychlost'!B102&gt;90,'reálná rychlost'!B102&lt;=130),odchylky!B102,""))</f>
        <v/>
      </c>
      <c r="E102" s="31" t="str">
        <f>IF('reálná rychlost'!H102="","",IF(AND('reálná rychlost'!H102&gt;90,'reálná rychlost'!H102&lt;=130),odchylky!H102,""))</f>
        <v/>
      </c>
      <c r="F102" s="31" t="str">
        <f>IF('reálná rychlost'!I102="","",IF(AND('reálná rychlost'!I102&gt;90,'reálná rychlost'!I102&lt;=130),odchylky!I102,""))</f>
        <v/>
      </c>
      <c r="G102" s="31" t="str">
        <f>IF('reálná rychlost'!J102="","",IF(AND('reálná rychlost'!J102&gt;90,'reálná rychlost'!J102&lt;=130),odchylky!J102,""))</f>
        <v/>
      </c>
      <c r="H102" s="31" t="str">
        <f>IF('reálná rychlost'!M102="","",IF(AND('reálná rychlost'!M102&gt;90,'reálná rychlost'!M102&lt;=130),odchylky!M102,""))</f>
        <v/>
      </c>
      <c r="I102" s="31" t="str">
        <f>IF('reálná rychlost'!N102="","",IF(AND('reálná rychlost'!N102&gt;90,'reálná rychlost'!N102&lt;=130),odchylky!N102,""))</f>
        <v/>
      </c>
      <c r="J102" s="31" t="str">
        <f>IF('reálná rychlost'!O102="","",IF(AND('reálná rychlost'!O102&gt;90,'reálná rychlost'!O102&lt;=130),odchylky!O102,""))</f>
        <v/>
      </c>
      <c r="K102" s="31" t="str">
        <f>IF('reálná rychlost'!P102="","",IF(AND('reálná rychlost'!P102&gt;90,'reálná rychlost'!P102&lt;=130),odchylky!P102,""))</f>
        <v/>
      </c>
      <c r="L102" s="31" t="str">
        <f>IF('reálná rychlost'!Q102="","",IF(AND('reálná rychlost'!Q102&gt;90,'reálná rychlost'!Q102&lt;=130),odchylky!Q102,""))</f>
        <v/>
      </c>
      <c r="M102" s="31" t="str">
        <f>IF('reálná rychlost'!R102="","",IF(AND('reálná rychlost'!R102&gt;90,'reálná rychlost'!R102&lt;=130),odchylky!R102,""))</f>
        <v/>
      </c>
    </row>
    <row r="103" spans="1:13" x14ac:dyDescent="0.25">
      <c r="A103" s="5" t="s">
        <v>6</v>
      </c>
      <c r="B103" s="6" t="s">
        <v>2</v>
      </c>
      <c r="C103" s="31" t="str">
        <f>IF('reálná rychlost'!A103="","",IF(AND('reálná rychlost'!A103&gt;90,'reálná rychlost'!A103&lt;=130),odchylky!A103,""))</f>
        <v/>
      </c>
      <c r="D103" s="31" t="str">
        <f>IF('reálná rychlost'!B103="","",IF(AND('reálná rychlost'!B103&gt;90,'reálná rychlost'!B103&lt;=130),odchylky!B103,""))</f>
        <v/>
      </c>
      <c r="E103" s="31" t="str">
        <f>IF('reálná rychlost'!H103="","",IF(AND('reálná rychlost'!H103&gt;90,'reálná rychlost'!H103&lt;=130),odchylky!H103,""))</f>
        <v/>
      </c>
      <c r="F103" s="31" t="str">
        <f>IF('reálná rychlost'!I103="","",IF(AND('reálná rychlost'!I103&gt;90,'reálná rychlost'!I103&lt;=130),odchylky!I103,""))</f>
        <v/>
      </c>
      <c r="G103" s="31" t="str">
        <f>IF('reálná rychlost'!J103="","",IF(AND('reálná rychlost'!J103&gt;90,'reálná rychlost'!J103&lt;=130),odchylky!J103,""))</f>
        <v/>
      </c>
      <c r="H103" s="31" t="str">
        <f>IF('reálná rychlost'!M103="","",IF(AND('reálná rychlost'!M103&gt;90,'reálná rychlost'!M103&lt;=130),odchylky!M103,""))</f>
        <v/>
      </c>
      <c r="I103" s="31" t="str">
        <f>IF('reálná rychlost'!N103="","",IF(AND('reálná rychlost'!N103&gt;90,'reálná rychlost'!N103&lt;=130),odchylky!N103,""))</f>
        <v/>
      </c>
      <c r="J103" s="31" t="str">
        <f>IF('reálná rychlost'!O103="","",IF(AND('reálná rychlost'!O103&gt;90,'reálná rychlost'!O103&lt;=130),odchylky!O103,""))</f>
        <v/>
      </c>
      <c r="K103" s="31" t="str">
        <f>IF('reálná rychlost'!P103="","",IF(AND('reálná rychlost'!P103&gt;90,'reálná rychlost'!P103&lt;=130),odchylky!P103,""))</f>
        <v/>
      </c>
      <c r="L103" s="31" t="str">
        <f>IF('reálná rychlost'!Q103="","",IF(AND('reálná rychlost'!Q103&gt;90,'reálná rychlost'!Q103&lt;=130),odchylky!Q103,""))</f>
        <v/>
      </c>
      <c r="M103" s="31" t="str">
        <f>IF('reálná rychlost'!R103="","",IF(AND('reálná rychlost'!R103&gt;90,'reálná rychlost'!R103&lt;=130),odchylky!R103,""))</f>
        <v/>
      </c>
    </row>
    <row r="104" spans="1:13" x14ac:dyDescent="0.25">
      <c r="A104" s="3" t="s">
        <v>6</v>
      </c>
      <c r="B104" s="9" t="s">
        <v>2</v>
      </c>
      <c r="C104" s="31" t="str">
        <f>IF('reálná rychlost'!A104="","",IF(AND('reálná rychlost'!A104&gt;90,'reálná rychlost'!A104&lt;=130),odchylky!A104,""))</f>
        <v/>
      </c>
      <c r="D104" s="31" t="str">
        <f>IF('reálná rychlost'!B104="","",IF(AND('reálná rychlost'!B104&gt;90,'reálná rychlost'!B104&lt;=130),odchylky!B104,""))</f>
        <v/>
      </c>
      <c r="E104" s="31" t="str">
        <f>IF('reálná rychlost'!H104="","",IF(AND('reálná rychlost'!H104&gt;90,'reálná rychlost'!H104&lt;=130),odchylky!H104,""))</f>
        <v/>
      </c>
      <c r="F104" s="31" t="str">
        <f>IF('reálná rychlost'!I104="","",IF(AND('reálná rychlost'!I104&gt;90,'reálná rychlost'!I104&lt;=130),odchylky!I104,""))</f>
        <v/>
      </c>
      <c r="G104" s="31" t="str">
        <f>IF('reálná rychlost'!J104="","",IF(AND('reálná rychlost'!J104&gt;90,'reálná rychlost'!J104&lt;=130),odchylky!J104,""))</f>
        <v/>
      </c>
      <c r="H104" s="31" t="str">
        <f>IF('reálná rychlost'!M104="","",IF(AND('reálná rychlost'!M104&gt;90,'reálná rychlost'!M104&lt;=130),odchylky!M104,""))</f>
        <v/>
      </c>
      <c r="I104" s="31" t="str">
        <f>IF('reálná rychlost'!N104="","",IF(AND('reálná rychlost'!N104&gt;90,'reálná rychlost'!N104&lt;=130),odchylky!N104,""))</f>
        <v/>
      </c>
      <c r="J104" s="31" t="str">
        <f>IF('reálná rychlost'!O104="","",IF(AND('reálná rychlost'!O104&gt;90,'reálná rychlost'!O104&lt;=130),odchylky!O104,""))</f>
        <v/>
      </c>
      <c r="K104" s="31" t="str">
        <f>IF('reálná rychlost'!P104="","",IF(AND('reálná rychlost'!P104&gt;90,'reálná rychlost'!P104&lt;=130),odchylky!P104,""))</f>
        <v/>
      </c>
      <c r="L104" s="31" t="str">
        <f>IF('reálná rychlost'!Q104="","",IF(AND('reálná rychlost'!Q104&gt;90,'reálná rychlost'!Q104&lt;=130),odchylky!Q104,""))</f>
        <v/>
      </c>
      <c r="M104" s="31" t="str">
        <f>IF('reálná rychlost'!R104="","",IF(AND('reálná rychlost'!R104&gt;90,'reálná rychlost'!R104&lt;=130),odchylky!R104,""))</f>
        <v/>
      </c>
    </row>
    <row r="105" spans="1:13" x14ac:dyDescent="0.25">
      <c r="A105" s="5" t="s">
        <v>6</v>
      </c>
      <c r="B105" s="6" t="s">
        <v>2</v>
      </c>
      <c r="C105" s="31" t="str">
        <f>IF('reálná rychlost'!A105="","",IF(AND('reálná rychlost'!A105&gt;90,'reálná rychlost'!A105&lt;=130),odchylky!A105,""))</f>
        <v/>
      </c>
      <c r="D105" s="31" t="str">
        <f>IF('reálná rychlost'!B105="","",IF(AND('reálná rychlost'!B105&gt;90,'reálná rychlost'!B105&lt;=130),odchylky!B105,""))</f>
        <v/>
      </c>
      <c r="E105" s="31" t="str">
        <f>IF('reálná rychlost'!H105="","",IF(AND('reálná rychlost'!H105&gt;90,'reálná rychlost'!H105&lt;=130),odchylky!H105,""))</f>
        <v/>
      </c>
      <c r="F105" s="31" t="str">
        <f>IF('reálná rychlost'!I105="","",IF(AND('reálná rychlost'!I105&gt;90,'reálná rychlost'!I105&lt;=130),odchylky!I105,""))</f>
        <v/>
      </c>
      <c r="G105" s="31" t="str">
        <f>IF('reálná rychlost'!J105="","",IF(AND('reálná rychlost'!J105&gt;90,'reálná rychlost'!J105&lt;=130),odchylky!J105,""))</f>
        <v/>
      </c>
      <c r="H105" s="31" t="str">
        <f>IF('reálná rychlost'!M105="","",IF(AND('reálná rychlost'!M105&gt;90,'reálná rychlost'!M105&lt;=130),odchylky!M105,""))</f>
        <v/>
      </c>
      <c r="I105" s="31" t="str">
        <f>IF('reálná rychlost'!N105="","",IF(AND('reálná rychlost'!N105&gt;90,'reálná rychlost'!N105&lt;=130),odchylky!N105,""))</f>
        <v/>
      </c>
      <c r="J105" s="31" t="str">
        <f>IF('reálná rychlost'!O105="","",IF(AND('reálná rychlost'!O105&gt;90,'reálná rychlost'!O105&lt;=130),odchylky!O105,""))</f>
        <v/>
      </c>
      <c r="K105" s="31" t="str">
        <f>IF('reálná rychlost'!P105="","",IF(AND('reálná rychlost'!P105&gt;90,'reálná rychlost'!P105&lt;=130),odchylky!P105,""))</f>
        <v/>
      </c>
      <c r="L105" s="31" t="str">
        <f>IF('reálná rychlost'!Q105="","",IF(AND('reálná rychlost'!Q105&gt;90,'reálná rychlost'!Q105&lt;=130),odchylky!Q105,""))</f>
        <v/>
      </c>
      <c r="M105" s="31" t="str">
        <f>IF('reálná rychlost'!R105="","",IF(AND('reálná rychlost'!R105&gt;90,'reálná rychlost'!R105&lt;=130),odchylky!R105,""))</f>
        <v/>
      </c>
    </row>
    <row r="106" spans="1:13" x14ac:dyDescent="0.25">
      <c r="A106" s="3" t="s">
        <v>6</v>
      </c>
      <c r="B106" s="9" t="s">
        <v>2</v>
      </c>
      <c r="C106" s="31" t="str">
        <f>IF('reálná rychlost'!A106="","",IF(AND('reálná rychlost'!A106&gt;90,'reálná rychlost'!A106&lt;=130),odchylky!A106,""))</f>
        <v/>
      </c>
      <c r="D106" s="31" t="str">
        <f>IF('reálná rychlost'!B106="","",IF(AND('reálná rychlost'!B106&gt;90,'reálná rychlost'!B106&lt;=130),odchylky!B106,""))</f>
        <v/>
      </c>
      <c r="E106" s="31" t="str">
        <f>IF('reálná rychlost'!H106="","",IF(AND('reálná rychlost'!H106&gt;90,'reálná rychlost'!H106&lt;=130),odchylky!H106,""))</f>
        <v/>
      </c>
      <c r="F106" s="31" t="str">
        <f>IF('reálná rychlost'!I106="","",IF(AND('reálná rychlost'!I106&gt;90,'reálná rychlost'!I106&lt;=130),odchylky!I106,""))</f>
        <v/>
      </c>
      <c r="G106" s="31" t="str">
        <f>IF('reálná rychlost'!J106="","",IF(AND('reálná rychlost'!J106&gt;90,'reálná rychlost'!J106&lt;=130),odchylky!J106,""))</f>
        <v/>
      </c>
      <c r="H106" s="31" t="str">
        <f>IF('reálná rychlost'!M106="","",IF(AND('reálná rychlost'!M106&gt;90,'reálná rychlost'!M106&lt;=130),odchylky!M106,""))</f>
        <v/>
      </c>
      <c r="I106" s="31" t="str">
        <f>IF('reálná rychlost'!N106="","",IF(AND('reálná rychlost'!N106&gt;90,'reálná rychlost'!N106&lt;=130),odchylky!N106,""))</f>
        <v/>
      </c>
      <c r="J106" s="31" t="str">
        <f>IF('reálná rychlost'!O106="","",IF(AND('reálná rychlost'!O106&gt;90,'reálná rychlost'!O106&lt;=130),odchylky!O106,""))</f>
        <v/>
      </c>
      <c r="K106" s="31" t="str">
        <f>IF('reálná rychlost'!P106="","",IF(AND('reálná rychlost'!P106&gt;90,'reálná rychlost'!P106&lt;=130),odchylky!P106,""))</f>
        <v/>
      </c>
      <c r="L106" s="31" t="str">
        <f>IF('reálná rychlost'!Q106="","",IF(AND('reálná rychlost'!Q106&gt;90,'reálná rychlost'!Q106&lt;=130),odchylky!Q106,""))</f>
        <v/>
      </c>
      <c r="M106" s="31" t="str">
        <f>IF('reálná rychlost'!R106="","",IF(AND('reálná rychlost'!R106&gt;90,'reálná rychlost'!R106&lt;=130),odchylky!R106,""))</f>
        <v/>
      </c>
    </row>
    <row r="107" spans="1:13" x14ac:dyDescent="0.25">
      <c r="A107" s="5" t="s">
        <v>6</v>
      </c>
      <c r="B107" s="6" t="s">
        <v>2</v>
      </c>
      <c r="C107" s="31" t="str">
        <f>IF('reálná rychlost'!A107="","",IF(AND('reálná rychlost'!A107&gt;90,'reálná rychlost'!A107&lt;=130),odchylky!A107,""))</f>
        <v/>
      </c>
      <c r="D107" s="31" t="str">
        <f>IF('reálná rychlost'!B107="","",IF(AND('reálná rychlost'!B107&gt;90,'reálná rychlost'!B107&lt;=130),odchylky!B107,""))</f>
        <v/>
      </c>
      <c r="E107" s="31" t="str">
        <f>IF('reálná rychlost'!H107="","",IF(AND('reálná rychlost'!H107&gt;90,'reálná rychlost'!H107&lt;=130),odchylky!H107,""))</f>
        <v/>
      </c>
      <c r="F107" s="31" t="str">
        <f>IF('reálná rychlost'!I107="","",IF(AND('reálná rychlost'!I107&gt;90,'reálná rychlost'!I107&lt;=130),odchylky!I107,""))</f>
        <v/>
      </c>
      <c r="G107" s="31" t="str">
        <f>IF('reálná rychlost'!J107="","",IF(AND('reálná rychlost'!J107&gt;90,'reálná rychlost'!J107&lt;=130),odchylky!J107,""))</f>
        <v/>
      </c>
      <c r="H107" s="31" t="str">
        <f>IF('reálná rychlost'!M107="","",IF(AND('reálná rychlost'!M107&gt;90,'reálná rychlost'!M107&lt;=130),odchylky!M107,""))</f>
        <v/>
      </c>
      <c r="I107" s="31" t="str">
        <f>IF('reálná rychlost'!N107="","",IF(AND('reálná rychlost'!N107&gt;90,'reálná rychlost'!N107&lt;=130),odchylky!N107,""))</f>
        <v/>
      </c>
      <c r="J107" s="31" t="str">
        <f>IF('reálná rychlost'!O107="","",IF(AND('reálná rychlost'!O107&gt;90,'reálná rychlost'!O107&lt;=130),odchylky!O107,""))</f>
        <v/>
      </c>
      <c r="K107" s="31" t="str">
        <f>IF('reálná rychlost'!P107="","",IF(AND('reálná rychlost'!P107&gt;90,'reálná rychlost'!P107&lt;=130),odchylky!P107,""))</f>
        <v/>
      </c>
      <c r="L107" s="31" t="str">
        <f>IF('reálná rychlost'!Q107="","",IF(AND('reálná rychlost'!Q107&gt;90,'reálná rychlost'!Q107&lt;=130),odchylky!Q107,""))</f>
        <v/>
      </c>
      <c r="M107" s="31" t="str">
        <f>IF('reálná rychlost'!R107="","",IF(AND('reálná rychlost'!R107&gt;90,'reálná rychlost'!R107&lt;=130),odchylky!R107,""))</f>
        <v/>
      </c>
    </row>
    <row r="108" spans="1:13" x14ac:dyDescent="0.25">
      <c r="A108" s="3" t="s">
        <v>6</v>
      </c>
      <c r="B108" s="9" t="s">
        <v>2</v>
      </c>
      <c r="C108" s="31" t="str">
        <f>IF('reálná rychlost'!A108="","",IF(AND('reálná rychlost'!A108&gt;90,'reálná rychlost'!A108&lt;=130),odchylky!A108,""))</f>
        <v/>
      </c>
      <c r="D108" s="31" t="str">
        <f>IF('reálná rychlost'!B108="","",IF(AND('reálná rychlost'!B108&gt;90,'reálná rychlost'!B108&lt;=130),odchylky!B108,""))</f>
        <v/>
      </c>
      <c r="E108" s="31" t="str">
        <f>IF('reálná rychlost'!H108="","",IF(AND('reálná rychlost'!H108&gt;90,'reálná rychlost'!H108&lt;=130),odchylky!H108,""))</f>
        <v/>
      </c>
      <c r="F108" s="31" t="str">
        <f>IF('reálná rychlost'!I108="","",IF(AND('reálná rychlost'!I108&gt;90,'reálná rychlost'!I108&lt;=130),odchylky!I108,""))</f>
        <v/>
      </c>
      <c r="G108" s="31" t="str">
        <f>IF('reálná rychlost'!J108="","",IF(AND('reálná rychlost'!J108&gt;90,'reálná rychlost'!J108&lt;=130),odchylky!J108,""))</f>
        <v/>
      </c>
      <c r="H108" s="31" t="str">
        <f>IF('reálná rychlost'!M108="","",IF(AND('reálná rychlost'!M108&gt;90,'reálná rychlost'!M108&lt;=130),odchylky!M108,""))</f>
        <v/>
      </c>
      <c r="I108" s="31" t="str">
        <f>IF('reálná rychlost'!N108="","",IF(AND('reálná rychlost'!N108&gt;90,'reálná rychlost'!N108&lt;=130),odchylky!N108,""))</f>
        <v/>
      </c>
      <c r="J108" s="31" t="str">
        <f>IF('reálná rychlost'!O108="","",IF(AND('reálná rychlost'!O108&gt;90,'reálná rychlost'!O108&lt;=130),odchylky!O108,""))</f>
        <v/>
      </c>
      <c r="K108" s="31" t="str">
        <f>IF('reálná rychlost'!P108="","",IF(AND('reálná rychlost'!P108&gt;90,'reálná rychlost'!P108&lt;=130),odchylky!P108,""))</f>
        <v/>
      </c>
      <c r="L108" s="31" t="str">
        <f>IF('reálná rychlost'!Q108="","",IF(AND('reálná rychlost'!Q108&gt;90,'reálná rychlost'!Q108&lt;=130),odchylky!Q108,""))</f>
        <v/>
      </c>
      <c r="M108" s="31" t="str">
        <f>IF('reálná rychlost'!R108="","",IF(AND('reálná rychlost'!R108&gt;90,'reálná rychlost'!R108&lt;=130),odchylky!R108,""))</f>
        <v/>
      </c>
    </row>
    <row r="109" spans="1:13" x14ac:dyDescent="0.25">
      <c r="A109" s="5" t="s">
        <v>6</v>
      </c>
      <c r="B109" s="6" t="s">
        <v>2</v>
      </c>
      <c r="C109" s="31" t="str">
        <f>IF('reálná rychlost'!A109="","",IF(AND('reálná rychlost'!A109&gt;90,'reálná rychlost'!A109&lt;=130),odchylky!A109,""))</f>
        <v/>
      </c>
      <c r="D109" s="31" t="str">
        <f>IF('reálná rychlost'!B109="","",IF(AND('reálná rychlost'!B109&gt;90,'reálná rychlost'!B109&lt;=130),odchylky!B109,""))</f>
        <v/>
      </c>
      <c r="E109" s="31" t="str">
        <f>IF('reálná rychlost'!H109="","",IF(AND('reálná rychlost'!H109&gt;90,'reálná rychlost'!H109&lt;=130),odchylky!H109,""))</f>
        <v/>
      </c>
      <c r="F109" s="31" t="str">
        <f>IF('reálná rychlost'!I109="","",IF(AND('reálná rychlost'!I109&gt;90,'reálná rychlost'!I109&lt;=130),odchylky!I109,""))</f>
        <v/>
      </c>
      <c r="G109" s="31" t="str">
        <f>IF('reálná rychlost'!J109="","",IF(AND('reálná rychlost'!J109&gt;90,'reálná rychlost'!J109&lt;=130),odchylky!J109,""))</f>
        <v/>
      </c>
      <c r="H109" s="31" t="str">
        <f>IF('reálná rychlost'!M109="","",IF(AND('reálná rychlost'!M109&gt;90,'reálná rychlost'!M109&lt;=130),odchylky!M109,""))</f>
        <v/>
      </c>
      <c r="I109" s="31" t="str">
        <f>IF('reálná rychlost'!N109="","",IF(AND('reálná rychlost'!N109&gt;90,'reálná rychlost'!N109&lt;=130),odchylky!N109,""))</f>
        <v/>
      </c>
      <c r="J109" s="31" t="str">
        <f>IF('reálná rychlost'!O109="","",IF(AND('reálná rychlost'!O109&gt;90,'reálná rychlost'!O109&lt;=130),odchylky!O109,""))</f>
        <v/>
      </c>
      <c r="K109" s="31" t="str">
        <f>IF('reálná rychlost'!P109="","",IF(AND('reálná rychlost'!P109&gt;90,'reálná rychlost'!P109&lt;=130),odchylky!P109,""))</f>
        <v/>
      </c>
      <c r="L109" s="31" t="str">
        <f>IF('reálná rychlost'!Q109="","",IF(AND('reálná rychlost'!Q109&gt;90,'reálná rychlost'!Q109&lt;=130),odchylky!Q109,""))</f>
        <v/>
      </c>
      <c r="M109" s="31" t="str">
        <f>IF('reálná rychlost'!R109="","",IF(AND('reálná rychlost'!R109&gt;90,'reálná rychlost'!R109&lt;=130),odchylky!R109,""))</f>
        <v/>
      </c>
    </row>
    <row r="110" spans="1:13" x14ac:dyDescent="0.25">
      <c r="A110" s="3" t="s">
        <v>6</v>
      </c>
      <c r="B110" s="9" t="s">
        <v>2</v>
      </c>
      <c r="C110" s="31">
        <f>IF('reálná rychlost'!A110="","",IF(AND('reálná rychlost'!A110&gt;90,'reálná rychlost'!A110&lt;=130),odchylky!A110,""))</f>
        <v>0.26168224299065418</v>
      </c>
      <c r="D110" s="31">
        <f>IF('reálná rychlost'!B110="","",IF(AND('reálná rychlost'!B110&gt;90,'reálná rychlost'!B110&lt;=130),odchylky!B110,""))</f>
        <v>0.12149532710280374</v>
      </c>
      <c r="E110" s="31">
        <f>IF('reálná rychlost'!H110="","",IF(AND('reálná rychlost'!H110&gt;90,'reálná rychlost'!H110&lt;=130),odchylky!H110,""))</f>
        <v>0.27450980392156865</v>
      </c>
      <c r="F110" s="31">
        <f>IF('reálná rychlost'!I110="","",IF(AND('reálná rychlost'!I110&gt;90,'reálná rychlost'!I110&lt;=130),odchylky!I110,""))</f>
        <v>0.14583333333333334</v>
      </c>
      <c r="G110" s="31">
        <f>IF('reálná rychlost'!J110="","",IF(AND('reálná rychlost'!J110&gt;90,'reálná rychlost'!J110&lt;=130),odchylky!J110,""))</f>
        <v>0.14583333333333334</v>
      </c>
      <c r="H110" s="31">
        <f>IF('reálná rychlost'!M110="","",IF(AND('reálná rychlost'!M110&gt;90,'reálná rychlost'!M110&lt;=130),odchylky!M110,""))</f>
        <v>0.14583333333333334</v>
      </c>
      <c r="I110" s="31">
        <f>IF('reálná rychlost'!N110="","",IF(AND('reálná rychlost'!N110&gt;90,'reálná rychlost'!N110&lt;=130),odchylky!N110,""))</f>
        <v>0.1111111111111111</v>
      </c>
      <c r="J110" s="31">
        <f>IF('reálná rychlost'!O110="","",IF(AND('reálná rychlost'!O110&gt;90,'reálná rychlost'!O110&lt;=130),odchylky!O110,""))</f>
        <v>-0.19191919191919191</v>
      </c>
      <c r="K110" s="31">
        <f>IF('reálná rychlost'!P110="","",IF(AND('reálná rychlost'!P110&gt;90,'reálná rychlost'!P110&lt;=130),odchylky!P110,""))</f>
        <v>0.1111111111111111</v>
      </c>
      <c r="L110" s="31">
        <f>IF('reálná rychlost'!Q110="","",IF(AND('reálná rychlost'!Q110&gt;90,'reálná rychlost'!Q110&lt;=130),odchylky!Q110,""))</f>
        <v>0.1111111111111111</v>
      </c>
      <c r="M110" s="31">
        <f>IF('reálná rychlost'!R110="","",IF(AND('reálná rychlost'!R110&gt;90,'reálná rychlost'!R110&lt;=130),odchylky!R110,""))</f>
        <v>0.21212121212121213</v>
      </c>
    </row>
    <row r="111" spans="1:13" x14ac:dyDescent="0.25">
      <c r="A111" s="5" t="s">
        <v>6</v>
      </c>
      <c r="B111" s="6" t="s">
        <v>2</v>
      </c>
      <c r="C111" s="31">
        <f>IF('reálná rychlost'!A111="","",IF(AND('reálná rychlost'!A111&gt;90,'reálná rychlost'!A111&lt;=130),odchylky!A111,""))</f>
        <v>0.1440677966101695</v>
      </c>
      <c r="D111" s="31">
        <f>IF('reálná rychlost'!B111="","",IF(AND('reálná rychlost'!B111&gt;90,'reálná rychlost'!B111&lt;=130),odchylky!B111,""))</f>
        <v>0.10169491525423729</v>
      </c>
      <c r="E111" s="31">
        <f>IF('reálná rychlost'!H111="","",IF(AND('reálná rychlost'!H111&gt;90,'reálná rychlost'!H111&lt;=130),odchylky!H111,""))</f>
        <v>5.6910569105691054E-2</v>
      </c>
      <c r="F111" s="31">
        <f>IF('reálná rychlost'!I111="","",IF(AND('reálná rychlost'!I111&gt;90,'reálná rychlost'!I111&lt;=130),odchylky!I111,""))</f>
        <v>1.5625E-2</v>
      </c>
      <c r="G111" s="31">
        <f>IF('reálná rychlost'!J111="","",IF(AND('reálná rychlost'!J111&gt;90,'reálná rychlost'!J111&lt;=130),odchylky!J111,""))</f>
        <v>1.5625E-2</v>
      </c>
      <c r="H111" s="31">
        <f>IF('reálná rychlost'!M111="","",IF(AND('reálná rychlost'!M111&gt;90,'reálná rychlost'!M111&lt;=130),odchylky!M111,""))</f>
        <v>-2.34375E-2</v>
      </c>
      <c r="I111" s="31">
        <f>IF('reálná rychlost'!N111="","",IF(AND('reálná rychlost'!N111&gt;90,'reálná rychlost'!N111&lt;=130),odchylky!N111,""))</f>
        <v>3.1746031746031744E-2</v>
      </c>
      <c r="J111" s="31">
        <f>IF('reálná rychlost'!O111="","",IF(AND('reálná rychlost'!O111&gt;90,'reálná rychlost'!O111&lt;=130),odchylky!O111,""))</f>
        <v>-0.12698412698412698</v>
      </c>
      <c r="K111" s="31">
        <f>IF('reálná rychlost'!P111="","",IF(AND('reálná rychlost'!P111&gt;90,'reálná rychlost'!P111&lt;=130),odchylky!P111,""))</f>
        <v>7.1428571428571425E-2</v>
      </c>
      <c r="L111" s="31">
        <f>IF('reálná rychlost'!Q111="","",IF(AND('reálná rychlost'!Q111&gt;90,'reálná rychlost'!Q111&lt;=130),odchylky!Q111,""))</f>
        <v>3.1746031746031744E-2</v>
      </c>
      <c r="M111" s="31">
        <f>IF('reálná rychlost'!R111="","",IF(AND('reálná rychlost'!R111&gt;90,'reálná rychlost'!R111&lt;=130),odchylky!R111,""))</f>
        <v>0.1111111111111111</v>
      </c>
    </row>
    <row r="112" spans="1:13" x14ac:dyDescent="0.25">
      <c r="A112" s="3" t="s">
        <v>6</v>
      </c>
      <c r="B112" s="9" t="s">
        <v>2</v>
      </c>
      <c r="C112" s="31">
        <f>IF('reálná rychlost'!A112="","",IF(AND('reálná rychlost'!A112&gt;90,'reálná rychlost'!A112&lt;=130),odchylky!A112,""))</f>
        <v>0.37755102040816324</v>
      </c>
      <c r="D112" s="31">
        <f>IF('reálná rychlost'!B112="","",IF(AND('reálná rychlost'!B112&gt;90,'reálná rychlost'!B112&lt;=130),odchylky!B112,""))</f>
        <v>0.27551020408163263</v>
      </c>
      <c r="E112" s="31">
        <f>IF('reálná rychlost'!H112="","",IF(AND('reálná rychlost'!H112&gt;90,'reálná rychlost'!H112&lt;=130),odchylky!H112,""))</f>
        <v>9.6491228070175433E-2</v>
      </c>
      <c r="F112" s="31">
        <f>IF('reálná rychlost'!I112="","",IF(AND('reálná rychlost'!I112&gt;90,'reálná rychlost'!I112&lt;=130),odchylky!I112,""))</f>
        <v>-2.4390243902439025E-2</v>
      </c>
      <c r="G112" s="31">
        <f>IF('reálná rychlost'!J112="","",IF(AND('reálná rychlost'!J112&gt;90,'reálná rychlost'!J112&lt;=130),odchylky!J112,""))</f>
        <v>5.6910569105691054E-2</v>
      </c>
      <c r="H112" s="31">
        <f>IF('reálná rychlost'!M112="","",IF(AND('reálná rychlost'!M112&gt;90,'reálná rychlost'!M112&lt;=130),odchylky!M112,""))</f>
        <v>9.7560975609756101E-2</v>
      </c>
      <c r="I112" s="31">
        <f>IF('reálná rychlost'!N112="","",IF(AND('reálná rychlost'!N112&gt;90,'reálná rychlost'!N112&lt;=130),odchylky!N112,""))</f>
        <v>2.564102564102564E-2</v>
      </c>
      <c r="J112" s="31">
        <f>IF('reálná rychlost'!O112="","",IF(AND('reálná rychlost'!O112&gt;90,'reálná rychlost'!O112&lt;=130),odchylky!O112,""))</f>
        <v>-5.9829059829059832E-2</v>
      </c>
      <c r="K112" s="31">
        <f>IF('reálná rychlost'!P112="","",IF(AND('reálná rychlost'!P112&gt;90,'reálná rychlost'!P112&lt;=130),odchylky!P112,""))</f>
        <v>0.19658119658119658</v>
      </c>
      <c r="L112" s="31">
        <f>IF('reálná rychlost'!Q112="","",IF(AND('reálná rychlost'!Q112&gt;90,'reálná rychlost'!Q112&lt;=130),odchylky!Q112,""))</f>
        <v>0.15384615384615385</v>
      </c>
      <c r="M112" s="31">
        <f>IF('reálná rychlost'!R112="","",IF(AND('reálná rychlost'!R112&gt;90,'reálná rychlost'!R112&lt;=130),odchylky!R112,""))</f>
        <v>0.1111111111111111</v>
      </c>
    </row>
    <row r="113" spans="1:13" x14ac:dyDescent="0.25">
      <c r="A113" s="5" t="s">
        <v>6</v>
      </c>
      <c r="B113" s="6" t="s">
        <v>2</v>
      </c>
      <c r="C113" s="31" t="str">
        <f>IF('reálná rychlost'!A113="","",IF(AND('reálná rychlost'!A113&gt;90,'reálná rychlost'!A113&lt;=130),odchylky!A113,""))</f>
        <v/>
      </c>
      <c r="D113" s="31" t="str">
        <f>IF('reálná rychlost'!B113="","",IF(AND('reálná rychlost'!B113&gt;90,'reálná rychlost'!B113&lt;=130),odchylky!B113,""))</f>
        <v/>
      </c>
      <c r="E113" s="31" t="str">
        <f>IF('reálná rychlost'!H113="","",IF(AND('reálná rychlost'!H113&gt;90,'reálná rychlost'!H113&lt;=130),odchylky!H113,""))</f>
        <v/>
      </c>
      <c r="F113" s="31">
        <f>IF('reálná rychlost'!I113="","",IF(AND('reálná rychlost'!I113&gt;90,'reálná rychlost'!I113&lt;=130),odchylky!I113,""))</f>
        <v>-9.5744680851063829E-2</v>
      </c>
      <c r="G113" s="31">
        <f>IF('reálná rychlost'!J113="","",IF(AND('reálná rychlost'!J113&gt;90,'reálná rychlost'!J113&lt;=130),odchylky!J113,""))</f>
        <v>-0.20212765957446807</v>
      </c>
      <c r="H113" s="31">
        <f>IF('reálná rychlost'!M113="","",IF(AND('reálná rychlost'!M113&gt;90,'reálná rychlost'!M113&lt;=130),odchylky!M113,""))</f>
        <v>6.3829787234042548E-2</v>
      </c>
      <c r="I113" s="31" t="str">
        <f>IF('reálná rychlost'!N113="","",IF(AND('reálná rychlost'!N113&gt;90,'reálná rychlost'!N113&lt;=130),odchylky!N113,""))</f>
        <v/>
      </c>
      <c r="J113" s="31" t="str">
        <f>IF('reálná rychlost'!O113="","",IF(AND('reálná rychlost'!O113&gt;90,'reálná rychlost'!O113&lt;=130),odchylky!O113,""))</f>
        <v/>
      </c>
      <c r="K113" s="31" t="str">
        <f>IF('reálná rychlost'!P113="","",IF(AND('reálná rychlost'!P113&gt;90,'reálná rychlost'!P113&lt;=130),odchylky!P113,""))</f>
        <v/>
      </c>
      <c r="L113" s="31" t="str">
        <f>IF('reálná rychlost'!Q113="","",IF(AND('reálná rychlost'!Q113&gt;90,'reálná rychlost'!Q113&lt;=130),odchylky!Q113,""))</f>
        <v/>
      </c>
      <c r="M113" s="31" t="str">
        <f>IF('reálná rychlost'!R113="","",IF(AND('reálná rychlost'!R113&gt;90,'reálná rychlost'!R113&lt;=130),odchylky!R113,""))</f>
        <v/>
      </c>
    </row>
    <row r="114" spans="1:13" x14ac:dyDescent="0.25">
      <c r="A114" s="3" t="s">
        <v>6</v>
      </c>
      <c r="B114" s="9" t="s">
        <v>2</v>
      </c>
      <c r="C114" s="31" t="str">
        <f>IF('reálná rychlost'!A114="","",IF(AND('reálná rychlost'!A114&gt;90,'reálná rychlost'!A114&lt;=130),odchylky!A114,""))</f>
        <v/>
      </c>
      <c r="D114" s="31" t="str">
        <f>IF('reálná rychlost'!B114="","",IF(AND('reálná rychlost'!B114&gt;90,'reálná rychlost'!B114&lt;=130),odchylky!B114,""))</f>
        <v/>
      </c>
      <c r="E114" s="31" t="str">
        <f>IF('reálná rychlost'!H114="","",IF(AND('reálná rychlost'!H114&gt;90,'reálná rychlost'!H114&lt;=130),odchylky!H114,""))</f>
        <v/>
      </c>
      <c r="F114" s="31" t="str">
        <f>IF('reálná rychlost'!I114="","",IF(AND('reálná rychlost'!I114&gt;90,'reálná rychlost'!I114&lt;=130),odchylky!I114,""))</f>
        <v/>
      </c>
      <c r="G114" s="31" t="str">
        <f>IF('reálná rychlost'!J114="","",IF(AND('reálná rychlost'!J114&gt;90,'reálná rychlost'!J114&lt;=130),odchylky!J114,""))</f>
        <v/>
      </c>
      <c r="H114" s="31" t="str">
        <f>IF('reálná rychlost'!M114="","",IF(AND('reálná rychlost'!M114&gt;90,'reálná rychlost'!M114&lt;=130),odchylky!M114,""))</f>
        <v/>
      </c>
      <c r="I114" s="31" t="str">
        <f>IF('reálná rychlost'!N114="","",IF(AND('reálná rychlost'!N114&gt;90,'reálná rychlost'!N114&lt;=130),odchylky!N114,""))</f>
        <v/>
      </c>
      <c r="J114" s="31" t="str">
        <f>IF('reálná rychlost'!O114="","",IF(AND('reálná rychlost'!O114&gt;90,'reálná rychlost'!O114&lt;=130),odchylky!O114,""))</f>
        <v/>
      </c>
      <c r="K114" s="31" t="str">
        <f>IF('reálná rychlost'!P114="","",IF(AND('reálná rychlost'!P114&gt;90,'reálná rychlost'!P114&lt;=130),odchylky!P114,""))</f>
        <v/>
      </c>
      <c r="L114" s="31" t="str">
        <f>IF('reálná rychlost'!Q114="","",IF(AND('reálná rychlost'!Q114&gt;90,'reálná rychlost'!Q114&lt;=130),odchylky!Q114,""))</f>
        <v/>
      </c>
      <c r="M114" s="31" t="str">
        <f>IF('reálná rychlost'!R114="","",IF(AND('reálná rychlost'!R114&gt;90,'reálná rychlost'!R114&lt;=130),odchylky!R114,""))</f>
        <v/>
      </c>
    </row>
  </sheetData>
  <pageMargins left="0.7" right="0.7" top="0.78740157499999996" bottom="0.78740157499999996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26A84-EA73-4D0C-A108-EDEC6621998B}">
  <dimension ref="A1:S226"/>
  <sheetViews>
    <sheetView topLeftCell="H61" zoomScale="80" zoomScaleNormal="80" workbookViewId="0">
      <selection activeCell="E1" sqref="E1"/>
    </sheetView>
  </sheetViews>
  <sheetFormatPr defaultRowHeight="15" x14ac:dyDescent="0.25"/>
  <cols>
    <col min="2" max="2" width="12.5703125" style="43" customWidth="1"/>
    <col min="3" max="3" width="13.5703125" bestFit="1" customWidth="1"/>
    <col min="5" max="5" width="13" customWidth="1"/>
    <col min="9" max="11" width="12.7109375" customWidth="1"/>
  </cols>
  <sheetData>
    <row r="1" spans="1:19" x14ac:dyDescent="0.25">
      <c r="C1" t="s">
        <v>115</v>
      </c>
      <c r="E1">
        <f>(E24+E25)</f>
        <v>54</v>
      </c>
      <c r="F1">
        <f t="shared" ref="F1:K1" si="0">(F24+F25)</f>
        <v>29</v>
      </c>
      <c r="G1">
        <f t="shared" si="0"/>
        <v>25</v>
      </c>
      <c r="I1">
        <f t="shared" si="0"/>
        <v>83</v>
      </c>
      <c r="J1">
        <f t="shared" si="0"/>
        <v>42</v>
      </c>
      <c r="K1">
        <f t="shared" si="0"/>
        <v>41</v>
      </c>
    </row>
    <row r="2" spans="1:19" x14ac:dyDescent="0.25">
      <c r="A2" s="30">
        <v>0.05</v>
      </c>
      <c r="C2" s="74" t="s">
        <v>31</v>
      </c>
      <c r="D2" s="74"/>
      <c r="E2" s="53">
        <f>(E24+E25)/SUM(E4:E45)</f>
        <v>0.26600985221674878</v>
      </c>
      <c r="F2" s="53">
        <f t="shared" ref="F2:K2" si="1">(F24+F25)/SUM(F4:F45)</f>
        <v>0.27884615384615385</v>
      </c>
      <c r="G2" s="53">
        <f t="shared" si="1"/>
        <v>0.25252525252525254</v>
      </c>
      <c r="H2" s="53"/>
      <c r="I2" s="53">
        <f t="shared" si="1"/>
        <v>0.37219730941704038</v>
      </c>
      <c r="J2" s="53">
        <f t="shared" si="1"/>
        <v>0.3888888888888889</v>
      </c>
      <c r="K2" s="53">
        <f t="shared" si="1"/>
        <v>0.35652173913043478</v>
      </c>
      <c r="L2" s="54"/>
      <c r="M2" s="54"/>
      <c r="N2" s="54"/>
      <c r="O2" s="54"/>
      <c r="P2" s="54"/>
      <c r="Q2" s="54"/>
    </row>
    <row r="3" spans="1:19" ht="27.75" customHeight="1" x14ac:dyDescent="0.25">
      <c r="A3" t="s">
        <v>27</v>
      </c>
      <c r="B3" s="50" t="s">
        <v>26</v>
      </c>
      <c r="C3" t="s">
        <v>27</v>
      </c>
      <c r="E3" s="55" t="s">
        <v>32</v>
      </c>
      <c r="F3" s="55" t="s">
        <v>33</v>
      </c>
      <c r="G3" s="55" t="s">
        <v>34</v>
      </c>
      <c r="I3" s="55" t="s">
        <v>35</v>
      </c>
      <c r="J3" s="55" t="s">
        <v>36</v>
      </c>
      <c r="K3" s="55" t="s">
        <v>37</v>
      </c>
      <c r="M3" s="55" t="s">
        <v>32</v>
      </c>
      <c r="N3" s="55" t="s">
        <v>34</v>
      </c>
      <c r="O3" s="55" t="s">
        <v>33</v>
      </c>
      <c r="Q3" s="55" t="s">
        <v>35</v>
      </c>
      <c r="R3" s="55" t="s">
        <v>36</v>
      </c>
      <c r="S3" s="55" t="s">
        <v>37</v>
      </c>
    </row>
    <row r="4" spans="1:19" x14ac:dyDescent="0.25">
      <c r="A4" s="30">
        <v>-1</v>
      </c>
      <c r="B4" s="51">
        <v>-1</v>
      </c>
      <c r="C4" s="42" t="s">
        <v>23</v>
      </c>
      <c r="E4" s="48">
        <f>COUNTIF('odch_zk (130)'!$C$2:$L$114,"&lt;="&amp;B4)</f>
        <v>0</v>
      </c>
      <c r="F4" s="48">
        <f>COUNTIF('odch_zk (130)'!$C$21:$L$38,"&lt;="&amp;B4)+COUNTIF('odch_zk (130)'!$C$59:$L$76,"&lt;="&amp;B4)+COUNTIF('odch_zk (130)'!$C$97:$L$114,"&lt;="&amp;B4)</f>
        <v>0</v>
      </c>
      <c r="G4" s="48">
        <f>COUNTIF('odch_zk (130)'!$C$2:$L$19,"&lt;="&amp;B4)+COUNTIF('odch_zk (130)'!$C$40:$L$57,"&lt;="&amp;B4)+COUNTIF('odch_zk (130)'!$C$78:$L$95,"&lt;="&amp;B4)</f>
        <v>0</v>
      </c>
      <c r="I4" s="48">
        <f>COUNTIF('odch_nezk (130)'!C2:M114,"&lt;="&amp;B4)</f>
        <v>0</v>
      </c>
      <c r="J4" s="48">
        <f>COUNTIF('odch_nezk (130)'!$C$2:$M$19,"&lt;="&amp;B4)+COUNTIF('odch_nezk (130)'!$C$40:$M$57,"&lt;="&amp;B4)+COUNTIF('odch_nezk (130)'!$C$78:$M$95,"&lt;="&amp;B4)</f>
        <v>0</v>
      </c>
      <c r="K4" s="48">
        <f>COUNTIF('odch_nezk (130)'!$C$21:$M$38,"&lt;="&amp;B4)+COUNTIF('odch_nezk (130)'!$C$59:$M$76,"&lt;="&amp;B4)+COUNTIF('odch_nezk (130)'!$C$97:$M$114,"&lt;="&amp;B4)</f>
        <v>0</v>
      </c>
      <c r="M4" s="56">
        <v>0.1111111111111111</v>
      </c>
      <c r="N4" s="56">
        <v>0.1111111111111111</v>
      </c>
      <c r="O4" s="56">
        <v>0.38297872340425532</v>
      </c>
      <c r="Q4" s="56">
        <v>4.8387096774193547E-2</v>
      </c>
      <c r="R4" s="56">
        <v>4.8387096774193547E-2</v>
      </c>
      <c r="S4" s="56">
        <v>1.0101010101010102E-2</v>
      </c>
    </row>
    <row r="5" spans="1:19" x14ac:dyDescent="0.25">
      <c r="A5" s="47">
        <f>A4+0.05</f>
        <v>-0.95</v>
      </c>
      <c r="B5" s="51">
        <f t="shared" ref="B5:B44" si="2">B4+$A$2</f>
        <v>-0.95</v>
      </c>
      <c r="C5" s="36" t="s">
        <v>24</v>
      </c>
      <c r="D5" s="48"/>
      <c r="E5" s="48">
        <f>COUNTIF('odch_zk (130)'!$C$2:$L$114,"&lt;="&amp;B5)-SUM($E$4:E4)</f>
        <v>0</v>
      </c>
      <c r="F5" s="48">
        <f>COUNTIF('odch_zk (130)'!$C$21:$L$38,"&lt;="&amp;B5)+COUNTIF('odch_zk (130)'!$C$59:$L$76,"&lt;="&amp;B5)+COUNTIF('odch_zk (130)'!$C$97:$L$114,"&lt;="&amp;B5)-SUM($F$4:F4)</f>
        <v>0</v>
      </c>
      <c r="G5" s="48">
        <f>COUNTIF('odch_zk (130)'!$C$2:$L$19,"&lt;="&amp;B5)+COUNTIF('odch_zk (130)'!$C$40:$L$57,"&lt;="&amp;B5)+COUNTIF('odch_zk (130)'!$C$78:$L$95,"&lt;="&amp;B5)-SUM($G$4:G4)</f>
        <v>0</v>
      </c>
      <c r="H5" s="48"/>
      <c r="I5" s="48">
        <f>COUNTIF('odch_nezk (130)'!$C$2:$M$114,"&lt;="&amp;B5)-SUM($I$4:I4)</f>
        <v>0</v>
      </c>
      <c r="J5" s="48">
        <f>COUNTIF('odch_nezk (130)'!$C$2:$M$19,"&lt;="&amp;B5)+COUNTIF('odch_nezk (130)'!$C$40:$M$57,"&lt;="&amp;B5)+COUNTIF('odch_nezk (130)'!$C$78:$M$95,"&lt;="&amp;B5)-SUM($J$4:J4)</f>
        <v>0</v>
      </c>
      <c r="K5" s="48">
        <f>COUNTIF('odch_nezk (130)'!$C$21:$M$38,"&lt;="&amp;B5)+COUNTIF('odch_nezk (130)'!$C$59:$M$76,"&lt;="&amp;B5)+COUNTIF('odch_nezk (130)'!$C$97:$M$114,"&lt;="&amp;B5)-SUM($K$4:K4)</f>
        <v>0</v>
      </c>
      <c r="L5" s="48"/>
      <c r="M5" s="56">
        <v>3.1746031746031744E-2</v>
      </c>
      <c r="N5" s="56">
        <v>3.1746031746031744E-2</v>
      </c>
      <c r="O5" s="56">
        <v>0.04</v>
      </c>
      <c r="Q5" s="56">
        <v>1.0101010101010102E-2</v>
      </c>
      <c r="R5" s="56">
        <v>0.1111111111111111</v>
      </c>
      <c r="S5" s="56">
        <v>0.08</v>
      </c>
    </row>
    <row r="6" spans="1:19" x14ac:dyDescent="0.25">
      <c r="A6" s="47">
        <f t="shared" ref="A6:A44" si="3">A5+0.05</f>
        <v>-0.89999999999999991</v>
      </c>
      <c r="B6" s="51">
        <f t="shared" si="2"/>
        <v>-0.89999999999999991</v>
      </c>
      <c r="C6" s="36" t="s">
        <v>28</v>
      </c>
      <c r="D6" s="48"/>
      <c r="E6" s="48">
        <f>COUNTIF('odch_zk (130)'!$C$2:$L$114,"&lt;="&amp;B6)-SUM($E$4:E5)</f>
        <v>0</v>
      </c>
      <c r="F6" s="48">
        <f>COUNTIF('odch_zk (130)'!$C$21:$L$38,"&lt;="&amp;B6)+COUNTIF('odch_zk (130)'!$C$59:$L$76,"&lt;="&amp;B6)+COUNTIF('odch_zk (130)'!$C$97:$L$114,"&lt;="&amp;B6)-SUM($F$4:F5)</f>
        <v>0</v>
      </c>
      <c r="G6" s="48">
        <f>COUNTIF('odch_zk (130)'!$C$2:$L$19,"&lt;="&amp;B6)+COUNTIF('odch_zk (130)'!$C$40:$L$57,"&lt;="&amp;B6)+COUNTIF('odch_zk (130)'!$C$78:$L$95,"&lt;="&amp;B6)-SUM($G$4:G5)</f>
        <v>0</v>
      </c>
      <c r="H6" s="48"/>
      <c r="I6" s="48">
        <f>COUNTIF('odch_nezk (130)'!$C$2:$M$114,"&lt;="&amp;B6)-SUM($I$4:I5)</f>
        <v>0</v>
      </c>
      <c r="J6" s="48">
        <f>COUNTIF('odch_nezk (130)'!$C$2:$M$19,"&lt;="&amp;B6)+COUNTIF('odch_nezk (130)'!$C$40:$M$57,"&lt;="&amp;B6)+COUNTIF('odch_nezk (130)'!$C$78:$M$95,"&lt;="&amp;B6)-SUM($J$4:J5)</f>
        <v>0</v>
      </c>
      <c r="K6" s="48">
        <f>COUNTIF('odch_nezk (130)'!$C$21:$M$38,"&lt;="&amp;B6)+COUNTIF('odch_nezk (130)'!$C$59:$M$76,"&lt;="&amp;B6)+COUNTIF('odch_nezk (130)'!$C$97:$M$114,"&lt;="&amp;B6)-SUM($K$4:K5)</f>
        <v>0</v>
      </c>
      <c r="L6" s="48"/>
      <c r="M6" s="56">
        <v>4.3478260869565216E-2</v>
      </c>
      <c r="N6" s="56">
        <v>4.3478260869565216E-2</v>
      </c>
      <c r="O6" s="56">
        <v>-2.6548672566371681E-2</v>
      </c>
      <c r="Q6" s="56">
        <v>0.08</v>
      </c>
      <c r="R6" s="56">
        <v>3.1746031746031744E-2</v>
      </c>
      <c r="S6" s="56">
        <v>0.18421052631578946</v>
      </c>
    </row>
    <row r="7" spans="1:19" x14ac:dyDescent="0.25">
      <c r="A7" s="47">
        <f t="shared" si="3"/>
        <v>-0.84999999999999987</v>
      </c>
      <c r="B7" s="51">
        <f t="shared" si="2"/>
        <v>-0.84999999999999987</v>
      </c>
      <c r="C7" s="36" t="s">
        <v>38</v>
      </c>
      <c r="D7" s="48"/>
      <c r="E7" s="48">
        <f>COUNTIF('odch_zk (130)'!$C$2:$L$114,"&lt;="&amp;B7)-SUM($E$4:E6)</f>
        <v>0</v>
      </c>
      <c r="F7" s="48">
        <f>COUNTIF('odch_zk (130)'!$C$21:$L$38,"&lt;="&amp;B7)+COUNTIF('odch_zk (130)'!$C$59:$L$76,"&lt;="&amp;B7)+COUNTIF('odch_zk (130)'!$C$97:$L$114,"&lt;="&amp;B7)-SUM($F$4:F6)</f>
        <v>0</v>
      </c>
      <c r="G7" s="48">
        <f>COUNTIF('odch_zk (130)'!$C$2:$L$19,"&lt;="&amp;B7)+COUNTIF('odch_zk (130)'!$C$40:$L$57,"&lt;="&amp;B7)+COUNTIF('odch_zk (130)'!$C$78:$L$95,"&lt;="&amp;B7)-SUM($G$4:G6)</f>
        <v>0</v>
      </c>
      <c r="H7" s="48"/>
      <c r="I7" s="48">
        <f>COUNTIF('odch_nezk (130)'!$C$2:$M$114,"&lt;="&amp;B7)-SUM($I$4:I6)</f>
        <v>0</v>
      </c>
      <c r="J7" s="48">
        <f>COUNTIF('odch_nezk (130)'!$C$2:$M$19,"&lt;="&amp;B7)+COUNTIF('odch_nezk (130)'!$C$40:$M$57,"&lt;="&amp;B7)+COUNTIF('odch_nezk (130)'!$C$78:$M$95,"&lt;="&amp;B7)-SUM($J$4:J6)</f>
        <v>0</v>
      </c>
      <c r="K7" s="48">
        <f>COUNTIF('odch_nezk (130)'!$C$21:$M$38,"&lt;="&amp;B7)+COUNTIF('odch_nezk (130)'!$C$59:$M$76,"&lt;="&amp;B7)+COUNTIF('odch_nezk (130)'!$C$97:$M$114,"&lt;="&amp;B7)-SUM($K$4:K6)</f>
        <v>0</v>
      </c>
      <c r="L7" s="48"/>
      <c r="M7" s="56">
        <v>-2.1739130434782608E-2</v>
      </c>
      <c r="N7" s="56">
        <v>-2.1739130434782608E-2</v>
      </c>
      <c r="O7" s="56">
        <v>0.19565217391304349</v>
      </c>
      <c r="Q7" s="56">
        <v>0.18421052631578946</v>
      </c>
      <c r="R7" s="56">
        <v>-0.13043478260869565</v>
      </c>
      <c r="S7" s="56">
        <v>6.3829787234042548E-2</v>
      </c>
    </row>
    <row r="8" spans="1:19" x14ac:dyDescent="0.25">
      <c r="A8" s="47">
        <f t="shared" si="3"/>
        <v>-0.79999999999999982</v>
      </c>
      <c r="B8" s="51">
        <f t="shared" si="2"/>
        <v>-0.79999999999999982</v>
      </c>
      <c r="C8" s="36" t="s">
        <v>39</v>
      </c>
      <c r="D8" s="48"/>
      <c r="E8" s="48">
        <f>COUNTIF('odch_zk (130)'!$C$2:$L$114,"&lt;="&amp;B8)-SUM($E$4:E7)</f>
        <v>0</v>
      </c>
      <c r="F8" s="48">
        <f>COUNTIF('odch_zk (130)'!$C$21:$L$38,"&lt;="&amp;B8)+COUNTIF('odch_zk (130)'!$C$59:$L$76,"&lt;="&amp;B8)+COUNTIF('odch_zk (130)'!$C$97:$L$114,"&lt;="&amp;B8)-SUM($F$4:F7)</f>
        <v>0</v>
      </c>
      <c r="G8" s="48">
        <f>COUNTIF('odch_zk (130)'!$C$2:$L$19,"&lt;="&amp;B8)+COUNTIF('odch_zk (130)'!$C$40:$L$57,"&lt;="&amp;B8)+COUNTIF('odch_zk (130)'!$C$78:$L$95,"&lt;="&amp;B8)-SUM($G$4:G7)</f>
        <v>0</v>
      </c>
      <c r="H8" s="48"/>
      <c r="I8" s="48">
        <f>COUNTIF('odch_nezk (130)'!$C$2:$M$114,"&lt;="&amp;B8)-SUM($I$4:I7)</f>
        <v>0</v>
      </c>
      <c r="J8" s="48">
        <f>COUNTIF('odch_nezk (130)'!$C$2:$M$19,"&lt;="&amp;B8)+COUNTIF('odch_nezk (130)'!$C$40:$M$57,"&lt;="&amp;B8)+COUNTIF('odch_nezk (130)'!$C$78:$M$95,"&lt;="&amp;B8)-SUM($J$4:J7)</f>
        <v>0</v>
      </c>
      <c r="K8" s="48">
        <f>COUNTIF('odch_nezk (130)'!$C$21:$M$38,"&lt;="&amp;B8)+COUNTIF('odch_nezk (130)'!$C$59:$M$76,"&lt;="&amp;B8)+COUNTIF('odch_nezk (130)'!$C$97:$M$114,"&lt;="&amp;B8)-SUM($K$4:K7)</f>
        <v>0</v>
      </c>
      <c r="L8" s="48"/>
      <c r="M8" s="56">
        <v>0.38297872340425532</v>
      </c>
      <c r="N8" s="56">
        <v>0.30434782608695654</v>
      </c>
      <c r="O8" s="56">
        <v>5.6910569105691054E-2</v>
      </c>
      <c r="Q8" s="56">
        <v>0.1111111111111111</v>
      </c>
      <c r="R8" s="56">
        <v>-2.1739130434782608E-2</v>
      </c>
      <c r="S8" s="56">
        <v>-0.04</v>
      </c>
    </row>
    <row r="9" spans="1:19" x14ac:dyDescent="0.25">
      <c r="A9" s="47">
        <f t="shared" si="3"/>
        <v>-0.74999999999999978</v>
      </c>
      <c r="B9" s="51">
        <f t="shared" si="2"/>
        <v>-0.74999999999999978</v>
      </c>
      <c r="C9" s="36" t="s">
        <v>40</v>
      </c>
      <c r="D9" s="48"/>
      <c r="E9" s="48">
        <f>COUNTIF('odch_zk (130)'!$C$2:$L$114,"&lt;="&amp;B9)-SUM($E$4:E8)</f>
        <v>0</v>
      </c>
      <c r="F9" s="48">
        <f>COUNTIF('odch_zk (130)'!$C$21:$L$38,"&lt;="&amp;B9)+COUNTIF('odch_zk (130)'!$C$59:$L$76,"&lt;="&amp;B9)+COUNTIF('odch_zk (130)'!$C$97:$L$114,"&lt;="&amp;B9)-SUM($F$4:F8)</f>
        <v>0</v>
      </c>
      <c r="G9" s="48">
        <f>COUNTIF('odch_zk (130)'!$C$2:$L$19,"&lt;="&amp;B9)+COUNTIF('odch_zk (130)'!$C$40:$L$57,"&lt;="&amp;B9)+COUNTIF('odch_zk (130)'!$C$78:$L$95,"&lt;="&amp;B9)-SUM($G$4:G8)</f>
        <v>0</v>
      </c>
      <c r="H9" s="48"/>
      <c r="I9" s="48">
        <f>COUNTIF('odch_nezk (130)'!$C$2:$M$114,"&lt;="&amp;B9)-SUM($I$4:I8)</f>
        <v>0</v>
      </c>
      <c r="J9" s="48">
        <f>COUNTIF('odch_nezk (130)'!$C$2:$M$19,"&lt;="&amp;B9)+COUNTIF('odch_nezk (130)'!$C$40:$M$57,"&lt;="&amp;B9)+COUNTIF('odch_nezk (130)'!$C$78:$M$95,"&lt;="&amp;B9)-SUM($J$4:J8)</f>
        <v>0</v>
      </c>
      <c r="K9" s="48">
        <f>COUNTIF('odch_nezk (130)'!$C$21:$M$38,"&lt;="&amp;B9)+COUNTIF('odch_nezk (130)'!$C$59:$M$76,"&lt;="&amp;B9)+COUNTIF('odch_nezk (130)'!$C$97:$M$114,"&lt;="&amp;B9)-SUM($K$4:K8)</f>
        <v>0</v>
      </c>
      <c r="L9" s="48"/>
      <c r="M9" s="56">
        <v>0.04</v>
      </c>
      <c r="N9" s="56">
        <v>2.3622047244094488E-2</v>
      </c>
      <c r="O9" s="56">
        <v>0.14035087719298245</v>
      </c>
      <c r="Q9" s="56">
        <v>3.1746031746031744E-2</v>
      </c>
      <c r="R9" s="56">
        <v>-9.5238095238095233E-2</v>
      </c>
      <c r="S9" s="56">
        <v>6.1946902654867256E-2</v>
      </c>
    </row>
    <row r="10" spans="1:19" x14ac:dyDescent="0.25">
      <c r="A10" s="47">
        <f t="shared" si="3"/>
        <v>-0.69999999999999973</v>
      </c>
      <c r="B10" s="51">
        <f t="shared" si="2"/>
        <v>-0.69999999999999973</v>
      </c>
      <c r="C10" s="36" t="s">
        <v>41</v>
      </c>
      <c r="D10" s="48"/>
      <c r="E10" s="48">
        <f>COUNTIF('odch_zk (130)'!$C$2:$L$114,"&lt;="&amp;B10)-SUM($E$4:E9)</f>
        <v>0</v>
      </c>
      <c r="F10" s="48">
        <f>COUNTIF('odch_zk (130)'!$C$21:$L$38,"&lt;="&amp;B10)+COUNTIF('odch_zk (130)'!$C$59:$L$76,"&lt;="&amp;B10)+COUNTIF('odch_zk (130)'!$C$97:$L$114,"&lt;="&amp;B10)-SUM($F$4:F9)</f>
        <v>0</v>
      </c>
      <c r="G10" s="48">
        <f>COUNTIF('odch_zk (130)'!$C$2:$L$19,"&lt;="&amp;B10)+COUNTIF('odch_zk (130)'!$C$40:$L$57,"&lt;="&amp;B10)+COUNTIF('odch_zk (130)'!$C$78:$L$95,"&lt;="&amp;B10)-SUM($G$4:G9)</f>
        <v>0</v>
      </c>
      <c r="H10" s="48"/>
      <c r="I10" s="48">
        <f>COUNTIF('odch_nezk (130)'!$C$2:$M$114,"&lt;="&amp;B10)-SUM($I$4:I9)</f>
        <v>0</v>
      </c>
      <c r="J10" s="48">
        <f>COUNTIF('odch_nezk (130)'!$C$2:$M$19,"&lt;="&amp;B10)+COUNTIF('odch_nezk (130)'!$C$40:$M$57,"&lt;="&amp;B10)+COUNTIF('odch_nezk (130)'!$C$78:$M$95,"&lt;="&amp;B10)-SUM($J$4:J9)</f>
        <v>0</v>
      </c>
      <c r="K10" s="48">
        <f>COUNTIF('odch_nezk (130)'!$C$21:$M$38,"&lt;="&amp;B10)+COUNTIF('odch_nezk (130)'!$C$59:$M$76,"&lt;="&amp;B10)+COUNTIF('odch_nezk (130)'!$C$97:$M$114,"&lt;="&amp;B10)-SUM($K$4:K9)</f>
        <v>0</v>
      </c>
      <c r="L10" s="48"/>
      <c r="M10" s="56">
        <v>-2.6548672566371681E-2</v>
      </c>
      <c r="N10" s="56">
        <v>4.7619047619047616E-2</v>
      </c>
      <c r="O10" s="56">
        <v>-6.5420560747663545E-2</v>
      </c>
      <c r="Q10" s="56">
        <v>-0.13043478260869565</v>
      </c>
      <c r="R10" s="56">
        <v>8.8709677419354843E-2</v>
      </c>
      <c r="S10" s="56">
        <v>0.26168224299065418</v>
      </c>
    </row>
    <row r="11" spans="1:19" x14ac:dyDescent="0.25">
      <c r="A11" s="47">
        <f t="shared" si="3"/>
        <v>-0.64999999999999969</v>
      </c>
      <c r="B11" s="51">
        <f t="shared" si="2"/>
        <v>-0.64999999999999969</v>
      </c>
      <c r="C11" s="36" t="s">
        <v>42</v>
      </c>
      <c r="D11" s="48"/>
      <c r="E11" s="48">
        <f>COUNTIF('odch_zk (130)'!$C$2:$L$114,"&lt;="&amp;B11)-SUM($E$4:E10)</f>
        <v>0</v>
      </c>
      <c r="F11" s="48">
        <f>COUNTIF('odch_zk (130)'!$C$21:$L$38,"&lt;="&amp;B11)+COUNTIF('odch_zk (130)'!$C$59:$L$76,"&lt;="&amp;B11)+COUNTIF('odch_zk (130)'!$C$97:$L$114,"&lt;="&amp;B11)-SUM($F$4:F10)</f>
        <v>0</v>
      </c>
      <c r="G11" s="48">
        <f>COUNTIF('odch_zk (130)'!$C$2:$L$19,"&lt;="&amp;B11)+COUNTIF('odch_zk (130)'!$C$40:$L$57,"&lt;="&amp;B11)+COUNTIF('odch_zk (130)'!$C$78:$L$95,"&lt;="&amp;B11)-SUM($G$4:G10)</f>
        <v>0</v>
      </c>
      <c r="H11" s="48"/>
      <c r="I11" s="48">
        <f>COUNTIF('odch_nezk (130)'!$C$2:$M$114,"&lt;="&amp;B11)-SUM($I$4:I10)</f>
        <v>0</v>
      </c>
      <c r="J11" s="48">
        <f>COUNTIF('odch_nezk (130)'!$C$2:$M$19,"&lt;="&amp;B11)+COUNTIF('odch_nezk (130)'!$C$40:$M$57,"&lt;="&amp;B11)+COUNTIF('odch_nezk (130)'!$C$78:$M$95,"&lt;="&amp;B11)-SUM($J$4:J10)</f>
        <v>0</v>
      </c>
      <c r="K11" s="48">
        <f>COUNTIF('odch_nezk (130)'!$C$21:$M$38,"&lt;="&amp;B11)+COUNTIF('odch_nezk (130)'!$C$59:$M$76,"&lt;="&amp;B11)+COUNTIF('odch_nezk (130)'!$C$97:$M$114,"&lt;="&amp;B11)-SUM($K$4:K10)</f>
        <v>0</v>
      </c>
      <c r="L11" s="48"/>
      <c r="M11" s="56">
        <v>0.30434782608695654</v>
      </c>
      <c r="N11" s="56">
        <v>-0.11290322580645161</v>
      </c>
      <c r="O11" s="56">
        <v>-0.15254237288135594</v>
      </c>
      <c r="Q11" s="56">
        <v>-2.1739130434782608E-2</v>
      </c>
      <c r="R11" s="56">
        <v>4.8387096774193547E-2</v>
      </c>
      <c r="S11" s="56">
        <v>0.1440677966101695</v>
      </c>
    </row>
    <row r="12" spans="1:19" x14ac:dyDescent="0.25">
      <c r="A12" s="47">
        <f t="shared" si="3"/>
        <v>-0.59999999999999964</v>
      </c>
      <c r="B12" s="51">
        <f t="shared" si="2"/>
        <v>-0.59999999999999964</v>
      </c>
      <c r="C12" s="36" t="s">
        <v>43</v>
      </c>
      <c r="D12" s="48"/>
      <c r="E12" s="48">
        <f>COUNTIF('odch_zk (130)'!$C$2:$L$114,"&lt;="&amp;B12)-SUM($E$4:E11)</f>
        <v>0</v>
      </c>
      <c r="F12" s="48">
        <f>COUNTIF('odch_zk (130)'!$C$21:$L$38,"&lt;="&amp;B12)+COUNTIF('odch_zk (130)'!$C$59:$L$76,"&lt;="&amp;B12)+COUNTIF('odch_zk (130)'!$C$97:$L$114,"&lt;="&amp;B12)-SUM($F$4:F11)</f>
        <v>0</v>
      </c>
      <c r="G12" s="48">
        <f>COUNTIF('odch_zk (130)'!$C$2:$L$19,"&lt;="&amp;B12)+COUNTIF('odch_zk (130)'!$C$40:$L$57,"&lt;="&amp;B12)+COUNTIF('odch_zk (130)'!$C$78:$L$95,"&lt;="&amp;B12)-SUM($G$4:G11)</f>
        <v>0</v>
      </c>
      <c r="H12" s="48"/>
      <c r="I12" s="48">
        <f>COUNTIF('odch_nezk (130)'!$C$2:$M$114,"&lt;="&amp;B12)-SUM($I$4:I11)</f>
        <v>0</v>
      </c>
      <c r="J12" s="48">
        <f>COUNTIF('odch_nezk (130)'!$C$2:$M$19,"&lt;="&amp;B12)+COUNTIF('odch_nezk (130)'!$C$40:$M$57,"&lt;="&amp;B12)+COUNTIF('odch_nezk (130)'!$C$78:$M$95,"&lt;="&amp;B12)-SUM($J$4:J11)</f>
        <v>0</v>
      </c>
      <c r="K12" s="48">
        <f>COUNTIF('odch_nezk (130)'!$C$21:$M$38,"&lt;="&amp;B12)+COUNTIF('odch_nezk (130)'!$C$59:$M$76,"&lt;="&amp;B12)+COUNTIF('odch_nezk (130)'!$C$97:$M$114,"&lt;="&amp;B12)-SUM($K$4:K11)</f>
        <v>0</v>
      </c>
      <c r="L12" s="48"/>
      <c r="M12" s="56">
        <v>2.3622047244094488E-2</v>
      </c>
      <c r="N12" s="56">
        <v>-9.0909090909090912E-2</v>
      </c>
      <c r="O12" s="56">
        <v>-8.1632653061224483E-2</v>
      </c>
      <c r="Q12" s="56">
        <v>6.3829787234042548E-2</v>
      </c>
      <c r="R12" s="56">
        <v>0.1111111111111111</v>
      </c>
      <c r="S12" s="56">
        <v>0.37755102040816324</v>
      </c>
    </row>
    <row r="13" spans="1:19" x14ac:dyDescent="0.25">
      <c r="A13" s="47">
        <f t="shared" si="3"/>
        <v>-0.5499999999999996</v>
      </c>
      <c r="B13" s="51">
        <f t="shared" si="2"/>
        <v>-0.5499999999999996</v>
      </c>
      <c r="C13" s="36" t="s">
        <v>44</v>
      </c>
      <c r="D13" s="48"/>
      <c r="E13" s="48">
        <f>COUNTIF('odch_zk (130)'!$C$2:$L$114,"&lt;="&amp;B13)-SUM($E$4:E12)</f>
        <v>0</v>
      </c>
      <c r="F13" s="48">
        <f>COUNTIF('odch_zk (130)'!$C$21:$L$38,"&lt;="&amp;B13)+COUNTIF('odch_zk (130)'!$C$59:$L$76,"&lt;="&amp;B13)+COUNTIF('odch_zk (130)'!$C$97:$L$114,"&lt;="&amp;B13)-SUM($F$4:F12)</f>
        <v>0</v>
      </c>
      <c r="G13" s="48">
        <f>COUNTIF('odch_zk (130)'!$C$2:$L$19,"&lt;="&amp;B13)+COUNTIF('odch_zk (130)'!$C$40:$L$57,"&lt;="&amp;B13)+COUNTIF('odch_zk (130)'!$C$78:$L$95,"&lt;="&amp;B13)-SUM($G$4:G12)</f>
        <v>0</v>
      </c>
      <c r="H13" s="48"/>
      <c r="I13" s="48">
        <f>COUNTIF('odch_nezk (130)'!$C$2:$M$114,"&lt;="&amp;B13)-SUM($I$4:I12)</f>
        <v>0</v>
      </c>
      <c r="J13" s="48">
        <f>COUNTIF('odch_nezk (130)'!$C$2:$M$19,"&lt;="&amp;B13)+COUNTIF('odch_nezk (130)'!$C$40:$M$57,"&lt;="&amp;B13)+COUNTIF('odch_nezk (130)'!$C$78:$M$95,"&lt;="&amp;B13)-SUM($J$4:J12)</f>
        <v>0</v>
      </c>
      <c r="K13" s="48">
        <f>COUNTIF('odch_nezk (130)'!$C$21:$M$38,"&lt;="&amp;B13)+COUNTIF('odch_nezk (130)'!$C$59:$M$76,"&lt;="&amp;B13)+COUNTIF('odch_nezk (130)'!$C$97:$M$114,"&lt;="&amp;B13)-SUM($K$4:K12)</f>
        <v>0</v>
      </c>
      <c r="L13" s="48"/>
      <c r="M13" s="56">
        <v>0.19565217391304349</v>
      </c>
      <c r="N13" s="56">
        <v>-4.7619047619047616E-2</v>
      </c>
      <c r="O13" s="56">
        <v>0.1702127659574468</v>
      </c>
      <c r="Q13" s="56">
        <v>-0.04</v>
      </c>
      <c r="R13" s="56">
        <v>3.1746031746031744E-2</v>
      </c>
      <c r="S13" s="56">
        <v>0.21212121212121213</v>
      </c>
    </row>
    <row r="14" spans="1:19" x14ac:dyDescent="0.25">
      <c r="A14" s="47">
        <f t="shared" si="3"/>
        <v>-0.49999999999999961</v>
      </c>
      <c r="B14" s="51">
        <f t="shared" si="2"/>
        <v>-0.49999999999999961</v>
      </c>
      <c r="C14" s="36" t="s">
        <v>45</v>
      </c>
      <c r="D14" s="48"/>
      <c r="E14" s="48">
        <f>COUNTIF('odch_zk (130)'!$C$2:$L$114,"&lt;="&amp;B14)-SUM($E$4:E13)</f>
        <v>0</v>
      </c>
      <c r="F14" s="48">
        <f>COUNTIF('odch_zk (130)'!$C$21:$L$38,"&lt;="&amp;B14)+COUNTIF('odch_zk (130)'!$C$59:$L$76,"&lt;="&amp;B14)+COUNTIF('odch_zk (130)'!$C$97:$L$114,"&lt;="&amp;B14)-SUM($F$4:F13)</f>
        <v>0</v>
      </c>
      <c r="G14" s="48">
        <f>COUNTIF('odch_zk (130)'!$C$2:$L$19,"&lt;="&amp;B14)+COUNTIF('odch_zk (130)'!$C$40:$L$57,"&lt;="&amp;B14)+COUNTIF('odch_zk (130)'!$C$78:$L$95,"&lt;="&amp;B14)-SUM($G$4:G13)</f>
        <v>0</v>
      </c>
      <c r="H14" s="48"/>
      <c r="I14" s="48">
        <f>COUNTIF('odch_nezk (130)'!$C$2:$M$114,"&lt;="&amp;B14)-SUM($I$4:I13)</f>
        <v>0</v>
      </c>
      <c r="J14" s="48">
        <f>COUNTIF('odch_nezk (130)'!$C$2:$M$19,"&lt;="&amp;B14)+COUNTIF('odch_nezk (130)'!$C$40:$M$57,"&lt;="&amp;B14)+COUNTIF('odch_nezk (130)'!$C$78:$M$95,"&lt;="&amp;B14)-SUM($J$4:J13)</f>
        <v>0</v>
      </c>
      <c r="K14" s="48">
        <f>COUNTIF('odch_nezk (130)'!$C$21:$M$38,"&lt;="&amp;B14)+COUNTIF('odch_nezk (130)'!$C$59:$M$76,"&lt;="&amp;B14)+COUNTIF('odch_nezk (130)'!$C$97:$M$114,"&lt;="&amp;B14)-SUM($K$4:K13)</f>
        <v>0</v>
      </c>
      <c r="L14" s="48"/>
      <c r="M14" s="56">
        <v>5.6910569105691054E-2</v>
      </c>
      <c r="N14" s="56">
        <v>4.3478260869565216E-2</v>
      </c>
      <c r="O14" s="56">
        <v>0.04</v>
      </c>
      <c r="Q14" s="56">
        <v>6.1946902654867256E-2</v>
      </c>
      <c r="R14" s="56">
        <v>0</v>
      </c>
      <c r="S14" s="56">
        <v>-0.04</v>
      </c>
    </row>
    <row r="15" spans="1:19" x14ac:dyDescent="0.25">
      <c r="A15" s="47">
        <f t="shared" si="3"/>
        <v>-0.44999999999999962</v>
      </c>
      <c r="B15" s="51">
        <f t="shared" si="2"/>
        <v>-0.44999999999999962</v>
      </c>
      <c r="C15" s="36" t="s">
        <v>46</v>
      </c>
      <c r="D15" s="48"/>
      <c r="E15" s="48">
        <f>COUNTIF('odch_zk (130)'!$C$2:$L$114,"&lt;="&amp;B15)-SUM($E$4:E14)</f>
        <v>0</v>
      </c>
      <c r="F15" s="48">
        <f>COUNTIF('odch_zk (130)'!$C$21:$L$38,"&lt;="&amp;B15)+COUNTIF('odch_zk (130)'!$C$59:$L$76,"&lt;="&amp;B15)+COUNTIF('odch_zk (130)'!$C$97:$L$114,"&lt;="&amp;B15)-SUM($F$4:F14)</f>
        <v>0</v>
      </c>
      <c r="G15" s="48">
        <f>COUNTIF('odch_zk (130)'!$C$2:$L$19,"&lt;="&amp;B15)+COUNTIF('odch_zk (130)'!$C$40:$L$57,"&lt;="&amp;B15)+COUNTIF('odch_zk (130)'!$C$78:$L$95,"&lt;="&amp;B15)-SUM($G$4:G14)</f>
        <v>0</v>
      </c>
      <c r="H15" s="48"/>
      <c r="I15" s="48">
        <f>COUNTIF('odch_nezk (130)'!$C$2:$M$114,"&lt;="&amp;B15)-SUM($I$4:I14)</f>
        <v>0</v>
      </c>
      <c r="J15" s="48">
        <f>COUNTIF('odch_nezk (130)'!$C$2:$M$19,"&lt;="&amp;B15)+COUNTIF('odch_nezk (130)'!$C$40:$M$57,"&lt;="&amp;B15)+COUNTIF('odch_nezk (130)'!$C$78:$M$95,"&lt;="&amp;B15)-SUM($J$4:J14)</f>
        <v>0</v>
      </c>
      <c r="K15" s="48">
        <f>COUNTIF('odch_nezk (130)'!$C$21:$M$38,"&lt;="&amp;B15)+COUNTIF('odch_nezk (130)'!$C$59:$M$76,"&lt;="&amp;B15)+COUNTIF('odch_nezk (130)'!$C$97:$M$114,"&lt;="&amp;B15)-SUM($K$4:K14)</f>
        <v>0</v>
      </c>
      <c r="L15" s="48"/>
      <c r="M15" s="56">
        <v>0.14035087719298245</v>
      </c>
      <c r="N15" s="56">
        <v>3.2608695652173912E-2</v>
      </c>
      <c r="O15" s="56">
        <v>-2.6548672566371681E-2</v>
      </c>
      <c r="Q15" s="56">
        <v>-9.5238095238095233E-2</v>
      </c>
      <c r="R15" s="56">
        <v>-2.1739130434782608E-2</v>
      </c>
      <c r="S15" s="56">
        <v>8.771929824561403E-3</v>
      </c>
    </row>
    <row r="16" spans="1:19" x14ac:dyDescent="0.25">
      <c r="A16" s="47">
        <f t="shared" si="3"/>
        <v>-0.39999999999999963</v>
      </c>
      <c r="B16" s="51">
        <f t="shared" si="2"/>
        <v>-0.39999999999999963</v>
      </c>
      <c r="C16" s="36" t="s">
        <v>47</v>
      </c>
      <c r="D16" s="48"/>
      <c r="E16" s="48">
        <f>COUNTIF('odch_zk (130)'!$C$2:$L$114,"&lt;="&amp;B16)-SUM($E$4:E15)</f>
        <v>0</v>
      </c>
      <c r="F16" s="48">
        <f>COUNTIF('odch_zk (130)'!$C$21:$L$38,"&lt;="&amp;B16)+COUNTIF('odch_zk (130)'!$C$59:$L$76,"&lt;="&amp;B16)+COUNTIF('odch_zk (130)'!$C$97:$L$114,"&lt;="&amp;B16)-SUM($F$4:F15)</f>
        <v>0</v>
      </c>
      <c r="G16" s="48">
        <f>COUNTIF('odch_zk (130)'!$C$2:$L$19,"&lt;="&amp;B16)+COUNTIF('odch_zk (130)'!$C$40:$L$57,"&lt;="&amp;B16)+COUNTIF('odch_zk (130)'!$C$78:$L$95,"&lt;="&amp;B16)-SUM($G$4:G15)</f>
        <v>0</v>
      </c>
      <c r="H16" s="48"/>
      <c r="I16" s="48">
        <f>COUNTIF('odch_nezk (130)'!$C$2:$M$114,"&lt;="&amp;B16)-SUM($I$4:I15)</f>
        <v>0</v>
      </c>
      <c r="J16" s="48">
        <f>COUNTIF('odch_nezk (130)'!$C$2:$M$19,"&lt;="&amp;B16)+COUNTIF('odch_nezk (130)'!$C$40:$M$57,"&lt;="&amp;B16)+COUNTIF('odch_nezk (130)'!$C$78:$M$95,"&lt;="&amp;B16)-SUM($J$4:J15)</f>
        <v>0</v>
      </c>
      <c r="K16" s="48">
        <f>COUNTIF('odch_nezk (130)'!$C$21:$M$38,"&lt;="&amp;B16)+COUNTIF('odch_nezk (130)'!$C$59:$M$76,"&lt;="&amp;B16)+COUNTIF('odch_nezk (130)'!$C$97:$M$114,"&lt;="&amp;B16)-SUM($K$4:K15)</f>
        <v>0</v>
      </c>
      <c r="L16" s="48"/>
      <c r="M16" s="56">
        <v>4.7619047619047616E-2</v>
      </c>
      <c r="N16" s="56">
        <v>0.25</v>
      </c>
      <c r="O16" s="56">
        <v>0.25</v>
      </c>
      <c r="Q16" s="56">
        <v>8.8709677419354843E-2</v>
      </c>
      <c r="R16" s="56">
        <v>0.14285714285714285</v>
      </c>
      <c r="S16" s="56">
        <v>0.27659574468085107</v>
      </c>
    </row>
    <row r="17" spans="1:19" x14ac:dyDescent="0.25">
      <c r="A17" s="47">
        <f t="shared" si="3"/>
        <v>-0.34999999999999964</v>
      </c>
      <c r="B17" s="51">
        <f t="shared" si="2"/>
        <v>-0.34999999999999964</v>
      </c>
      <c r="C17" s="36" t="s">
        <v>48</v>
      </c>
      <c r="D17" s="48"/>
      <c r="E17" s="48">
        <f>COUNTIF('odch_zk (130)'!$C$2:$L$114,"&lt;="&amp;B17)-SUM($E$4:E16)</f>
        <v>1</v>
      </c>
      <c r="F17" s="48">
        <f>COUNTIF('odch_zk (130)'!$C$21:$L$38,"&lt;="&amp;B17)+COUNTIF('odch_zk (130)'!$C$59:$L$76,"&lt;="&amp;B17)+COUNTIF('odch_zk (130)'!$C$97:$L$114,"&lt;="&amp;B17)-SUM($F$4:F16)</f>
        <v>0</v>
      </c>
      <c r="G17" s="48">
        <f>COUNTIF('odch_zk (130)'!$C$2:$L$19,"&lt;="&amp;B17)+COUNTIF('odch_zk (130)'!$C$40:$L$57,"&lt;="&amp;B17)+COUNTIF('odch_zk (130)'!$C$78:$L$95,"&lt;="&amp;B17)-SUM($G$4:G16)</f>
        <v>1</v>
      </c>
      <c r="H17" s="48"/>
      <c r="I17" s="48">
        <f>COUNTIF('odch_nezk (130)'!$C$2:$M$114,"&lt;="&amp;B17)-SUM($I$4:I16)</f>
        <v>0</v>
      </c>
      <c r="J17" s="48">
        <f>COUNTIF('odch_nezk (130)'!$C$2:$M$19,"&lt;="&amp;B17)+COUNTIF('odch_nezk (130)'!$C$40:$M$57,"&lt;="&amp;B17)+COUNTIF('odch_nezk (130)'!$C$78:$M$95,"&lt;="&amp;B17)-SUM($J$4:J16)</f>
        <v>0</v>
      </c>
      <c r="K17" s="48">
        <f>COUNTIF('odch_nezk (130)'!$C$21:$M$38,"&lt;="&amp;B17)+COUNTIF('odch_nezk (130)'!$C$59:$M$76,"&lt;="&amp;B17)+COUNTIF('odch_nezk (130)'!$C$97:$M$114,"&lt;="&amp;B17)-SUM($K$4:K16)</f>
        <v>0</v>
      </c>
      <c r="L17" s="48"/>
      <c r="M17" s="56">
        <v>-0.11290322580645161</v>
      </c>
      <c r="N17" s="56">
        <v>6.2992125984251968E-2</v>
      </c>
      <c r="O17" s="56">
        <v>0.13821138211382114</v>
      </c>
      <c r="Q17" s="56">
        <v>0.26168224299065418</v>
      </c>
      <c r="R17" s="56">
        <v>4.8387096774193547E-2</v>
      </c>
      <c r="S17" s="56">
        <v>0.04</v>
      </c>
    </row>
    <row r="18" spans="1:19" x14ac:dyDescent="0.25">
      <c r="A18" s="47">
        <f t="shared" si="3"/>
        <v>-0.29999999999999966</v>
      </c>
      <c r="B18" s="51">
        <f t="shared" si="2"/>
        <v>-0.29999999999999966</v>
      </c>
      <c r="C18" s="36" t="s">
        <v>49</v>
      </c>
      <c r="D18" s="48"/>
      <c r="E18" s="48">
        <f>COUNTIF('odch_zk (130)'!$C$2:$L$114,"&lt;="&amp;B18)-SUM($E$4:E17)</f>
        <v>0</v>
      </c>
      <c r="F18" s="48">
        <f>COUNTIF('odch_zk (130)'!$C$21:$L$38,"&lt;="&amp;B18)+COUNTIF('odch_zk (130)'!$C$59:$L$76,"&lt;="&amp;B18)+COUNTIF('odch_zk (130)'!$C$97:$L$114,"&lt;="&amp;B18)-SUM($F$4:F17)</f>
        <v>0</v>
      </c>
      <c r="G18" s="48">
        <f>COUNTIF('odch_zk (130)'!$C$2:$L$19,"&lt;="&amp;B18)+COUNTIF('odch_zk (130)'!$C$40:$L$57,"&lt;="&amp;B18)+COUNTIF('odch_zk (130)'!$C$78:$L$95,"&lt;="&amp;B18)-SUM($G$4:G17)</f>
        <v>0</v>
      </c>
      <c r="H18" s="48"/>
      <c r="I18" s="48">
        <f>COUNTIF('odch_nezk (130)'!$C$2:$M$114,"&lt;="&amp;B18)-SUM($I$4:I17)</f>
        <v>0</v>
      </c>
      <c r="J18" s="48">
        <f>COUNTIF('odch_nezk (130)'!$C$2:$M$19,"&lt;="&amp;B18)+COUNTIF('odch_nezk (130)'!$C$40:$M$57,"&lt;="&amp;B18)+COUNTIF('odch_nezk (130)'!$C$78:$M$95,"&lt;="&amp;B18)-SUM($J$4:J17)</f>
        <v>0</v>
      </c>
      <c r="K18" s="48">
        <f>COUNTIF('odch_nezk (130)'!$C$21:$M$38,"&lt;="&amp;B18)+COUNTIF('odch_nezk (130)'!$C$59:$M$76,"&lt;="&amp;B18)+COUNTIF('odch_nezk (130)'!$C$97:$M$114,"&lt;="&amp;B18)-SUM($K$4:K17)</f>
        <v>0</v>
      </c>
      <c r="L18" s="48"/>
      <c r="M18" s="56">
        <v>-6.5420560747663545E-2</v>
      </c>
      <c r="N18" s="56">
        <v>4.7619047619047616E-2</v>
      </c>
      <c r="O18" s="56">
        <v>0.18421052631578946</v>
      </c>
      <c r="Q18" s="56">
        <v>0.1440677966101695</v>
      </c>
      <c r="R18" s="56">
        <v>0.28865979381443296</v>
      </c>
      <c r="S18" s="56">
        <v>0.10619469026548672</v>
      </c>
    </row>
    <row r="19" spans="1:19" x14ac:dyDescent="0.25">
      <c r="A19" s="47">
        <f t="shared" si="3"/>
        <v>-0.24999999999999967</v>
      </c>
      <c r="B19" s="51">
        <f t="shared" si="2"/>
        <v>-0.24999999999999967</v>
      </c>
      <c r="C19" s="36" t="s">
        <v>50</v>
      </c>
      <c r="D19" s="48"/>
      <c r="E19" s="48">
        <f>COUNTIF('odch_zk (130)'!$C$2:$L$114,"&lt;="&amp;B19)-SUM($E$4:E18)</f>
        <v>0</v>
      </c>
      <c r="F19" s="48">
        <f>COUNTIF('odch_zk (130)'!$C$21:$L$38,"&lt;="&amp;B19)+COUNTIF('odch_zk (130)'!$C$59:$L$76,"&lt;="&amp;B19)+COUNTIF('odch_zk (130)'!$C$97:$L$114,"&lt;="&amp;B19)-SUM($F$4:F18)</f>
        <v>0</v>
      </c>
      <c r="G19" s="48">
        <f>COUNTIF('odch_zk (130)'!$C$2:$L$19,"&lt;="&amp;B19)+COUNTIF('odch_zk (130)'!$C$40:$L$57,"&lt;="&amp;B19)+COUNTIF('odch_zk (130)'!$C$78:$L$95,"&lt;="&amp;B19)-SUM($G$4:G18)</f>
        <v>0</v>
      </c>
      <c r="H19" s="48"/>
      <c r="I19" s="48">
        <f>COUNTIF('odch_nezk (130)'!$C$2:$M$114,"&lt;="&amp;B19)-SUM($I$4:I18)</f>
        <v>0</v>
      </c>
      <c r="J19" s="48">
        <f>COUNTIF('odch_nezk (130)'!$C$2:$M$19,"&lt;="&amp;B19)+COUNTIF('odch_nezk (130)'!$C$40:$M$57,"&lt;="&amp;B19)+COUNTIF('odch_nezk (130)'!$C$78:$M$95,"&lt;="&amp;B19)-SUM($J$4:J18)</f>
        <v>0</v>
      </c>
      <c r="K19" s="48">
        <f>COUNTIF('odch_nezk (130)'!$C$21:$M$38,"&lt;="&amp;B19)+COUNTIF('odch_nezk (130)'!$C$59:$M$76,"&lt;="&amp;B19)+COUNTIF('odch_nezk (130)'!$C$97:$M$114,"&lt;="&amp;B19)-SUM($K$4:K18)</f>
        <v>0</v>
      </c>
      <c r="L19" s="48"/>
      <c r="M19" s="56">
        <v>-0.15254237288135594</v>
      </c>
      <c r="N19" s="56">
        <v>4.8387096774193547E-2</v>
      </c>
      <c r="O19" s="56">
        <v>2.8037383177570093E-2</v>
      </c>
      <c r="Q19" s="56">
        <v>0.37755102040816324</v>
      </c>
      <c r="R19" s="56">
        <v>0</v>
      </c>
      <c r="S19" s="56">
        <v>0.12149532710280374</v>
      </c>
    </row>
    <row r="20" spans="1:19" x14ac:dyDescent="0.25">
      <c r="A20" s="47">
        <f t="shared" si="3"/>
        <v>-0.19999999999999968</v>
      </c>
      <c r="B20" s="51">
        <f t="shared" si="2"/>
        <v>-0.19999999999999968</v>
      </c>
      <c r="C20" s="36" t="s">
        <v>51</v>
      </c>
      <c r="D20" s="48"/>
      <c r="E20" s="48">
        <f>COUNTIF('odch_zk (130)'!$C$2:$L$114,"&lt;="&amp;B20)-SUM($E$4:E19)</f>
        <v>0</v>
      </c>
      <c r="F20" s="48">
        <f>COUNTIF('odch_zk (130)'!$C$21:$L$38,"&lt;="&amp;B20)+COUNTIF('odch_zk (130)'!$C$59:$L$76,"&lt;="&amp;B20)+COUNTIF('odch_zk (130)'!$C$97:$L$114,"&lt;="&amp;B20)-SUM($F$4:F19)</f>
        <v>0</v>
      </c>
      <c r="G20" s="48">
        <f>COUNTIF('odch_zk (130)'!$C$2:$L$19,"&lt;="&amp;B20)+COUNTIF('odch_zk (130)'!$C$40:$L$57,"&lt;="&amp;B20)+COUNTIF('odch_zk (130)'!$C$78:$L$95,"&lt;="&amp;B20)-SUM($G$4:G19)</f>
        <v>0</v>
      </c>
      <c r="H20" s="48"/>
      <c r="I20" s="48">
        <f>COUNTIF('odch_nezk (130)'!$C$2:$M$114,"&lt;="&amp;B20)-SUM($I$4:I19)</f>
        <v>2</v>
      </c>
      <c r="J20" s="48">
        <f>COUNTIF('odch_nezk (130)'!$C$2:$M$19,"&lt;="&amp;B20)+COUNTIF('odch_nezk (130)'!$C$40:$M$57,"&lt;="&amp;B20)+COUNTIF('odch_nezk (130)'!$C$78:$M$95,"&lt;="&amp;B20)-SUM($J$4:J19)</f>
        <v>1</v>
      </c>
      <c r="K20" s="48">
        <f>COUNTIF('odch_nezk (130)'!$C$21:$M$38,"&lt;="&amp;B20)+COUNTIF('odch_nezk (130)'!$C$59:$M$76,"&lt;="&amp;B20)+COUNTIF('odch_nezk (130)'!$C$97:$M$114,"&lt;="&amp;B20)-SUM($K$4:K19)</f>
        <v>1</v>
      </c>
      <c r="L20" s="48"/>
      <c r="M20" s="56">
        <v>-8.1632653061224483E-2</v>
      </c>
      <c r="N20" s="56">
        <v>0.18556701030927836</v>
      </c>
      <c r="O20" s="56">
        <v>1.6949152542372881E-2</v>
      </c>
      <c r="Q20" s="56">
        <v>4.8387096774193547E-2</v>
      </c>
      <c r="R20" s="56">
        <v>0.23711340206185566</v>
      </c>
      <c r="S20" s="56">
        <v>0.10169491525423729</v>
      </c>
    </row>
    <row r="21" spans="1:19" x14ac:dyDescent="0.25">
      <c r="A21" s="47">
        <f t="shared" si="3"/>
        <v>-0.14999999999999969</v>
      </c>
      <c r="B21" s="51">
        <f t="shared" si="2"/>
        <v>-0.14999999999999969</v>
      </c>
      <c r="C21" s="36" t="s">
        <v>52</v>
      </c>
      <c r="D21" s="48"/>
      <c r="E21" s="48">
        <f>COUNTIF('odch_zk (130)'!$C$2:$L$114,"&lt;="&amp;B21)-SUM($E$4:E20)</f>
        <v>8</v>
      </c>
      <c r="F21" s="48">
        <f>COUNTIF('odch_zk (130)'!$C$21:$L$38,"&lt;="&amp;B21)+COUNTIF('odch_zk (130)'!$C$59:$L$76,"&lt;="&amp;B21)+COUNTIF('odch_zk (130)'!$C$97:$L$114,"&lt;="&amp;B21)-SUM($F$4:F20)</f>
        <v>4</v>
      </c>
      <c r="G21" s="48">
        <f>COUNTIF('odch_zk (130)'!$C$2:$L$19,"&lt;="&amp;B21)+COUNTIF('odch_zk (130)'!$C$40:$L$57,"&lt;="&amp;B21)+COUNTIF('odch_zk (130)'!$C$78:$L$95,"&lt;="&amp;B21)-SUM($G$4:G20)</f>
        <v>4</v>
      </c>
      <c r="H21" s="48"/>
      <c r="I21" s="48">
        <f>COUNTIF('odch_nezk (130)'!$C$2:$M$114,"&lt;="&amp;B21)-SUM($I$4:I20)</f>
        <v>2</v>
      </c>
      <c r="J21" s="48">
        <f>COUNTIF('odch_nezk (130)'!$C$2:$M$19,"&lt;="&amp;B21)+COUNTIF('odch_nezk (130)'!$C$40:$M$57,"&lt;="&amp;B21)+COUNTIF('odch_nezk (130)'!$C$78:$M$95,"&lt;="&amp;B21)-SUM($J$4:J20)</f>
        <v>0</v>
      </c>
      <c r="K21" s="48">
        <f>COUNTIF('odch_nezk (130)'!$C$21:$M$38,"&lt;="&amp;B21)+COUNTIF('odch_nezk (130)'!$C$59:$M$76,"&lt;="&amp;B21)+COUNTIF('odch_nezk (130)'!$C$97:$M$114,"&lt;="&amp;B21)-SUM($K$4:K20)</f>
        <v>2</v>
      </c>
      <c r="L21" s="48"/>
      <c r="M21" s="56">
        <v>-9.0909090909090912E-2</v>
      </c>
      <c r="N21" s="56">
        <v>-3.8461538461538464E-2</v>
      </c>
      <c r="O21" s="56">
        <v>0.12244897959183673</v>
      </c>
      <c r="Q21" s="56">
        <v>0.21212121212121213</v>
      </c>
      <c r="R21" s="56">
        <v>-0.04</v>
      </c>
      <c r="S21" s="56">
        <v>0.27551020408163263</v>
      </c>
    </row>
    <row r="22" spans="1:19" x14ac:dyDescent="0.25">
      <c r="A22" s="47">
        <f t="shared" si="3"/>
        <v>-9.9999999999999686E-2</v>
      </c>
      <c r="B22" s="51">
        <f t="shared" si="2"/>
        <v>-9.9999999999999686E-2</v>
      </c>
      <c r="C22" s="36" t="s">
        <v>53</v>
      </c>
      <c r="D22" s="48"/>
      <c r="E22" s="48">
        <f>COUNTIF('odch_zk (130)'!$C$2:$L$114,"&lt;="&amp;B22)-SUM($E$4:E21)</f>
        <v>9</v>
      </c>
      <c r="F22" s="48">
        <f>COUNTIF('odch_zk (130)'!$C$21:$L$38,"&lt;="&amp;B22)+COUNTIF('odch_zk (130)'!$C$59:$L$76,"&lt;="&amp;B22)+COUNTIF('odch_zk (130)'!$C$97:$L$114,"&lt;="&amp;B22)-SUM($F$4:F21)</f>
        <v>3</v>
      </c>
      <c r="G22" s="48">
        <f>COUNTIF('odch_zk (130)'!$C$2:$L$19,"&lt;="&amp;B22)+COUNTIF('odch_zk (130)'!$C$40:$L$57,"&lt;="&amp;B22)+COUNTIF('odch_zk (130)'!$C$78:$L$95,"&lt;="&amp;B22)-SUM($G$4:G21)</f>
        <v>6</v>
      </c>
      <c r="H22" s="48"/>
      <c r="I22" s="48">
        <f>COUNTIF('odch_nezk (130)'!$C$2:$M$114,"&lt;="&amp;B22)-SUM($I$4:I21)</f>
        <v>10</v>
      </c>
      <c r="J22" s="48">
        <f>COUNTIF('odch_nezk (130)'!$C$2:$M$19,"&lt;="&amp;B22)+COUNTIF('odch_nezk (130)'!$C$40:$M$57,"&lt;="&amp;B22)+COUNTIF('odch_nezk (130)'!$C$78:$M$95,"&lt;="&amp;B22)-SUM($J$4:J21)</f>
        <v>8</v>
      </c>
      <c r="K22" s="48">
        <f>COUNTIF('odch_nezk (130)'!$C$21:$M$38,"&lt;="&amp;B22)+COUNTIF('odch_nezk (130)'!$C$59:$M$76,"&lt;="&amp;B22)+COUNTIF('odch_nezk (130)'!$C$97:$M$114,"&lt;="&amp;B22)-SUM($K$4:K21)</f>
        <v>2</v>
      </c>
      <c r="L22" s="48"/>
      <c r="M22" s="56">
        <v>-4.7619047619047616E-2</v>
      </c>
      <c r="N22" s="56">
        <v>0.18556701030927836</v>
      </c>
      <c r="O22" s="56">
        <v>0.25</v>
      </c>
      <c r="Q22" s="56">
        <v>-0.04</v>
      </c>
      <c r="R22" s="56">
        <v>-0.13978494623655913</v>
      </c>
      <c r="S22" s="56">
        <v>0.35</v>
      </c>
    </row>
    <row r="23" spans="1:19" x14ac:dyDescent="0.25">
      <c r="A23" s="47">
        <f t="shared" si="3"/>
        <v>-4.9999999999999684E-2</v>
      </c>
      <c r="B23" s="51">
        <f t="shared" si="2"/>
        <v>-4.9999999999999684E-2</v>
      </c>
      <c r="C23" s="36" t="s">
        <v>54</v>
      </c>
      <c r="D23" s="48"/>
      <c r="E23" s="48">
        <f>COUNTIF('odch_zk (130)'!$C$2:$L$114,"&lt;="&amp;B23)-SUM($E$4:E22)</f>
        <v>18</v>
      </c>
      <c r="F23" s="48">
        <f>COUNTIF('odch_zk (130)'!$C$21:$L$38,"&lt;="&amp;B23)+COUNTIF('odch_zk (130)'!$C$59:$L$76,"&lt;="&amp;B23)+COUNTIF('odch_zk (130)'!$C$97:$L$114,"&lt;="&amp;B23)-SUM($F$4:F22)</f>
        <v>6</v>
      </c>
      <c r="G23" s="48">
        <f>COUNTIF('odch_zk (130)'!$C$2:$L$19,"&lt;="&amp;B23)+COUNTIF('odch_zk (130)'!$C$40:$L$57,"&lt;="&amp;B23)+COUNTIF('odch_zk (130)'!$C$78:$L$95,"&lt;="&amp;B23)-SUM($G$4:G22)</f>
        <v>12</v>
      </c>
      <c r="H23" s="48"/>
      <c r="I23" s="48">
        <f>COUNTIF('odch_nezk (130)'!$C$2:$M$114,"&lt;="&amp;B23)-SUM($I$4:I22)</f>
        <v>22</v>
      </c>
      <c r="J23" s="48">
        <f>COUNTIF('odch_nezk (130)'!$C$2:$M$19,"&lt;="&amp;B23)+COUNTIF('odch_nezk (130)'!$C$40:$M$57,"&lt;="&amp;B23)+COUNTIF('odch_nezk (130)'!$C$78:$M$95,"&lt;="&amp;B23)-SUM($J$4:J22)</f>
        <v>16</v>
      </c>
      <c r="K23" s="48">
        <f>COUNTIF('odch_nezk (130)'!$C$21:$M$38,"&lt;="&amp;B23)+COUNTIF('odch_nezk (130)'!$C$59:$M$76,"&lt;="&amp;B23)+COUNTIF('odch_nezk (130)'!$C$97:$M$114,"&lt;="&amp;B23)-SUM($K$4:K22)</f>
        <v>6</v>
      </c>
      <c r="L23" s="48"/>
      <c r="M23" s="56">
        <v>4.3478260869565216E-2</v>
      </c>
      <c r="N23" s="56">
        <v>0.04</v>
      </c>
      <c r="O23" s="56">
        <v>2.3622047244094488E-2</v>
      </c>
      <c r="Q23" s="56">
        <v>8.771929824561403E-3</v>
      </c>
      <c r="R23" s="56">
        <v>3.7735849056603772E-2</v>
      </c>
      <c r="S23" s="56">
        <v>2.3622047244094488E-2</v>
      </c>
    </row>
    <row r="24" spans="1:19" x14ac:dyDescent="0.25">
      <c r="A24" s="47">
        <f t="shared" si="3"/>
        <v>3.1918911957973251E-16</v>
      </c>
      <c r="B24" s="51">
        <f t="shared" si="2"/>
        <v>3.1918911957973251E-16</v>
      </c>
      <c r="C24" s="36" t="s">
        <v>29</v>
      </c>
      <c r="D24" s="48"/>
      <c r="E24" s="48">
        <f>COUNTIF('odch_zk (130)'!$C$2:$L$114,"&lt;="&amp;B24)-SUM($E$4:E23)</f>
        <v>21</v>
      </c>
      <c r="F24" s="48">
        <f>COUNTIF('odch_zk (130)'!$C$21:$L$38,"&lt;="&amp;B24)+COUNTIF('odch_zk (130)'!$C$59:$L$76,"&lt;="&amp;B24)+COUNTIF('odch_zk (130)'!$C$97:$L$114,"&lt;="&amp;B24)-SUM($F$4:F23)</f>
        <v>14</v>
      </c>
      <c r="G24" s="48">
        <f>COUNTIF('odch_zk (130)'!$C$2:$L$19,"&lt;="&amp;B24)+COUNTIF('odch_zk (130)'!$C$40:$L$57,"&lt;="&amp;B24)+COUNTIF('odch_zk (130)'!$C$78:$L$95,"&lt;="&amp;B24)-SUM($G$4:G23)</f>
        <v>7</v>
      </c>
      <c r="H24" s="48"/>
      <c r="I24" s="48">
        <f>COUNTIF('odch_nezk (130)'!$C$2:$M$114,"&lt;="&amp;B24)-SUM($I$4:I23)</f>
        <v>35</v>
      </c>
      <c r="J24" s="48">
        <f>COUNTIF('odch_nezk (130)'!$C$2:$M$19,"&lt;="&amp;B24)+COUNTIF('odch_nezk (130)'!$C$40:$M$57,"&lt;="&amp;B24)+COUNTIF('odch_nezk (130)'!$C$78:$M$95,"&lt;="&amp;B24)-SUM($J$4:J23)</f>
        <v>20</v>
      </c>
      <c r="K24" s="48">
        <f>COUNTIF('odch_nezk (130)'!$C$21:$M$38,"&lt;="&amp;B24)+COUNTIF('odch_nezk (130)'!$C$59:$M$76,"&lt;="&amp;B24)+COUNTIF('odch_nezk (130)'!$C$97:$M$114,"&lt;="&amp;B24)-SUM($K$4:K23)</f>
        <v>15</v>
      </c>
      <c r="L24" s="48"/>
      <c r="M24" s="56">
        <v>3.2608695652173912E-2</v>
      </c>
      <c r="N24" s="56">
        <v>-0.13978494623655913</v>
      </c>
      <c r="O24" s="56">
        <v>4.3478260869565216E-2</v>
      </c>
      <c r="Q24" s="56">
        <v>0.1111111111111111</v>
      </c>
      <c r="R24" s="56">
        <v>-6.25E-2</v>
      </c>
      <c r="S24" s="56">
        <v>0</v>
      </c>
    </row>
    <row r="25" spans="1:19" x14ac:dyDescent="0.25">
      <c r="A25" s="47">
        <f t="shared" si="3"/>
        <v>5.0000000000000322E-2</v>
      </c>
      <c r="B25" s="51">
        <f t="shared" si="2"/>
        <v>5.0000000000000322E-2</v>
      </c>
      <c r="C25" s="36" t="s">
        <v>30</v>
      </c>
      <c r="D25" s="48"/>
      <c r="E25" s="48">
        <f>COUNTIF('odch_zk (130)'!$C$2:$L$114,"&lt;="&amp;B25)-SUM($E$4:E24)</f>
        <v>33</v>
      </c>
      <c r="F25" s="48">
        <f>COUNTIF('odch_zk (130)'!$C$21:$L$38,"&lt;="&amp;B25)+COUNTIF('odch_zk (130)'!$C$59:$L$76,"&lt;="&amp;B25)+COUNTIF('odch_zk (130)'!$C$97:$L$114,"&lt;="&amp;B25)-SUM($F$4:F24)</f>
        <v>15</v>
      </c>
      <c r="G25" s="48">
        <f>COUNTIF('odch_zk (130)'!$C$2:$L$19,"&lt;="&amp;B25)+COUNTIF('odch_zk (130)'!$C$40:$L$57,"&lt;="&amp;B25)+COUNTIF('odch_zk (130)'!$C$78:$L$95,"&lt;="&amp;B25)-SUM($G$4:G24)</f>
        <v>18</v>
      </c>
      <c r="H25" s="48"/>
      <c r="I25" s="48">
        <f>COUNTIF('odch_nezk (130)'!$C$2:$M$114,"&lt;="&amp;B25)-SUM($I$4:I24)</f>
        <v>48</v>
      </c>
      <c r="J25" s="48">
        <f>COUNTIF('odch_nezk (130)'!$C$2:$M$19,"&lt;="&amp;B25)+COUNTIF('odch_nezk (130)'!$C$40:$M$57,"&lt;="&amp;B25)+COUNTIF('odch_nezk (130)'!$C$78:$M$95,"&lt;="&amp;B25)-SUM($J$4:J24)</f>
        <v>22</v>
      </c>
      <c r="K25" s="48">
        <f>COUNTIF('odch_nezk (130)'!$C$21:$M$38,"&lt;="&amp;B25)+COUNTIF('odch_nezk (130)'!$C$59:$M$76,"&lt;="&amp;B25)+COUNTIF('odch_nezk (130)'!$C$97:$M$114,"&lt;="&amp;B25)-SUM($K$4:K24)</f>
        <v>26</v>
      </c>
      <c r="L25" s="48"/>
      <c r="M25" s="56">
        <v>0.1702127659574468</v>
      </c>
      <c r="N25" s="56">
        <v>-9.433962264150943E-3</v>
      </c>
      <c r="O25" s="56">
        <v>-2.1739130434782608E-2</v>
      </c>
      <c r="Q25" s="56">
        <v>3.1746031746031744E-2</v>
      </c>
      <c r="R25" s="56">
        <v>3.0927835051546393E-2</v>
      </c>
      <c r="S25" s="56">
        <v>-2.1739130434782608E-2</v>
      </c>
    </row>
    <row r="26" spans="1:19" x14ac:dyDescent="0.25">
      <c r="A26" s="47">
        <f t="shared" si="3"/>
        <v>0.10000000000000032</v>
      </c>
      <c r="B26" s="51">
        <f t="shared" si="2"/>
        <v>0.10000000000000032</v>
      </c>
      <c r="C26" s="36" t="s">
        <v>55</v>
      </c>
      <c r="D26" s="48"/>
      <c r="E26" s="48">
        <f>COUNTIF('odch_zk (130)'!$C$2:$L$114,"&lt;="&amp;B26)-SUM($E$4:E25)</f>
        <v>31</v>
      </c>
      <c r="F26" s="48">
        <f>COUNTIF('odch_zk (130)'!$C$21:$L$38,"&lt;="&amp;B26)+COUNTIF('odch_zk (130)'!$C$59:$L$76,"&lt;="&amp;B26)+COUNTIF('odch_zk (130)'!$C$97:$L$114,"&lt;="&amp;B26)-SUM($F$4:F25)</f>
        <v>14</v>
      </c>
      <c r="G26" s="48">
        <f>COUNTIF('odch_zk (130)'!$C$2:$L$19,"&lt;="&amp;B26)+COUNTIF('odch_zk (130)'!$C$40:$L$57,"&lt;="&amp;B26)+COUNTIF('odch_zk (130)'!$C$78:$L$95,"&lt;="&amp;B26)-SUM($G$4:G25)</f>
        <v>17</v>
      </c>
      <c r="H26" s="48"/>
      <c r="I26" s="48">
        <f>COUNTIF('odch_nezk (130)'!$C$2:$M$114,"&lt;="&amp;B26)-SUM($I$4:I25)</f>
        <v>39</v>
      </c>
      <c r="J26" s="48">
        <f>COUNTIF('odch_nezk (130)'!$C$2:$M$19,"&lt;="&amp;B26)+COUNTIF('odch_nezk (130)'!$C$40:$M$57,"&lt;="&amp;B26)+COUNTIF('odch_nezk (130)'!$C$78:$M$95,"&lt;="&amp;B26)-SUM($J$4:J25)</f>
        <v>16</v>
      </c>
      <c r="K26" s="48">
        <f>COUNTIF('odch_nezk (130)'!$C$21:$M$38,"&lt;="&amp;B26)+COUNTIF('odch_nezk (130)'!$C$59:$M$76,"&lt;="&amp;B26)+COUNTIF('odch_nezk (130)'!$C$97:$M$114,"&lt;="&amp;B26)-SUM($K$4:K25)</f>
        <v>23</v>
      </c>
      <c r="L26" s="48"/>
      <c r="M26" s="56">
        <v>0.04</v>
      </c>
      <c r="N26" s="56" t="s">
        <v>7</v>
      </c>
      <c r="O26" s="56">
        <v>0.25</v>
      </c>
      <c r="Q26" s="56">
        <v>0</v>
      </c>
      <c r="R26" s="56">
        <v>7.7519379844961239E-3</v>
      </c>
      <c r="S26" s="56">
        <v>0.25</v>
      </c>
    </row>
    <row r="27" spans="1:19" x14ac:dyDescent="0.25">
      <c r="A27" s="47">
        <f t="shared" si="3"/>
        <v>0.15000000000000033</v>
      </c>
      <c r="B27" s="51">
        <f t="shared" si="2"/>
        <v>0.15000000000000033</v>
      </c>
      <c r="C27" s="36" t="s">
        <v>56</v>
      </c>
      <c r="D27" s="48"/>
      <c r="E27" s="48">
        <f>COUNTIF('odch_zk (130)'!$C$2:$L$114,"&lt;="&amp;B27)-SUM($E$4:E26)</f>
        <v>27</v>
      </c>
      <c r="F27" s="48">
        <f>COUNTIF('odch_zk (130)'!$C$21:$L$38,"&lt;="&amp;B27)+COUNTIF('odch_zk (130)'!$C$59:$L$76,"&lt;="&amp;B27)+COUNTIF('odch_zk (130)'!$C$97:$L$114,"&lt;="&amp;B27)-SUM($F$4:F26)</f>
        <v>17</v>
      </c>
      <c r="G27" s="48">
        <f>COUNTIF('odch_zk (130)'!$C$2:$L$19,"&lt;="&amp;B27)+COUNTIF('odch_zk (130)'!$C$40:$L$57,"&lt;="&amp;B27)+COUNTIF('odch_zk (130)'!$C$78:$L$95,"&lt;="&amp;B27)-SUM($G$4:G26)</f>
        <v>10</v>
      </c>
      <c r="H27" s="48"/>
      <c r="I27" s="48">
        <f>COUNTIF('odch_nezk (130)'!$C$2:$M$114,"&lt;="&amp;B27)-SUM($I$4:I26)</f>
        <v>28</v>
      </c>
      <c r="J27" s="48">
        <f>COUNTIF('odch_nezk (130)'!$C$2:$M$19,"&lt;="&amp;B27)+COUNTIF('odch_nezk (130)'!$C$40:$M$57,"&lt;="&amp;B27)+COUNTIF('odch_nezk (130)'!$C$78:$M$95,"&lt;="&amp;B27)-SUM($J$4:J26)</f>
        <v>11</v>
      </c>
      <c r="K27" s="48">
        <f>COUNTIF('odch_nezk (130)'!$C$21:$M$38,"&lt;="&amp;B27)+COUNTIF('odch_nezk (130)'!$C$59:$M$76,"&lt;="&amp;B27)+COUNTIF('odch_nezk (130)'!$C$97:$M$114,"&lt;="&amp;B27)-SUM($K$4:K26)</f>
        <v>17</v>
      </c>
      <c r="L27" s="48"/>
      <c r="M27" s="56">
        <v>-2.6548672566371681E-2</v>
      </c>
      <c r="N27" s="56">
        <v>7.8431372549019607E-2</v>
      </c>
      <c r="O27" s="56">
        <v>0.15044247787610621</v>
      </c>
      <c r="Q27" s="56">
        <v>-2.1739130434782608E-2</v>
      </c>
      <c r="R27" s="56">
        <v>-1.7094017094017096E-2</v>
      </c>
      <c r="S27" s="56">
        <v>-2.6548672566371681E-2</v>
      </c>
    </row>
    <row r="28" spans="1:19" x14ac:dyDescent="0.25">
      <c r="A28" s="47">
        <f t="shared" si="3"/>
        <v>0.20000000000000034</v>
      </c>
      <c r="B28" s="51">
        <f t="shared" si="2"/>
        <v>0.20000000000000034</v>
      </c>
      <c r="C28" s="36" t="s">
        <v>57</v>
      </c>
      <c r="D28" s="48"/>
      <c r="E28" s="48">
        <f>COUNTIF('odch_zk (130)'!$C$2:$L$114,"&lt;="&amp;B28)-SUM($E$4:E27)</f>
        <v>32</v>
      </c>
      <c r="F28" s="48">
        <f>COUNTIF('odch_zk (130)'!$C$21:$L$38,"&lt;="&amp;B28)+COUNTIF('odch_zk (130)'!$C$59:$L$76,"&lt;="&amp;B28)+COUNTIF('odch_zk (130)'!$C$97:$L$114,"&lt;="&amp;B28)-SUM($F$4:F27)</f>
        <v>18</v>
      </c>
      <c r="G28" s="48">
        <f>COUNTIF('odch_zk (130)'!$C$2:$L$19,"&lt;="&amp;B28)+COUNTIF('odch_zk (130)'!$C$40:$L$57,"&lt;="&amp;B28)+COUNTIF('odch_zk (130)'!$C$78:$L$95,"&lt;="&amp;B28)-SUM($G$4:G27)</f>
        <v>14</v>
      </c>
      <c r="H28" s="48"/>
      <c r="I28" s="48">
        <f>COUNTIF('odch_nezk (130)'!$C$2:$M$114,"&lt;="&amp;B28)-SUM($I$4:I27)</f>
        <v>9</v>
      </c>
      <c r="J28" s="48">
        <f>COUNTIF('odch_nezk (130)'!$C$2:$M$19,"&lt;="&amp;B28)+COUNTIF('odch_nezk (130)'!$C$40:$M$57,"&lt;="&amp;B28)+COUNTIF('odch_nezk (130)'!$C$78:$M$95,"&lt;="&amp;B28)-SUM($J$4:J27)</f>
        <v>4</v>
      </c>
      <c r="K28" s="48">
        <f>COUNTIF('odch_nezk (130)'!$C$21:$M$38,"&lt;="&amp;B28)+COUNTIF('odch_nezk (130)'!$C$59:$M$76,"&lt;="&amp;B28)+COUNTIF('odch_nezk (130)'!$C$97:$M$114,"&lt;="&amp;B28)-SUM($K$4:K27)</f>
        <v>5</v>
      </c>
      <c r="L28" s="48"/>
      <c r="M28" s="56">
        <v>0.25</v>
      </c>
      <c r="N28" s="56">
        <v>3.1746031746031744E-2</v>
      </c>
      <c r="O28" s="56">
        <v>0.17647058823529413</v>
      </c>
      <c r="Q28" s="56">
        <v>0.27659574468085107</v>
      </c>
      <c r="R28" s="56">
        <v>-0.13043478260869565</v>
      </c>
      <c r="S28" s="56">
        <v>9.2436974789915971E-2</v>
      </c>
    </row>
    <row r="29" spans="1:19" x14ac:dyDescent="0.25">
      <c r="A29" s="47">
        <f t="shared" si="3"/>
        <v>0.25000000000000033</v>
      </c>
      <c r="B29" s="51">
        <f t="shared" si="2"/>
        <v>0.25000000000000033</v>
      </c>
      <c r="C29" s="36" t="s">
        <v>58</v>
      </c>
      <c r="D29" s="48"/>
      <c r="E29" s="48">
        <f>COUNTIF('odch_zk (130)'!$C$2:$L$114,"&lt;="&amp;B29)-SUM($E$4:E28)</f>
        <v>13</v>
      </c>
      <c r="F29" s="48">
        <f>COUNTIF('odch_zk (130)'!$C$21:$L$38,"&lt;="&amp;B29)+COUNTIF('odch_zk (130)'!$C$59:$L$76,"&lt;="&amp;B29)+COUNTIF('odch_zk (130)'!$C$97:$L$114,"&lt;="&amp;B29)-SUM($F$4:F28)</f>
        <v>8</v>
      </c>
      <c r="G29" s="48">
        <f>COUNTIF('odch_zk (130)'!$C$2:$L$19,"&lt;="&amp;B29)+COUNTIF('odch_zk (130)'!$C$40:$L$57,"&lt;="&amp;B29)+COUNTIF('odch_zk (130)'!$C$78:$L$95,"&lt;="&amp;B29)-SUM($G$4:G28)</f>
        <v>5</v>
      </c>
      <c r="H29" s="48"/>
      <c r="I29" s="48">
        <f>COUNTIF('odch_nezk (130)'!$C$2:$M$114,"&lt;="&amp;B29)-SUM($I$4:I28)</f>
        <v>15</v>
      </c>
      <c r="J29" s="48">
        <f>COUNTIF('odch_nezk (130)'!$C$2:$M$19,"&lt;="&amp;B29)+COUNTIF('odch_nezk (130)'!$C$40:$M$57,"&lt;="&amp;B29)+COUNTIF('odch_nezk (130)'!$C$78:$M$95,"&lt;="&amp;B29)-SUM($J$4:J28)</f>
        <v>6</v>
      </c>
      <c r="K29" s="48">
        <f>COUNTIF('odch_nezk (130)'!$C$21:$M$38,"&lt;="&amp;B29)+COUNTIF('odch_nezk (130)'!$C$59:$M$76,"&lt;="&amp;B29)+COUNTIF('odch_nezk (130)'!$C$97:$M$114,"&lt;="&amp;B29)-SUM($K$4:K28)</f>
        <v>9</v>
      </c>
      <c r="L29" s="48"/>
      <c r="M29" s="56">
        <v>6.2992125984251968E-2</v>
      </c>
      <c r="N29" s="56">
        <v>0.1</v>
      </c>
      <c r="O29" s="56">
        <v>7.8431372549019607E-2</v>
      </c>
      <c r="Q29" s="56">
        <v>0.04</v>
      </c>
      <c r="R29" s="56">
        <v>2.0408163265306121E-2</v>
      </c>
      <c r="S29" s="56">
        <v>0.27450980392156865</v>
      </c>
    </row>
    <row r="30" spans="1:19" x14ac:dyDescent="0.25">
      <c r="A30" s="47">
        <f t="shared" si="3"/>
        <v>0.30000000000000032</v>
      </c>
      <c r="B30" s="51">
        <f t="shared" si="2"/>
        <v>0.30000000000000032</v>
      </c>
      <c r="C30" s="36" t="s">
        <v>59</v>
      </c>
      <c r="D30" s="48"/>
      <c r="E30" s="48">
        <f>COUNTIF('odch_zk (130)'!$C$2:$L$114,"&lt;="&amp;B30)-SUM($E$4:E29)</f>
        <v>5</v>
      </c>
      <c r="F30" s="48">
        <f>COUNTIF('odch_zk (130)'!$C$21:$L$38,"&lt;="&amp;B30)+COUNTIF('odch_zk (130)'!$C$59:$L$76,"&lt;="&amp;B30)+COUNTIF('odch_zk (130)'!$C$97:$L$114,"&lt;="&amp;B30)-SUM($F$4:F29)</f>
        <v>1</v>
      </c>
      <c r="G30" s="48">
        <f>COUNTIF('odch_zk (130)'!$C$2:$L$19,"&lt;="&amp;B30)+COUNTIF('odch_zk (130)'!$C$40:$L$57,"&lt;="&amp;B30)+COUNTIF('odch_zk (130)'!$C$78:$L$95,"&lt;="&amp;B30)-SUM($G$4:G29)</f>
        <v>4</v>
      </c>
      <c r="H30" s="48"/>
      <c r="I30" s="48">
        <f>COUNTIF('odch_nezk (130)'!$C$2:$M$114,"&lt;="&amp;B30)-SUM($I$4:I29)</f>
        <v>7</v>
      </c>
      <c r="J30" s="48">
        <f>COUNTIF('odch_nezk (130)'!$C$2:$M$19,"&lt;="&amp;B30)+COUNTIF('odch_nezk (130)'!$C$40:$M$57,"&lt;="&amp;B30)+COUNTIF('odch_nezk (130)'!$C$78:$M$95,"&lt;="&amp;B30)-SUM($J$4:J29)</f>
        <v>2</v>
      </c>
      <c r="K30" s="48">
        <f>COUNTIF('odch_nezk (130)'!$C$21:$M$38,"&lt;="&amp;B30)+COUNTIF('odch_nezk (130)'!$C$59:$M$76,"&lt;="&amp;B30)+COUNTIF('odch_nezk (130)'!$C$97:$M$114,"&lt;="&amp;B30)-SUM($K$4:K29)</f>
        <v>5</v>
      </c>
      <c r="L30" s="48"/>
      <c r="M30" s="56">
        <v>0.25</v>
      </c>
      <c r="N30" s="56">
        <v>7.7519379844961239E-3</v>
      </c>
      <c r="O30" s="56">
        <v>1.6260162601626018E-2</v>
      </c>
      <c r="Q30" s="56">
        <v>0.10619469026548672</v>
      </c>
      <c r="R30" s="56">
        <v>-2.4390243902439025E-2</v>
      </c>
      <c r="S30" s="56">
        <v>5.6910569105691054E-2</v>
      </c>
    </row>
    <row r="31" spans="1:19" x14ac:dyDescent="0.25">
      <c r="A31" s="47">
        <f t="shared" si="3"/>
        <v>0.35000000000000031</v>
      </c>
      <c r="B31" s="51">
        <f t="shared" si="2"/>
        <v>0.35000000000000031</v>
      </c>
      <c r="C31" s="36" t="s">
        <v>60</v>
      </c>
      <c r="D31" s="48"/>
      <c r="E31" s="48">
        <f>COUNTIF('odch_zk (130)'!$C$2:$L$114,"&lt;="&amp;B31)-SUM($E$4:E30)</f>
        <v>3</v>
      </c>
      <c r="F31" s="48">
        <f>COUNTIF('odch_zk (130)'!$C$21:$L$38,"&lt;="&amp;B31)+COUNTIF('odch_zk (130)'!$C$59:$L$76,"&lt;="&amp;B31)+COUNTIF('odch_zk (130)'!$C$97:$L$114,"&lt;="&amp;B31)-SUM($F$4:F30)</f>
        <v>2</v>
      </c>
      <c r="G31" s="48">
        <f>COUNTIF('odch_zk (130)'!$C$2:$L$19,"&lt;="&amp;B31)+COUNTIF('odch_zk (130)'!$C$40:$L$57,"&lt;="&amp;B31)+COUNTIF('odch_zk (130)'!$C$78:$L$95,"&lt;="&amp;B31)-SUM($G$4:G30)</f>
        <v>1</v>
      </c>
      <c r="H31" s="48"/>
      <c r="I31" s="48">
        <f>COUNTIF('odch_nezk (130)'!$C$2:$M$114,"&lt;="&amp;B31)-SUM($I$4:I30)</f>
        <v>4</v>
      </c>
      <c r="J31" s="48">
        <f>COUNTIF('odch_nezk (130)'!$C$2:$M$19,"&lt;="&amp;B31)+COUNTIF('odch_nezk (130)'!$C$40:$M$57,"&lt;="&amp;B31)+COUNTIF('odch_nezk (130)'!$C$78:$M$95,"&lt;="&amp;B31)-SUM($J$4:J30)</f>
        <v>2</v>
      </c>
      <c r="K31" s="48">
        <f>COUNTIF('odch_nezk (130)'!$C$21:$M$38,"&lt;="&amp;B31)+COUNTIF('odch_nezk (130)'!$C$59:$M$76,"&lt;="&amp;B31)+COUNTIF('odch_nezk (130)'!$C$97:$M$114,"&lt;="&amp;B31)-SUM($K$4:K30)</f>
        <v>2</v>
      </c>
      <c r="L31" s="48"/>
      <c r="M31" s="56">
        <v>0.13821138211382114</v>
      </c>
      <c r="N31" s="56">
        <v>-8.6021505376344093E-2</v>
      </c>
      <c r="O31" s="56">
        <v>0.14035087719298245</v>
      </c>
      <c r="Q31" s="56">
        <v>0.14285714285714285</v>
      </c>
      <c r="R31" s="56">
        <v>0.18181818181818182</v>
      </c>
      <c r="S31" s="56">
        <v>9.6491228070175433E-2</v>
      </c>
    </row>
    <row r="32" spans="1:19" x14ac:dyDescent="0.25">
      <c r="A32" s="47">
        <f t="shared" si="3"/>
        <v>0.4000000000000003</v>
      </c>
      <c r="B32" s="51">
        <f t="shared" si="2"/>
        <v>0.4000000000000003</v>
      </c>
      <c r="C32" s="36" t="s">
        <v>61</v>
      </c>
      <c r="D32" s="48"/>
      <c r="E32" s="48">
        <f>COUNTIF('odch_zk (130)'!$C$2:$L$114,"&lt;="&amp;B32)-SUM($E$4:E31)</f>
        <v>2</v>
      </c>
      <c r="F32" s="48">
        <f>COUNTIF('odch_zk (130)'!$C$21:$L$38,"&lt;="&amp;B32)+COUNTIF('odch_zk (130)'!$C$59:$L$76,"&lt;="&amp;B32)+COUNTIF('odch_zk (130)'!$C$97:$L$114,"&lt;="&amp;B32)-SUM($F$4:F31)</f>
        <v>2</v>
      </c>
      <c r="G32" s="48">
        <f>COUNTIF('odch_zk (130)'!$C$2:$L$19,"&lt;="&amp;B32)+COUNTIF('odch_zk (130)'!$C$40:$L$57,"&lt;="&amp;B32)+COUNTIF('odch_zk (130)'!$C$78:$L$95,"&lt;="&amp;B32)-SUM($G$4:G31)</f>
        <v>0</v>
      </c>
      <c r="H32" s="48"/>
      <c r="I32" s="48">
        <f>COUNTIF('odch_nezk (130)'!$C$2:$M$114,"&lt;="&amp;B32)-SUM($I$4:I31)</f>
        <v>2</v>
      </c>
      <c r="J32" s="48">
        <f>COUNTIF('odch_nezk (130)'!$C$2:$M$19,"&lt;="&amp;B32)+COUNTIF('odch_nezk (130)'!$C$40:$M$57,"&lt;="&amp;B32)+COUNTIF('odch_nezk (130)'!$C$78:$M$95,"&lt;="&amp;B32)-SUM($J$4:J31)</f>
        <v>0</v>
      </c>
      <c r="K32" s="48">
        <f>COUNTIF('odch_nezk (130)'!$C$21:$M$38,"&lt;="&amp;B32)+COUNTIF('odch_nezk (130)'!$C$59:$M$76,"&lt;="&amp;B32)+COUNTIF('odch_nezk (130)'!$C$97:$M$114,"&lt;="&amp;B32)-SUM($K$4:K31)</f>
        <v>2</v>
      </c>
      <c r="L32" s="48"/>
      <c r="M32" s="56">
        <v>0.18421052631578946</v>
      </c>
      <c r="N32" s="56">
        <v>-5.6603773584905662E-2</v>
      </c>
      <c r="O32" s="56">
        <v>0.1702127659574468</v>
      </c>
      <c r="Q32" s="56">
        <v>4.8387096774193547E-2</v>
      </c>
      <c r="R32" s="56">
        <v>8.6956521739130432E-2</v>
      </c>
      <c r="S32" s="56">
        <v>3.0927835051546393E-2</v>
      </c>
    </row>
    <row r="33" spans="1:19" x14ac:dyDescent="0.25">
      <c r="A33" s="47">
        <f t="shared" si="3"/>
        <v>0.45000000000000029</v>
      </c>
      <c r="B33" s="51">
        <f t="shared" si="2"/>
        <v>0.45000000000000029</v>
      </c>
      <c r="C33" s="36" t="s">
        <v>62</v>
      </c>
      <c r="D33" s="48"/>
      <c r="E33" s="48">
        <f>COUNTIF('odch_zk (130)'!$C$2:$L$114,"&lt;="&amp;B33)-SUM($E$4:E32)</f>
        <v>0</v>
      </c>
      <c r="F33" s="48">
        <f>COUNTIF('odch_zk (130)'!$C$21:$L$38,"&lt;="&amp;B33)+COUNTIF('odch_zk (130)'!$C$59:$L$76,"&lt;="&amp;B33)+COUNTIF('odch_zk (130)'!$C$97:$L$114,"&lt;="&amp;B33)-SUM($F$4:F32)</f>
        <v>0</v>
      </c>
      <c r="G33" s="48">
        <f>COUNTIF('odch_zk (130)'!$C$2:$L$19,"&lt;="&amp;B33)+COUNTIF('odch_zk (130)'!$C$40:$L$57,"&lt;="&amp;B33)+COUNTIF('odch_zk (130)'!$C$78:$L$95,"&lt;="&amp;B33)-SUM($G$4:G32)</f>
        <v>0</v>
      </c>
      <c r="H33" s="48"/>
      <c r="I33" s="48">
        <f>COUNTIF('odch_nezk (130)'!$C$2:$M$114,"&lt;="&amp;B33)-SUM($I$4:I32)</f>
        <v>0</v>
      </c>
      <c r="J33" s="48">
        <f>COUNTIF('odch_nezk (130)'!$C$2:$M$19,"&lt;="&amp;B33)+COUNTIF('odch_nezk (130)'!$C$40:$M$57,"&lt;="&amp;B33)+COUNTIF('odch_nezk (130)'!$C$78:$M$95,"&lt;="&amp;B33)-SUM($J$4:J32)</f>
        <v>0</v>
      </c>
      <c r="K33" s="48">
        <f>COUNTIF('odch_nezk (130)'!$C$21:$M$38,"&lt;="&amp;B33)+COUNTIF('odch_nezk (130)'!$C$59:$M$76,"&lt;="&amp;B33)+COUNTIF('odch_nezk (130)'!$C$97:$M$114,"&lt;="&amp;B33)-SUM($K$4:K32)</f>
        <v>0</v>
      </c>
      <c r="L33" s="48"/>
      <c r="M33" s="56">
        <v>4.7619047619047616E-2</v>
      </c>
      <c r="N33" s="56">
        <v>-6.25E-2</v>
      </c>
      <c r="O33" s="56">
        <v>2.6785714285714284E-2</v>
      </c>
      <c r="Q33" s="56">
        <v>0.12149532710280374</v>
      </c>
      <c r="R33" s="56">
        <v>2.9411764705882353E-2</v>
      </c>
      <c r="S33" s="56">
        <v>-1.5748031496062992E-2</v>
      </c>
    </row>
    <row r="34" spans="1:19" x14ac:dyDescent="0.25">
      <c r="A34" s="47">
        <f t="shared" si="3"/>
        <v>0.50000000000000033</v>
      </c>
      <c r="B34" s="51">
        <f t="shared" si="2"/>
        <v>0.50000000000000033</v>
      </c>
      <c r="C34" s="36" t="s">
        <v>63</v>
      </c>
      <c r="D34" s="48"/>
      <c r="E34" s="48">
        <f>COUNTIF('odch_zk (130)'!$C$2:$L$114,"&lt;="&amp;B34)-SUM($E$4:E33)</f>
        <v>0</v>
      </c>
      <c r="F34" s="48">
        <f>COUNTIF('odch_zk (130)'!$C$21:$L$38,"&lt;="&amp;B34)+COUNTIF('odch_zk (130)'!$C$59:$L$76,"&lt;="&amp;B34)+COUNTIF('odch_zk (130)'!$C$97:$L$114,"&lt;="&amp;B34)-SUM($F$4:F33)</f>
        <v>0</v>
      </c>
      <c r="G34" s="48">
        <f>COUNTIF('odch_zk (130)'!$C$2:$L$19,"&lt;="&amp;B34)+COUNTIF('odch_zk (130)'!$C$40:$L$57,"&lt;="&amp;B34)+COUNTIF('odch_zk (130)'!$C$78:$L$95,"&lt;="&amp;B34)-SUM($G$4:G33)</f>
        <v>0</v>
      </c>
      <c r="H34" s="48"/>
      <c r="I34" s="48">
        <f>COUNTIF('odch_nezk (130)'!$C$2:$M$114,"&lt;="&amp;B34)-SUM($I$4:I33)</f>
        <v>0</v>
      </c>
      <c r="J34" s="48">
        <f>COUNTIF('odch_nezk (130)'!$C$2:$M$19,"&lt;="&amp;B34)+COUNTIF('odch_nezk (130)'!$C$40:$M$57,"&lt;="&amp;B34)+COUNTIF('odch_nezk (130)'!$C$78:$M$95,"&lt;="&amp;B34)-SUM($J$4:J33)</f>
        <v>0</v>
      </c>
      <c r="K34" s="48">
        <f>COUNTIF('odch_nezk (130)'!$C$21:$M$38,"&lt;="&amp;B34)+COUNTIF('odch_nezk (130)'!$C$59:$M$76,"&lt;="&amp;B34)+COUNTIF('odch_nezk (130)'!$C$97:$M$114,"&lt;="&amp;B34)-SUM($K$4:K33)</f>
        <v>0</v>
      </c>
      <c r="L34" s="48"/>
      <c r="M34" s="56">
        <v>4.8387096774193547E-2</v>
      </c>
      <c r="N34" s="56">
        <v>0.12745098039215685</v>
      </c>
      <c r="O34" s="56">
        <v>-9.0090090090090089E-3</v>
      </c>
      <c r="Q34" s="56">
        <v>0.10169491525423729</v>
      </c>
      <c r="R34" s="56">
        <v>6.5573770491803282E-2</v>
      </c>
      <c r="S34" s="56">
        <v>-5.1724137931034482E-2</v>
      </c>
    </row>
    <row r="35" spans="1:19" x14ac:dyDescent="0.25">
      <c r="A35" s="47">
        <f t="shared" si="3"/>
        <v>0.55000000000000038</v>
      </c>
      <c r="B35" s="51">
        <f t="shared" si="2"/>
        <v>0.55000000000000038</v>
      </c>
      <c r="C35" s="36" t="s">
        <v>64</v>
      </c>
      <c r="D35" s="48"/>
      <c r="E35" s="48">
        <f>COUNTIF('odch_zk (130)'!$C$2:$L$114,"&lt;="&amp;B35)-SUM($E$4:E34)</f>
        <v>0</v>
      </c>
      <c r="F35" s="48">
        <f>COUNTIF('odch_zk (130)'!$C$21:$L$38,"&lt;="&amp;B35)+COUNTIF('odch_zk (130)'!$C$59:$L$76,"&lt;="&amp;B35)+COUNTIF('odch_zk (130)'!$C$97:$L$114,"&lt;="&amp;B35)-SUM($F$4:F34)</f>
        <v>0</v>
      </c>
      <c r="G35" s="48">
        <f>COUNTIF('odch_zk (130)'!$C$2:$L$19,"&lt;="&amp;B35)+COUNTIF('odch_zk (130)'!$C$40:$L$57,"&lt;="&amp;B35)+COUNTIF('odch_zk (130)'!$C$78:$L$95,"&lt;="&amp;B35)-SUM($G$4:G34)</f>
        <v>0</v>
      </c>
      <c r="H35" s="48"/>
      <c r="I35" s="48">
        <f>COUNTIF('odch_nezk (130)'!$C$2:$M$114,"&lt;="&amp;B35)-SUM($I$4:I34)</f>
        <v>0</v>
      </c>
      <c r="J35" s="48">
        <f>COUNTIF('odch_nezk (130)'!$C$2:$M$19,"&lt;="&amp;B35)+COUNTIF('odch_nezk (130)'!$C$40:$M$57,"&lt;="&amp;B35)+COUNTIF('odch_nezk (130)'!$C$78:$M$95,"&lt;="&amp;B35)-SUM($J$4:J34)</f>
        <v>0</v>
      </c>
      <c r="K35" s="48">
        <f>COUNTIF('odch_nezk (130)'!$C$21:$M$38,"&lt;="&amp;B35)+COUNTIF('odch_nezk (130)'!$C$59:$M$76,"&lt;="&amp;B35)+COUNTIF('odch_nezk (130)'!$C$97:$M$114,"&lt;="&amp;B35)-SUM($K$4:K34)</f>
        <v>0</v>
      </c>
      <c r="L35" s="48"/>
      <c r="M35" s="56">
        <v>2.8037383177570093E-2</v>
      </c>
      <c r="N35" s="56">
        <v>5.5555555555555552E-2</v>
      </c>
      <c r="O35" s="56">
        <v>0.1111111111111111</v>
      </c>
      <c r="Q35" s="56">
        <v>0.27551020408163263</v>
      </c>
      <c r="R35" s="56">
        <v>2.6785714285714284E-2</v>
      </c>
      <c r="S35" s="56">
        <v>0.1111111111111111</v>
      </c>
    </row>
    <row r="36" spans="1:19" x14ac:dyDescent="0.25">
      <c r="A36" s="47">
        <f t="shared" si="3"/>
        <v>0.60000000000000042</v>
      </c>
      <c r="B36" s="51">
        <f t="shared" si="2"/>
        <v>0.60000000000000042</v>
      </c>
      <c r="C36" s="36" t="s">
        <v>65</v>
      </c>
      <c r="D36" s="48"/>
      <c r="E36" s="48">
        <f>COUNTIF('odch_zk (130)'!$C$2:$L$114,"&lt;="&amp;B36)-SUM($E$4:E35)</f>
        <v>0</v>
      </c>
      <c r="F36" s="48">
        <f>COUNTIF('odch_zk (130)'!$C$21:$L$38,"&lt;="&amp;B36)+COUNTIF('odch_zk (130)'!$C$59:$L$76,"&lt;="&amp;B36)+COUNTIF('odch_zk (130)'!$C$97:$L$114,"&lt;="&amp;B36)-SUM($F$4:F35)</f>
        <v>0</v>
      </c>
      <c r="G36" s="48">
        <f>COUNTIF('odch_zk (130)'!$C$2:$L$19,"&lt;="&amp;B36)+COUNTIF('odch_zk (130)'!$C$40:$L$57,"&lt;="&amp;B36)+COUNTIF('odch_zk (130)'!$C$78:$L$95,"&lt;="&amp;B36)-SUM($G$4:G35)</f>
        <v>0</v>
      </c>
      <c r="H36" s="48"/>
      <c r="I36" s="48">
        <f>COUNTIF('odch_nezk (130)'!$C$2:$M$114,"&lt;="&amp;B36)-SUM($I$4:I35)</f>
        <v>0</v>
      </c>
      <c r="J36" s="48">
        <f>COUNTIF('odch_nezk (130)'!$C$2:$M$19,"&lt;="&amp;B36)+COUNTIF('odch_nezk (130)'!$C$40:$M$57,"&lt;="&amp;B36)+COUNTIF('odch_nezk (130)'!$C$78:$M$95,"&lt;="&amp;B36)-SUM($J$4:J35)</f>
        <v>0</v>
      </c>
      <c r="K36" s="48">
        <f>COUNTIF('odch_nezk (130)'!$C$21:$M$38,"&lt;="&amp;B36)+COUNTIF('odch_nezk (130)'!$C$59:$M$76,"&lt;="&amp;B36)+COUNTIF('odch_nezk (130)'!$C$97:$M$114,"&lt;="&amp;B36)-SUM($K$4:K35)</f>
        <v>0</v>
      </c>
      <c r="L36" s="48"/>
      <c r="M36" s="56">
        <v>1.6949152542372881E-2</v>
      </c>
      <c r="N36" s="56">
        <v>0.15</v>
      </c>
      <c r="O36" s="56">
        <v>3.1746031746031744E-2</v>
      </c>
      <c r="Q36" s="56">
        <v>0.28865979381443296</v>
      </c>
      <c r="R36" s="56">
        <v>-0.21052631578947367</v>
      </c>
      <c r="S36" s="56">
        <v>8.0645161290322578E-3</v>
      </c>
    </row>
    <row r="37" spans="1:19" x14ac:dyDescent="0.25">
      <c r="A37" s="47">
        <f t="shared" si="3"/>
        <v>0.65000000000000047</v>
      </c>
      <c r="B37" s="51">
        <f t="shared" si="2"/>
        <v>0.65000000000000047</v>
      </c>
      <c r="C37" s="36" t="s">
        <v>66</v>
      </c>
      <c r="D37" s="48"/>
      <c r="E37" s="48">
        <f>COUNTIF('odch_zk (130)'!$C$2:$L$114,"&lt;="&amp;B37)-SUM($E$4:E36)</f>
        <v>0</v>
      </c>
      <c r="F37" s="48">
        <f>COUNTIF('odch_zk (130)'!$C$21:$L$38,"&lt;="&amp;B37)+COUNTIF('odch_zk (130)'!$C$59:$L$76,"&lt;="&amp;B37)+COUNTIF('odch_zk (130)'!$C$97:$L$114,"&lt;="&amp;B37)-SUM($F$4:F36)</f>
        <v>0</v>
      </c>
      <c r="G37" s="48">
        <f>COUNTIF('odch_zk (130)'!$C$2:$L$19,"&lt;="&amp;B37)+COUNTIF('odch_zk (130)'!$C$40:$L$57,"&lt;="&amp;B37)+COUNTIF('odch_zk (130)'!$C$78:$L$95,"&lt;="&amp;B37)-SUM($G$4:G36)</f>
        <v>0</v>
      </c>
      <c r="H37" s="48"/>
      <c r="I37" s="48">
        <f>COUNTIF('odch_nezk (130)'!$C$2:$M$114,"&lt;="&amp;B37)-SUM($I$4:I36)</f>
        <v>0</v>
      </c>
      <c r="J37" s="48">
        <f>COUNTIF('odch_nezk (130)'!$C$2:$M$19,"&lt;="&amp;B37)+COUNTIF('odch_nezk (130)'!$C$40:$M$57,"&lt;="&amp;B37)+COUNTIF('odch_nezk (130)'!$C$78:$M$95,"&lt;="&amp;B37)-SUM($J$4:J36)</f>
        <v>0</v>
      </c>
      <c r="K37" s="48">
        <f>COUNTIF('odch_nezk (130)'!$C$21:$M$38,"&lt;="&amp;B37)+COUNTIF('odch_nezk (130)'!$C$59:$M$76,"&lt;="&amp;B37)+COUNTIF('odch_nezk (130)'!$C$97:$M$114,"&lt;="&amp;B37)-SUM($K$4:K36)</f>
        <v>0</v>
      </c>
      <c r="L37" s="48"/>
      <c r="M37" s="56">
        <v>0.12244897959183673</v>
      </c>
      <c r="N37" s="56">
        <v>3.1007751937984496E-2</v>
      </c>
      <c r="O37" s="56">
        <v>0.1111111111111111</v>
      </c>
      <c r="Q37" s="56">
        <v>0</v>
      </c>
      <c r="R37" s="56">
        <v>0.23711340206185566</v>
      </c>
      <c r="S37" s="56">
        <v>9.2436974789915971E-2</v>
      </c>
    </row>
    <row r="38" spans="1:19" x14ac:dyDescent="0.25">
      <c r="A38" s="47">
        <f t="shared" si="3"/>
        <v>0.70000000000000051</v>
      </c>
      <c r="B38" s="51">
        <f t="shared" si="2"/>
        <v>0.70000000000000051</v>
      </c>
      <c r="C38" s="36" t="s">
        <v>67</v>
      </c>
      <c r="D38" s="48"/>
      <c r="E38" s="48">
        <f>COUNTIF('odch_zk (130)'!$C$2:$L$114,"&lt;="&amp;B38)-SUM($E$4:E37)</f>
        <v>0</v>
      </c>
      <c r="F38" s="48">
        <f>COUNTIF('odch_zk (130)'!$C$21:$L$38,"&lt;="&amp;B38)+COUNTIF('odch_zk (130)'!$C$59:$L$76,"&lt;="&amp;B38)+COUNTIF('odch_zk (130)'!$C$97:$L$114,"&lt;="&amp;B38)-SUM($F$4:F37)</f>
        <v>0</v>
      </c>
      <c r="G38" s="48">
        <f>COUNTIF('odch_zk (130)'!$C$2:$L$19,"&lt;="&amp;B38)+COUNTIF('odch_zk (130)'!$C$40:$L$57,"&lt;="&amp;B38)+COUNTIF('odch_zk (130)'!$C$78:$L$95,"&lt;="&amp;B38)-SUM($G$4:G37)</f>
        <v>0</v>
      </c>
      <c r="H38" s="48"/>
      <c r="I38" s="48">
        <f>COUNTIF('odch_nezk (130)'!$C$2:$M$114,"&lt;="&amp;B38)-SUM($I$4:I37)</f>
        <v>0</v>
      </c>
      <c r="J38" s="48">
        <f>COUNTIF('odch_nezk (130)'!$C$2:$M$19,"&lt;="&amp;B38)+COUNTIF('odch_nezk (130)'!$C$40:$M$57,"&lt;="&amp;B38)+COUNTIF('odch_nezk (130)'!$C$78:$M$95,"&lt;="&amp;B38)-SUM($J$4:J37)</f>
        <v>0</v>
      </c>
      <c r="K38" s="48">
        <f>COUNTIF('odch_nezk (130)'!$C$21:$M$38,"&lt;="&amp;B38)+COUNTIF('odch_nezk (130)'!$C$59:$M$76,"&lt;="&amp;B38)+COUNTIF('odch_nezk (130)'!$C$97:$M$114,"&lt;="&amp;B38)-SUM($K$4:K37)</f>
        <v>0</v>
      </c>
      <c r="L38" s="48"/>
      <c r="M38" s="56">
        <v>0.18556701030927836</v>
      </c>
      <c r="N38" s="56">
        <v>-0.35483870967741937</v>
      </c>
      <c r="O38" s="56">
        <v>-1.098901098901099E-2</v>
      </c>
      <c r="Q38" s="56">
        <v>0.35</v>
      </c>
      <c r="R38" s="56">
        <v>4.6511627906976744E-2</v>
      </c>
      <c r="S38" s="56">
        <v>-0.18478260869565216</v>
      </c>
    </row>
    <row r="39" spans="1:19" x14ac:dyDescent="0.25">
      <c r="A39" s="47">
        <f t="shared" si="3"/>
        <v>0.75000000000000056</v>
      </c>
      <c r="B39" s="51">
        <f t="shared" si="2"/>
        <v>0.75000000000000056</v>
      </c>
      <c r="C39" s="36" t="s">
        <v>68</v>
      </c>
      <c r="D39" s="48"/>
      <c r="E39" s="48">
        <f>COUNTIF('odch_zk (130)'!$C$2:$L$114,"&lt;="&amp;B39)-SUM($E$4:E38)</f>
        <v>0</v>
      </c>
      <c r="F39" s="48">
        <f>COUNTIF('odch_zk (130)'!$C$21:$L$38,"&lt;="&amp;B39)+COUNTIF('odch_zk (130)'!$C$59:$L$76,"&lt;="&amp;B39)+COUNTIF('odch_zk (130)'!$C$97:$L$114,"&lt;="&amp;B39)-SUM($F$4:F38)</f>
        <v>0</v>
      </c>
      <c r="G39" s="48">
        <f>COUNTIF('odch_zk (130)'!$C$2:$L$19,"&lt;="&amp;B39)+COUNTIF('odch_zk (130)'!$C$40:$L$57,"&lt;="&amp;B39)+COUNTIF('odch_zk (130)'!$C$78:$L$95,"&lt;="&amp;B39)-SUM($G$4:G38)</f>
        <v>0</v>
      </c>
      <c r="H39" s="48"/>
      <c r="I39" s="48">
        <f>COUNTIF('odch_nezk (130)'!$C$2:$M$114,"&lt;="&amp;B39)-SUM($I$4:I38)</f>
        <v>0</v>
      </c>
      <c r="J39" s="48">
        <f>COUNTIF('odch_nezk (130)'!$C$2:$M$19,"&lt;="&amp;B39)+COUNTIF('odch_nezk (130)'!$C$40:$M$57,"&lt;="&amp;B39)+COUNTIF('odch_nezk (130)'!$C$78:$M$95,"&lt;="&amp;B39)-SUM($J$4:J38)</f>
        <v>0</v>
      </c>
      <c r="K39" s="48">
        <f>COUNTIF('odch_nezk (130)'!$C$21:$M$38,"&lt;="&amp;B39)+COUNTIF('odch_nezk (130)'!$C$59:$M$76,"&lt;="&amp;B39)+COUNTIF('odch_nezk (130)'!$C$97:$M$114,"&lt;="&amp;B39)-SUM($K$4:K38)</f>
        <v>0</v>
      </c>
      <c r="L39" s="48"/>
      <c r="M39" s="56">
        <v>-3.8461538461538464E-2</v>
      </c>
      <c r="N39" s="56">
        <v>-5.6603773584905662E-2</v>
      </c>
      <c r="O39" s="56">
        <v>-1.9607843137254902E-2</v>
      </c>
      <c r="Q39" s="56">
        <v>2.3622047244094488E-2</v>
      </c>
      <c r="R39" s="56">
        <v>0.1111111111111111</v>
      </c>
      <c r="S39" s="56">
        <v>0.14583333333333334</v>
      </c>
    </row>
    <row r="40" spans="1:19" x14ac:dyDescent="0.25">
      <c r="A40" s="47">
        <f t="shared" si="3"/>
        <v>0.8000000000000006</v>
      </c>
      <c r="B40" s="51">
        <f t="shared" si="2"/>
        <v>0.8000000000000006</v>
      </c>
      <c r="C40" s="36" t="s">
        <v>72</v>
      </c>
      <c r="D40" s="48"/>
      <c r="E40" s="48">
        <f>COUNTIF('odch_zk (130)'!$C$2:$L$114,"&lt;="&amp;B40)-SUM($E$4:E39)</f>
        <v>0</v>
      </c>
      <c r="F40" s="48">
        <f>COUNTIF('odch_zk (130)'!$C$21:$L$38,"&lt;="&amp;B40)+COUNTIF('odch_zk (130)'!$C$59:$L$76,"&lt;="&amp;B40)+COUNTIF('odch_zk (130)'!$C$97:$L$114,"&lt;="&amp;B40)-SUM($F$4:F39)</f>
        <v>0</v>
      </c>
      <c r="G40" s="48">
        <f>COUNTIF('odch_zk (130)'!$C$2:$L$19,"&lt;="&amp;B40)+COUNTIF('odch_zk (130)'!$C$40:$L$57,"&lt;="&amp;B40)+COUNTIF('odch_zk (130)'!$C$78:$L$95,"&lt;="&amp;B40)-SUM($G$4:G39)</f>
        <v>0</v>
      </c>
      <c r="H40" s="48"/>
      <c r="I40" s="48">
        <f>COUNTIF('odch_nezk (130)'!$C$2:$M$114,"&lt;="&amp;B40)-SUM($I$4:I39)</f>
        <v>0</v>
      </c>
      <c r="J40" s="48">
        <f>COUNTIF('odch_nezk (130)'!$C$2:$M$19,"&lt;="&amp;B40)+COUNTIF('odch_nezk (130)'!$C$40:$M$57,"&lt;="&amp;B40)+COUNTIF('odch_nezk (130)'!$C$78:$M$95,"&lt;="&amp;B40)-SUM($J$4:J39)</f>
        <v>0</v>
      </c>
      <c r="K40" s="48">
        <f>COUNTIF('odch_nezk (130)'!$C$21:$M$38,"&lt;="&amp;B40)+COUNTIF('odch_nezk (130)'!$C$59:$M$76,"&lt;="&amp;B40)+COUNTIF('odch_nezk (130)'!$C$97:$M$114,"&lt;="&amp;B40)-SUM($K$4:K39)</f>
        <v>0</v>
      </c>
      <c r="L40" s="48"/>
      <c r="M40" s="56">
        <v>0.25</v>
      </c>
      <c r="N40" s="56">
        <v>-4.6875E-2</v>
      </c>
      <c r="O40" s="56">
        <v>5.6910569105691054E-2</v>
      </c>
      <c r="Q40" s="56">
        <v>0</v>
      </c>
      <c r="R40" s="56">
        <v>-2.1739130434782608E-2</v>
      </c>
      <c r="S40" s="56">
        <v>1.5625E-2</v>
      </c>
    </row>
    <row r="41" spans="1:19" x14ac:dyDescent="0.25">
      <c r="A41" s="47">
        <f t="shared" si="3"/>
        <v>0.85000000000000064</v>
      </c>
      <c r="B41" s="51">
        <f t="shared" si="2"/>
        <v>0.85000000000000064</v>
      </c>
      <c r="C41" s="36" t="s">
        <v>69</v>
      </c>
      <c r="D41" s="48"/>
      <c r="E41" s="48">
        <f>COUNTIF('odch_zk (130)'!$C$2:$L$114,"&lt;="&amp;B41)-SUM($E$4:E40)</f>
        <v>0</v>
      </c>
      <c r="F41" s="48">
        <f>COUNTIF('odch_zk (130)'!$C$21:$L$38,"&lt;="&amp;B41)+COUNTIF('odch_zk (130)'!$C$59:$L$76,"&lt;="&amp;B41)+COUNTIF('odch_zk (130)'!$C$97:$L$114,"&lt;="&amp;B41)-SUM($F$4:F40)</f>
        <v>0</v>
      </c>
      <c r="G41" s="48">
        <f>COUNTIF('odch_zk (130)'!$C$2:$L$19,"&lt;="&amp;B41)+COUNTIF('odch_zk (130)'!$C$40:$L$57,"&lt;="&amp;B41)+COUNTIF('odch_zk (130)'!$C$78:$L$95,"&lt;="&amp;B41)-SUM($G$4:G40)</f>
        <v>0</v>
      </c>
      <c r="H41" s="48"/>
      <c r="I41" s="48">
        <f>COUNTIF('odch_nezk (130)'!$C$2:$M$114,"&lt;="&amp;B41)-SUM($I$4:I40)</f>
        <v>0</v>
      </c>
      <c r="J41" s="48">
        <f>COUNTIF('odch_nezk (130)'!$C$2:$M$19,"&lt;="&amp;B41)+COUNTIF('odch_nezk (130)'!$C$40:$M$57,"&lt;="&amp;B41)+COUNTIF('odch_nezk (130)'!$C$78:$M$95,"&lt;="&amp;B41)-SUM($J$4:J40)</f>
        <v>0</v>
      </c>
      <c r="K41" s="48">
        <f>COUNTIF('odch_nezk (130)'!$C$21:$M$38,"&lt;="&amp;B41)+COUNTIF('odch_nezk (130)'!$C$59:$M$76,"&lt;="&amp;B41)+COUNTIF('odch_nezk (130)'!$C$97:$M$114,"&lt;="&amp;B41)-SUM($K$4:K40)</f>
        <v>0</v>
      </c>
      <c r="L41" s="48"/>
      <c r="M41" s="56">
        <v>2.3622047244094488E-2</v>
      </c>
      <c r="N41" s="56">
        <v>8.9108910891089105E-2</v>
      </c>
      <c r="O41" s="56">
        <v>0.14035087719298245</v>
      </c>
      <c r="Q41" s="56">
        <v>-2.1739130434782608E-2</v>
      </c>
      <c r="R41" s="56">
        <v>0.27551020408163263</v>
      </c>
      <c r="S41" s="56">
        <v>-2.4390243902439025E-2</v>
      </c>
    </row>
    <row r="42" spans="1:19" x14ac:dyDescent="0.25">
      <c r="A42" s="47">
        <f t="shared" si="3"/>
        <v>0.90000000000000069</v>
      </c>
      <c r="B42" s="51">
        <f t="shared" si="2"/>
        <v>0.90000000000000069</v>
      </c>
      <c r="C42" s="36" t="s">
        <v>70</v>
      </c>
      <c r="D42" s="48"/>
      <c r="E42" s="48">
        <f>COUNTIF('odch_zk (130)'!$C$2:$L$114,"&lt;="&amp;B42)-SUM($E$4:E41)</f>
        <v>0</v>
      </c>
      <c r="F42" s="48">
        <f>COUNTIF('odch_zk (130)'!$C$21:$L$38,"&lt;="&amp;B42)+COUNTIF('odch_zk (130)'!$C$59:$L$76,"&lt;="&amp;B42)+COUNTIF('odch_zk (130)'!$C$97:$L$114,"&lt;="&amp;B42)-SUM($F$4:F41)</f>
        <v>0</v>
      </c>
      <c r="G42" s="48">
        <f>COUNTIF('odch_zk (130)'!$C$2:$L$19,"&lt;="&amp;B42)+COUNTIF('odch_zk (130)'!$C$40:$L$57,"&lt;="&amp;B42)+COUNTIF('odch_zk (130)'!$C$78:$L$95,"&lt;="&amp;B42)-SUM($G$4:G41)</f>
        <v>0</v>
      </c>
      <c r="H42" s="48"/>
      <c r="I42" s="48">
        <f>COUNTIF('odch_nezk (130)'!$C$2:$M$114,"&lt;="&amp;B42)-SUM($I$4:I41)</f>
        <v>0</v>
      </c>
      <c r="J42" s="48">
        <f>COUNTIF('odch_nezk (130)'!$C$2:$M$19,"&lt;="&amp;B42)+COUNTIF('odch_nezk (130)'!$C$40:$M$57,"&lt;="&amp;B42)+COUNTIF('odch_nezk (130)'!$C$78:$M$95,"&lt;="&amp;B42)-SUM($J$4:J41)</f>
        <v>0</v>
      </c>
      <c r="K42" s="48">
        <f>COUNTIF('odch_nezk (130)'!$C$21:$M$38,"&lt;="&amp;B42)+COUNTIF('odch_nezk (130)'!$C$59:$M$76,"&lt;="&amp;B42)+COUNTIF('odch_nezk (130)'!$C$97:$M$114,"&lt;="&amp;B42)-SUM($K$4:K41)</f>
        <v>0</v>
      </c>
      <c r="L42" s="48"/>
      <c r="M42" s="56">
        <v>4.3478260869565216E-2</v>
      </c>
      <c r="N42" s="56">
        <v>0.04</v>
      </c>
      <c r="O42" s="56">
        <v>7.4468085106382975E-2</v>
      </c>
      <c r="Q42" s="56">
        <v>0.23711340206185566</v>
      </c>
      <c r="R42" s="56">
        <v>9.7560975609756101E-2</v>
      </c>
      <c r="S42" s="56">
        <v>-9.5744680851063829E-2</v>
      </c>
    </row>
    <row r="43" spans="1:19" x14ac:dyDescent="0.25">
      <c r="A43" s="47">
        <f t="shared" si="3"/>
        <v>0.95000000000000073</v>
      </c>
      <c r="B43" s="51">
        <f t="shared" si="2"/>
        <v>0.95000000000000073</v>
      </c>
      <c r="C43" s="36" t="s">
        <v>71</v>
      </c>
      <c r="D43" s="48"/>
      <c r="E43" s="48">
        <f>COUNTIF('odch_zk (130)'!$C$2:$L$114,"&lt;="&amp;B43)-SUM($E$4:E42)</f>
        <v>0</v>
      </c>
      <c r="F43" s="48">
        <f>COUNTIF('odch_zk (130)'!$C$21:$L$38,"&lt;="&amp;B43)+COUNTIF('odch_zk (130)'!$C$59:$L$76,"&lt;="&amp;B43)+COUNTIF('odch_zk (130)'!$C$97:$L$114,"&lt;="&amp;B43)-SUM($F$4:F42)</f>
        <v>0</v>
      </c>
      <c r="G43" s="48">
        <f>COUNTIF('odch_zk (130)'!$C$2:$L$19,"&lt;="&amp;B43)+COUNTIF('odch_zk (130)'!$C$40:$L$57,"&lt;="&amp;B43)+COUNTIF('odch_zk (130)'!$C$78:$L$95,"&lt;="&amp;B43)-SUM($G$4:G42)</f>
        <v>0</v>
      </c>
      <c r="H43" s="48"/>
      <c r="I43" s="48">
        <f>COUNTIF('odch_nezk (130)'!$C$2:$M$114,"&lt;="&amp;B43)-SUM($I$4:I42)</f>
        <v>0</v>
      </c>
      <c r="J43" s="48">
        <f>COUNTIF('odch_nezk (130)'!$C$2:$M$19,"&lt;="&amp;B43)+COUNTIF('odch_nezk (130)'!$C$40:$M$57,"&lt;="&amp;B43)+COUNTIF('odch_nezk (130)'!$C$78:$M$95,"&lt;="&amp;B43)-SUM($J$4:J42)</f>
        <v>0</v>
      </c>
      <c r="K43" s="48">
        <f>COUNTIF('odch_nezk (130)'!$C$21:$M$38,"&lt;="&amp;B43)+COUNTIF('odch_nezk (130)'!$C$59:$M$76,"&lt;="&amp;B43)+COUNTIF('odch_nezk (130)'!$C$97:$M$114,"&lt;="&amp;B43)-SUM($K$4:K42)</f>
        <v>0</v>
      </c>
      <c r="L43" s="48"/>
      <c r="M43" s="56">
        <v>-2.1739130434782608E-2</v>
      </c>
      <c r="N43" s="56">
        <v>0.18181818181818182</v>
      </c>
      <c r="O43" s="56">
        <v>8.9285714285714288E-2</v>
      </c>
      <c r="Q43" s="56">
        <v>-0.04</v>
      </c>
      <c r="R43" s="56">
        <v>0.22727272727272727</v>
      </c>
      <c r="S43" s="56">
        <v>0.23711340206185566</v>
      </c>
    </row>
    <row r="44" spans="1:19" x14ac:dyDescent="0.25">
      <c r="A44" s="47">
        <f t="shared" si="3"/>
        <v>1.0000000000000007</v>
      </c>
      <c r="B44" s="51">
        <f t="shared" si="2"/>
        <v>1.0000000000000007</v>
      </c>
      <c r="C44" s="36" t="s">
        <v>73</v>
      </c>
      <c r="D44" s="48"/>
      <c r="E44" s="48">
        <f>COUNTIF('odch_zk (130)'!$C$2:$L$114,"&lt;="&amp;B44)-SUM($E$4:E43)</f>
        <v>0</v>
      </c>
      <c r="F44" s="48">
        <f>COUNTIF('odch_zk (130)'!$C$21:$L$38,"&lt;="&amp;B44)+COUNTIF('odch_zk (130)'!$C$59:$L$76,"&lt;="&amp;B44)+COUNTIF('odch_zk (130)'!$C$97:$L$114,"&lt;="&amp;B44)-SUM($F$4:F43)</f>
        <v>0</v>
      </c>
      <c r="G44" s="48">
        <f>COUNTIF('odch_zk (130)'!$C$2:$L$19,"&lt;="&amp;B44)+COUNTIF('odch_zk (130)'!$C$40:$L$57,"&lt;="&amp;B44)+COUNTIF('odch_zk (130)'!$C$78:$L$95,"&lt;="&amp;B44)-SUM($G$4:G43)</f>
        <v>0</v>
      </c>
      <c r="H44" s="48"/>
      <c r="I44" s="48">
        <f>COUNTIF('odch_nezk (130)'!$C$2:$M$114,"&lt;="&amp;B44)-SUM($I$4:I43)</f>
        <v>0</v>
      </c>
      <c r="J44" s="48">
        <f>COUNTIF('odch_nezk (130)'!$C$2:$M$19,"&lt;="&amp;B44)+COUNTIF('odch_nezk (130)'!$C$40:$M$57,"&lt;="&amp;B44)+COUNTIF('odch_nezk (130)'!$C$78:$M$95,"&lt;="&amp;B44)-SUM($J$4:J43)</f>
        <v>0</v>
      </c>
      <c r="K44" s="48">
        <f>COUNTIF('odch_nezk (130)'!$C$21:$M$38,"&lt;="&amp;B44)+COUNTIF('odch_nezk (130)'!$C$59:$M$76,"&lt;="&amp;B44)+COUNTIF('odch_nezk (130)'!$C$97:$M$114,"&lt;="&amp;B44)-SUM($K$4:K43)</f>
        <v>0</v>
      </c>
      <c r="L44" s="48"/>
      <c r="M44" s="56">
        <v>0.18556701030927836</v>
      </c>
      <c r="N44" s="56">
        <v>0.12244897959183673</v>
      </c>
      <c r="O44" s="56">
        <v>0.17117117117117117</v>
      </c>
      <c r="Q44" s="56">
        <v>0.25</v>
      </c>
      <c r="R44" s="56">
        <v>-2.1739130434782608E-2</v>
      </c>
      <c r="S44" s="56">
        <v>2.3622047244094488E-2</v>
      </c>
    </row>
    <row r="45" spans="1:19" x14ac:dyDescent="0.25">
      <c r="B45" s="51">
        <v>1.5</v>
      </c>
      <c r="C45" s="36" t="s">
        <v>25</v>
      </c>
      <c r="D45" s="48"/>
      <c r="E45" s="48">
        <f>COUNTIF('odch_zk (130)'!$C$2:$L$114,"&lt;="&amp;B45)-SUM($E$4:E44)</f>
        <v>0</v>
      </c>
      <c r="F45" s="48">
        <f>COUNTIF('odch_zk (130)'!$C$21:$L$38,"&lt;="&amp;B45)+COUNTIF('odch_zk (130)'!$C$59:$L$76,"&lt;="&amp;B45)+COUNTIF('odch_zk (130)'!$C$97:$L$114,"&lt;="&amp;B45)-SUM($F$4:F44)</f>
        <v>0</v>
      </c>
      <c r="G45" s="48">
        <f>COUNTIF('odch_zk (130)'!$C$2:$L$19,"&lt;="&amp;B45)+COUNTIF('odch_zk (130)'!$C$40:$L$57,"&lt;="&amp;B45)+COUNTIF('odch_zk (130)'!$C$78:$L$95,"&lt;="&amp;B45)-SUM($G$4:G44)</f>
        <v>0</v>
      </c>
      <c r="H45" s="48"/>
      <c r="I45" s="48">
        <f>COUNTIF('odch_nezk (130)'!$C$2:$M$114,"&lt;="&amp;B45)-SUM($I$4:I44)</f>
        <v>0</v>
      </c>
      <c r="J45" s="48">
        <f>COUNTIF('odch_nezk (130)'!$C$2:$M$19,"&lt;="&amp;B45)+COUNTIF('odch_nezk (130)'!$C$40:$M$57,"&lt;="&amp;B45)+COUNTIF('odch_nezk (130)'!$C$78:$M$95,"&lt;="&amp;B45)-SUM($J$4:J44)</f>
        <v>0</v>
      </c>
      <c r="K45" s="48">
        <f>COUNTIF('odch_nezk (130)'!$C$21:$M$38,"&lt;="&amp;B45)+COUNTIF('odch_nezk (130)'!$C$59:$M$76,"&lt;="&amp;B45)+COUNTIF('odch_nezk (130)'!$C$97:$M$114,"&lt;="&amp;B45)-SUM($K$4:K44)</f>
        <v>0</v>
      </c>
      <c r="L45" s="48"/>
      <c r="M45" s="56">
        <v>0.04</v>
      </c>
      <c r="N45" s="56">
        <v>1.5625E-2</v>
      </c>
      <c r="O45" s="56">
        <v>0.18181818181818182</v>
      </c>
      <c r="Q45" s="56">
        <v>-2.6548672566371681E-2</v>
      </c>
      <c r="R45" s="56">
        <v>0.12745098039215685</v>
      </c>
      <c r="S45" s="56">
        <v>3.4482758620689655E-2</v>
      </c>
    </row>
    <row r="46" spans="1:19" x14ac:dyDescent="0.25">
      <c r="B46" s="43" t="s">
        <v>122</v>
      </c>
      <c r="C46" s="49"/>
      <c r="E46">
        <f>SUM(E26:E45)</f>
        <v>113</v>
      </c>
      <c r="F46">
        <f t="shared" ref="F46:K46" si="4">SUM(F26:F45)</f>
        <v>62</v>
      </c>
      <c r="G46">
        <f t="shared" si="4"/>
        <v>51</v>
      </c>
      <c r="I46">
        <f t="shared" si="4"/>
        <v>104</v>
      </c>
      <c r="J46">
        <f t="shared" si="4"/>
        <v>41</v>
      </c>
      <c r="K46">
        <f t="shared" si="4"/>
        <v>63</v>
      </c>
      <c r="M46" s="56">
        <v>0.25</v>
      </c>
      <c r="N46" s="56">
        <v>6.8376068376068383E-2</v>
      </c>
      <c r="O46" s="56">
        <v>7.1428571428571425E-2</v>
      </c>
      <c r="Q46" s="56">
        <v>9.2436974789915971E-2</v>
      </c>
      <c r="R46" s="56">
        <v>6.5573770491803282E-2</v>
      </c>
      <c r="S46" s="56">
        <v>0.39393939393939392</v>
      </c>
    </row>
    <row r="47" spans="1:19" x14ac:dyDescent="0.25">
      <c r="B47" s="43" t="s">
        <v>121</v>
      </c>
      <c r="E47">
        <f>SUM(E4:E23)</f>
        <v>36</v>
      </c>
      <c r="F47">
        <f t="shared" ref="F47:K47" si="5">SUM(F4:F23)</f>
        <v>13</v>
      </c>
      <c r="G47">
        <f t="shared" si="5"/>
        <v>23</v>
      </c>
      <c r="I47">
        <f t="shared" si="5"/>
        <v>36</v>
      </c>
      <c r="J47">
        <f t="shared" si="5"/>
        <v>25</v>
      </c>
      <c r="K47">
        <f t="shared" si="5"/>
        <v>11</v>
      </c>
      <c r="M47" s="56">
        <v>0.15044247787610621</v>
      </c>
      <c r="N47" s="56">
        <v>0.14130434782608695</v>
      </c>
      <c r="O47" s="56">
        <v>0.1623931623931624</v>
      </c>
      <c r="Q47" s="56">
        <v>-0.13978494623655913</v>
      </c>
      <c r="R47" s="56">
        <v>0.16071428571428573</v>
      </c>
      <c r="S47" s="56">
        <v>4.8387096774193547E-2</v>
      </c>
    </row>
    <row r="48" spans="1:19" x14ac:dyDescent="0.25">
      <c r="M48" s="56">
        <v>0.17647058823529413</v>
      </c>
      <c r="N48" s="56">
        <v>-0.13043478260869565</v>
      </c>
      <c r="O48" s="56">
        <v>0.2857142857142857</v>
      </c>
      <c r="Q48" s="56">
        <v>3.7735849056603772E-2</v>
      </c>
      <c r="R48" s="56">
        <v>-0.10526315789473684</v>
      </c>
      <c r="S48" s="56">
        <v>9.2436974789915971E-2</v>
      </c>
    </row>
    <row r="49" spans="13:19" x14ac:dyDescent="0.25">
      <c r="M49" s="56">
        <v>-0.13978494623655913</v>
      </c>
      <c r="N49" s="56">
        <v>7.8431372549019607E-2</v>
      </c>
      <c r="O49" s="56">
        <v>-1.9607843137254902E-2</v>
      </c>
      <c r="Q49" s="56">
        <v>-6.25E-2</v>
      </c>
      <c r="R49" s="56">
        <v>-0.10891089108910891</v>
      </c>
      <c r="S49" s="56">
        <v>-0.13043478260869565</v>
      </c>
    </row>
    <row r="50" spans="13:19" x14ac:dyDescent="0.25">
      <c r="M50" s="56">
        <v>-9.433962264150943E-3</v>
      </c>
      <c r="N50" s="56">
        <v>6.5573770491803282E-2</v>
      </c>
      <c r="O50" s="56">
        <v>8.1300813008130079E-2</v>
      </c>
      <c r="Q50" s="56">
        <v>0.27450980392156865</v>
      </c>
      <c r="R50" s="56">
        <v>0</v>
      </c>
      <c r="S50" s="56">
        <v>0.14583333333333334</v>
      </c>
    </row>
    <row r="51" spans="13:19" x14ac:dyDescent="0.25">
      <c r="M51" s="56" t="s">
        <v>7</v>
      </c>
      <c r="N51" s="56">
        <v>0.16071428571428573</v>
      </c>
      <c r="O51" s="56">
        <v>7.8947368421052627E-2</v>
      </c>
      <c r="Q51" s="56">
        <v>5.6910569105691054E-2</v>
      </c>
      <c r="R51" s="56">
        <v>4.5454545454545456E-2</v>
      </c>
      <c r="S51" s="56">
        <v>1.5625E-2</v>
      </c>
    </row>
    <row r="52" spans="13:19" x14ac:dyDescent="0.25">
      <c r="M52" s="56">
        <v>7.8431372549019607E-2</v>
      </c>
      <c r="N52" s="56">
        <v>0.15789473684210525</v>
      </c>
      <c r="O52" s="56">
        <v>0.14285714285714285</v>
      </c>
      <c r="Q52" s="56">
        <v>9.6491228070175433E-2</v>
      </c>
      <c r="R52" s="56">
        <v>-8.1632653061224483E-2</v>
      </c>
      <c r="S52" s="56">
        <v>5.6910569105691054E-2</v>
      </c>
    </row>
    <row r="53" spans="13:19" x14ac:dyDescent="0.25">
      <c r="M53" s="56">
        <v>1.6260162601626018E-2</v>
      </c>
      <c r="N53" s="56">
        <v>8.9108910891089105E-2</v>
      </c>
      <c r="O53" s="56">
        <v>4.8387096774193547E-2</v>
      </c>
      <c r="Q53" s="56">
        <v>3.0927835051546393E-2</v>
      </c>
      <c r="R53" s="56">
        <v>-6.25E-2</v>
      </c>
      <c r="S53" s="56">
        <v>-0.20212765957446807</v>
      </c>
    </row>
    <row r="54" spans="13:19" x14ac:dyDescent="0.25">
      <c r="M54" s="56">
        <v>0.14035087719298245</v>
      </c>
      <c r="N54" s="56">
        <v>0.08</v>
      </c>
      <c r="O54" s="56">
        <v>9.6491228070175433E-2</v>
      </c>
      <c r="Q54" s="56">
        <v>7.7519379844961239E-3</v>
      </c>
      <c r="R54" s="56">
        <v>-5.9829059829059832E-2</v>
      </c>
      <c r="S54" s="56">
        <v>0</v>
      </c>
    </row>
    <row r="55" spans="13:19" x14ac:dyDescent="0.25">
      <c r="M55" s="56">
        <v>7.8431372549019607E-2</v>
      </c>
      <c r="N55" s="56">
        <v>0.18181818181818182</v>
      </c>
      <c r="O55" s="56">
        <v>0.18811881188118812</v>
      </c>
      <c r="Q55" s="56">
        <v>-1.7094017094017096E-2</v>
      </c>
      <c r="R55" s="56">
        <v>-7.6086956521739135E-2</v>
      </c>
      <c r="S55" s="56">
        <v>8.0645161290322578E-3</v>
      </c>
    </row>
    <row r="56" spans="13:19" x14ac:dyDescent="0.25">
      <c r="M56" s="56">
        <v>3.1746031746031744E-2</v>
      </c>
      <c r="N56" s="56">
        <v>0.22448979591836735</v>
      </c>
      <c r="O56" s="56">
        <v>3.1746031746031744E-2</v>
      </c>
      <c r="Q56" s="56">
        <v>-0.13043478260869565</v>
      </c>
      <c r="R56" s="56">
        <v>-2.1739130434782608E-2</v>
      </c>
      <c r="S56" s="56">
        <v>5.2631578947368418E-2</v>
      </c>
    </row>
    <row r="57" spans="13:19" x14ac:dyDescent="0.25">
      <c r="M57" s="56">
        <v>0.1702127659574468</v>
      </c>
      <c r="N57" s="56">
        <v>1.5625E-2</v>
      </c>
      <c r="O57" s="56">
        <v>0.14035087719298245</v>
      </c>
      <c r="Q57" s="56">
        <v>3.0927835051546393E-2</v>
      </c>
      <c r="R57" s="56">
        <v>-1.9607843137254902E-2</v>
      </c>
      <c r="S57" s="56">
        <v>8.9108910891089105E-2</v>
      </c>
    </row>
    <row r="58" spans="13:19" x14ac:dyDescent="0.25">
      <c r="M58" s="56">
        <v>2.6785714285714284E-2</v>
      </c>
      <c r="N58" s="56">
        <v>0.15384615384615385</v>
      </c>
      <c r="O58" s="56">
        <v>0.14583333333333334</v>
      </c>
      <c r="Q58" s="56">
        <v>-1.5748031496062992E-2</v>
      </c>
      <c r="R58" s="56">
        <v>2.4590163934426229E-2</v>
      </c>
      <c r="S58" s="56">
        <v>-7.9365079365079361E-3</v>
      </c>
    </row>
    <row r="59" spans="13:19" x14ac:dyDescent="0.25">
      <c r="M59" s="56">
        <v>-9.0090090090090089E-3</v>
      </c>
      <c r="N59" s="56">
        <v>3.2608695652173912E-2</v>
      </c>
      <c r="O59" s="56">
        <v>5.46875E-2</v>
      </c>
      <c r="Q59" s="56">
        <v>-5.1724137931034482E-2</v>
      </c>
      <c r="R59" s="56">
        <v>7.1428571428571425E-2</v>
      </c>
      <c r="S59" s="56">
        <v>5.2631578947368418E-2</v>
      </c>
    </row>
    <row r="60" spans="13:19" x14ac:dyDescent="0.25">
      <c r="M60" s="56">
        <v>0.1</v>
      </c>
      <c r="N60" s="56">
        <v>-7.6086956521739135E-2</v>
      </c>
      <c r="O60" s="56">
        <v>5.6910569105691054E-2</v>
      </c>
      <c r="Q60" s="56">
        <v>2.0408163265306121E-2</v>
      </c>
      <c r="R60" s="56">
        <v>-5.2631578947368418E-2</v>
      </c>
      <c r="S60" s="56">
        <v>0.14583333333333334</v>
      </c>
    </row>
    <row r="61" spans="13:19" x14ac:dyDescent="0.25">
      <c r="M61" s="56">
        <v>7.7519379844961239E-3</v>
      </c>
      <c r="N61" s="56">
        <v>7.8431372549019607E-2</v>
      </c>
      <c r="O61" s="56">
        <v>0.1702127659574468</v>
      </c>
      <c r="Q61" s="56">
        <v>-2.4390243902439025E-2</v>
      </c>
      <c r="R61" s="56">
        <v>-1.098901098901099E-2</v>
      </c>
      <c r="S61" s="56">
        <v>-2.34375E-2</v>
      </c>
    </row>
    <row r="62" spans="13:19" x14ac:dyDescent="0.25">
      <c r="M62" s="56">
        <v>0.1111111111111111</v>
      </c>
      <c r="N62" s="56">
        <v>6.5573770491803282E-2</v>
      </c>
      <c r="O62" s="56">
        <v>-4.7619047619047616E-2</v>
      </c>
      <c r="Q62" s="56">
        <v>0.18181818181818182</v>
      </c>
      <c r="R62" s="56">
        <v>3.7735849056603772E-2</v>
      </c>
      <c r="S62" s="56">
        <v>9.7560975609756101E-2</v>
      </c>
    </row>
    <row r="63" spans="13:19" x14ac:dyDescent="0.25">
      <c r="M63" s="56">
        <v>3.1746031746031744E-2</v>
      </c>
      <c r="N63" s="56">
        <v>0.25</v>
      </c>
      <c r="O63" s="56">
        <v>0.12903225806451613</v>
      </c>
      <c r="Q63" s="56">
        <v>0.1111111111111111</v>
      </c>
      <c r="R63" s="56">
        <v>-6.25E-2</v>
      </c>
      <c r="S63" s="56">
        <v>6.3829787234042548E-2</v>
      </c>
    </row>
    <row r="64" spans="13:19" x14ac:dyDescent="0.25">
      <c r="M64" s="56">
        <v>0.1111111111111111</v>
      </c>
      <c r="N64" s="56">
        <v>0.26315789473684209</v>
      </c>
      <c r="O64" s="56">
        <v>0.18421052631578946</v>
      </c>
      <c r="Q64" s="56">
        <v>8.0645161290322578E-3</v>
      </c>
      <c r="R64" s="56">
        <v>-5.9829059829059832E-2</v>
      </c>
      <c r="S64" s="56">
        <v>0.14583333333333334</v>
      </c>
    </row>
    <row r="65" spans="13:19" x14ac:dyDescent="0.25">
      <c r="M65" s="56">
        <v>-1.098901098901099E-2</v>
      </c>
      <c r="N65" s="56">
        <v>0.28999999999999998</v>
      </c>
      <c r="O65" s="56">
        <v>0.18811881188118812</v>
      </c>
      <c r="Q65" s="56">
        <v>9.2436974789915971E-2</v>
      </c>
      <c r="R65" s="56">
        <v>-3.2258064516129031E-2</v>
      </c>
      <c r="S65" s="56">
        <v>0.04</v>
      </c>
    </row>
    <row r="66" spans="13:19" x14ac:dyDescent="0.25">
      <c r="M66" s="56">
        <v>-8.6021505376344093E-2</v>
      </c>
      <c r="N66" s="56">
        <v>0.10569105691056911</v>
      </c>
      <c r="O66" s="56">
        <v>0.15079365079365079</v>
      </c>
      <c r="Q66" s="56">
        <v>-0.18478260869565216</v>
      </c>
      <c r="R66" s="56">
        <v>0.32653061224489793</v>
      </c>
      <c r="S66" s="56">
        <v>0.16666666666666666</v>
      </c>
    </row>
    <row r="67" spans="13:19" x14ac:dyDescent="0.25">
      <c r="M67" s="56">
        <v>-5.6603773584905662E-2</v>
      </c>
      <c r="N67" s="56">
        <v>0.14782608695652175</v>
      </c>
      <c r="O67" s="56">
        <v>0.22807017543859648</v>
      </c>
      <c r="Q67" s="56">
        <v>8.6956521739130432E-2</v>
      </c>
      <c r="R67" s="56">
        <v>-3.1007751937984496E-2</v>
      </c>
      <c r="S67" s="56">
        <v>4.1666666666666664E-2</v>
      </c>
    </row>
    <row r="68" spans="13:19" x14ac:dyDescent="0.25">
      <c r="M68" s="56">
        <v>-6.25E-2</v>
      </c>
      <c r="N68" s="56">
        <v>0.17894736842105263</v>
      </c>
      <c r="O68" s="56">
        <v>0.19791666666666666</v>
      </c>
      <c r="Q68" s="56">
        <v>2.9411764705882353E-2</v>
      </c>
      <c r="R68" s="56">
        <v>0.15384615384615385</v>
      </c>
      <c r="S68" s="56">
        <v>2.8037383177570093E-2</v>
      </c>
    </row>
    <row r="69" spans="13:19" x14ac:dyDescent="0.25">
      <c r="M69" s="56">
        <v>-1.9607843137254902E-2</v>
      </c>
      <c r="N69" s="56">
        <v>5.2631578947368418E-2</v>
      </c>
      <c r="O69" s="56">
        <v>1.5625E-2</v>
      </c>
      <c r="Q69" s="56">
        <v>6.5573770491803282E-2</v>
      </c>
      <c r="R69" s="56">
        <v>8.6956521739130432E-2</v>
      </c>
      <c r="S69" s="56">
        <v>5.6910569105691054E-2</v>
      </c>
    </row>
    <row r="70" spans="13:19" x14ac:dyDescent="0.25">
      <c r="M70" s="56">
        <v>5.6910569105691054E-2</v>
      </c>
      <c r="N70" s="56">
        <v>0.24242424242424243</v>
      </c>
      <c r="O70" s="56">
        <v>0.13821138211382114</v>
      </c>
      <c r="Q70" s="56">
        <v>2.6785714285714284E-2</v>
      </c>
      <c r="R70" s="56">
        <v>9.8901098901098897E-2</v>
      </c>
      <c r="S70" s="56">
        <v>0.31578947368421051</v>
      </c>
    </row>
    <row r="71" spans="13:19" x14ac:dyDescent="0.25">
      <c r="M71" s="56">
        <v>0.14035087719298245</v>
      </c>
      <c r="N71" s="56">
        <v>0.112</v>
      </c>
      <c r="O71" s="56">
        <v>0.32978723404255317</v>
      </c>
      <c r="Q71" s="56">
        <v>-0.21052631578947367</v>
      </c>
      <c r="R71" s="56">
        <v>0.22641509433962265</v>
      </c>
      <c r="S71" s="56">
        <v>8.6956521739130432E-2</v>
      </c>
    </row>
    <row r="72" spans="13:19" x14ac:dyDescent="0.25">
      <c r="M72" s="56">
        <v>0.12745098039215685</v>
      </c>
      <c r="N72" s="56">
        <v>0.16814159292035399</v>
      </c>
      <c r="O72" s="56">
        <v>0.37894736842105264</v>
      </c>
      <c r="Q72" s="56">
        <v>0.14583333333333334</v>
      </c>
      <c r="R72" s="56">
        <v>-0.1015625</v>
      </c>
      <c r="S72" s="56">
        <v>0.1111111111111111</v>
      </c>
    </row>
    <row r="73" spans="13:19" x14ac:dyDescent="0.25">
      <c r="M73" s="56">
        <v>5.5555555555555552E-2</v>
      </c>
      <c r="N73" s="56">
        <v>0.18279569892473119</v>
      </c>
      <c r="O73" s="56">
        <v>0.10569105691056911</v>
      </c>
      <c r="Q73" s="56">
        <v>1.5625E-2</v>
      </c>
      <c r="R73" s="56">
        <v>2.564102564102564E-2</v>
      </c>
      <c r="S73" s="56">
        <v>3.1746031746031744E-2</v>
      </c>
    </row>
    <row r="74" spans="13:19" x14ac:dyDescent="0.25">
      <c r="M74" s="56">
        <v>7.4468085106382975E-2</v>
      </c>
      <c r="N74" s="56">
        <v>0.18811881188118812</v>
      </c>
      <c r="O74" s="56">
        <v>0.1206896551724138</v>
      </c>
      <c r="Q74" s="56">
        <v>-2.4390243902439025E-2</v>
      </c>
      <c r="R74" s="56">
        <v>7.5268817204301078E-2</v>
      </c>
      <c r="S74" s="56">
        <v>2.564102564102564E-2</v>
      </c>
    </row>
    <row r="75" spans="13:19" x14ac:dyDescent="0.25">
      <c r="M75" s="56">
        <v>8.9285714285714288E-2</v>
      </c>
      <c r="N75" s="56">
        <v>9.6774193548387094E-2</v>
      </c>
      <c r="O75" s="56">
        <v>0.21649484536082475</v>
      </c>
      <c r="Q75" s="56">
        <v>-9.5744680851063829E-2</v>
      </c>
      <c r="R75" s="56">
        <v>-0.1326530612244898</v>
      </c>
      <c r="S75" s="56">
        <v>-6.25E-2</v>
      </c>
    </row>
    <row r="76" spans="13:19" x14ac:dyDescent="0.25">
      <c r="M76" s="56">
        <v>0.17117117117117117</v>
      </c>
      <c r="N76" s="56">
        <v>0.16071428571428573</v>
      </c>
      <c r="O76" s="56">
        <v>0.15217391304347827</v>
      </c>
      <c r="Q76" s="56">
        <v>0.23711340206185566</v>
      </c>
      <c r="R76" s="56">
        <v>-6.9767441860465115E-2</v>
      </c>
      <c r="S76" s="56">
        <v>0.04</v>
      </c>
    </row>
    <row r="77" spans="13:19" x14ac:dyDescent="0.25">
      <c r="M77" s="56">
        <v>0.15</v>
      </c>
      <c r="N77" s="56">
        <v>0.17894736842105263</v>
      </c>
      <c r="O77" s="56">
        <v>0.15686274509803921</v>
      </c>
      <c r="Q77" s="56">
        <v>4.6511627906976744E-2</v>
      </c>
      <c r="R77" s="56">
        <v>-5.9829059829059832E-2</v>
      </c>
      <c r="S77" s="56">
        <v>4.1666666666666664E-2</v>
      </c>
    </row>
    <row r="78" spans="13:19" x14ac:dyDescent="0.25">
      <c r="M78" s="56">
        <v>3.1007751937984496E-2</v>
      </c>
      <c r="N78" s="56">
        <v>0.05</v>
      </c>
      <c r="O78" s="56">
        <v>8.1300813008130079E-2</v>
      </c>
      <c r="Q78" s="56">
        <v>0.1111111111111111</v>
      </c>
      <c r="R78" s="56">
        <v>-7.6086956521739135E-2</v>
      </c>
      <c r="S78" s="56">
        <v>4.1666666666666664E-2</v>
      </c>
    </row>
    <row r="79" spans="13:19" x14ac:dyDescent="0.25">
      <c r="M79" s="56">
        <v>0.18181818181818182</v>
      </c>
      <c r="N79" s="56">
        <v>8.943089430894309E-2</v>
      </c>
      <c r="O79" s="56">
        <v>0.16964285714285715</v>
      </c>
      <c r="Q79" s="56">
        <v>-2.1739130434782608E-2</v>
      </c>
      <c r="R79" s="56">
        <v>-1.098901098901099E-2</v>
      </c>
      <c r="S79" s="56">
        <v>-6.5420560747663545E-2</v>
      </c>
    </row>
    <row r="80" spans="13:19" x14ac:dyDescent="0.25">
      <c r="M80" s="56">
        <v>7.1428571428571425E-2</v>
      </c>
      <c r="N80" s="56">
        <v>4.3478260869565216E-2</v>
      </c>
      <c r="O80" s="56">
        <v>0.13402061855670103</v>
      </c>
      <c r="Q80" s="56">
        <v>0.23711340206185566</v>
      </c>
      <c r="R80" s="56">
        <v>0.15</v>
      </c>
      <c r="S80" s="56">
        <v>-2.4390243902439025E-2</v>
      </c>
    </row>
    <row r="81" spans="13:19" x14ac:dyDescent="0.25">
      <c r="M81" s="56">
        <v>0.1623931623931624</v>
      </c>
      <c r="N81" s="56">
        <v>5.2631578947368418E-2</v>
      </c>
      <c r="O81" s="56">
        <v>3.1746031746031744E-2</v>
      </c>
      <c r="Q81" s="56">
        <v>2.3622047244094488E-2</v>
      </c>
      <c r="R81" s="56">
        <v>6.2992125984251968E-2</v>
      </c>
      <c r="S81" s="56">
        <v>8.771929824561403E-3</v>
      </c>
    </row>
    <row r="82" spans="13:19" x14ac:dyDescent="0.25">
      <c r="M82" s="56">
        <v>0.2857142857142857</v>
      </c>
      <c r="N82" s="56">
        <v>-6.3157894736842107E-2</v>
      </c>
      <c r="O82" s="56">
        <v>0.12280701754385964</v>
      </c>
      <c r="Q82" s="56">
        <v>3.4482758620689655E-2</v>
      </c>
      <c r="R82" s="56">
        <v>0.18421052631578946</v>
      </c>
      <c r="S82" s="56">
        <v>8.6956521739130432E-2</v>
      </c>
    </row>
    <row r="83" spans="13:19" x14ac:dyDescent="0.25">
      <c r="M83" s="56">
        <v>-0.35483870967741937</v>
      </c>
      <c r="N83" s="56">
        <v>0.27272727272727271</v>
      </c>
      <c r="O83" s="56">
        <v>0</v>
      </c>
      <c r="Q83" s="56">
        <v>0.27551020408163263</v>
      </c>
      <c r="R83" s="56">
        <v>1.0638297872340425E-2</v>
      </c>
      <c r="S83" s="56">
        <v>-0.19191919191919191</v>
      </c>
    </row>
    <row r="84" spans="13:19" x14ac:dyDescent="0.25">
      <c r="M84" s="56">
        <v>-5.6603773584905662E-2</v>
      </c>
      <c r="N84" s="56">
        <v>5.6000000000000001E-2</v>
      </c>
      <c r="O84" s="56">
        <v>0.14736842105263157</v>
      </c>
      <c r="Q84" s="56">
        <v>9.7560975609756101E-2</v>
      </c>
      <c r="R84" s="56">
        <v>0.10576923076923077</v>
      </c>
      <c r="S84" s="56">
        <v>-0.12698412698412698</v>
      </c>
    </row>
    <row r="85" spans="13:19" x14ac:dyDescent="0.25">
      <c r="M85" s="56">
        <v>-4.6875E-2</v>
      </c>
      <c r="N85" s="56">
        <v>0.15044247787610621</v>
      </c>
      <c r="O85" s="56">
        <v>5.6910569105691054E-2</v>
      </c>
      <c r="Q85" s="56">
        <v>0.22727272727272727</v>
      </c>
      <c r="R85" s="56">
        <v>9.7560975609756101E-2</v>
      </c>
      <c r="S85" s="56">
        <v>-5.9829059829059832E-2</v>
      </c>
    </row>
    <row r="86" spans="13:19" x14ac:dyDescent="0.25">
      <c r="M86" s="56">
        <v>-1.9607843137254902E-2</v>
      </c>
      <c r="N86" s="56">
        <v>-0.19354838709677419</v>
      </c>
      <c r="O86" s="56">
        <v>1.7241379310344827E-2</v>
      </c>
      <c r="Q86" s="56">
        <v>0.39393939393939392</v>
      </c>
      <c r="R86" s="56">
        <v>0.23893805309734514</v>
      </c>
      <c r="S86" s="56">
        <v>0.21212121212121213</v>
      </c>
    </row>
    <row r="87" spans="13:19" x14ac:dyDescent="0.25">
      <c r="M87" s="56">
        <v>8.1300813008130079E-2</v>
      </c>
      <c r="N87" s="56">
        <v>0.12871287128712872</v>
      </c>
      <c r="O87" s="56">
        <v>-7.2164948453608241E-2</v>
      </c>
      <c r="Q87" s="56">
        <v>4.8387096774193547E-2</v>
      </c>
      <c r="R87" s="56">
        <v>2.0408163265306121E-2</v>
      </c>
      <c r="S87" s="56">
        <v>0.15384615384615385</v>
      </c>
    </row>
    <row r="88" spans="13:19" x14ac:dyDescent="0.25">
      <c r="M88" s="56">
        <v>7.8947368421052627E-2</v>
      </c>
      <c r="N88" s="56">
        <v>0.12903225806451613</v>
      </c>
      <c r="O88" s="56">
        <v>-2.1739130434782608E-2</v>
      </c>
      <c r="Q88" s="56">
        <v>9.2436974789915971E-2</v>
      </c>
      <c r="R88" s="56">
        <v>-6.9767441860465115E-2</v>
      </c>
      <c r="S88" s="56">
        <v>0.23893805309734514</v>
      </c>
    </row>
    <row r="89" spans="13:19" x14ac:dyDescent="0.25">
      <c r="M89" s="56">
        <v>8.9108910891089105E-2</v>
      </c>
      <c r="N89" s="56">
        <v>0.22321428571428573</v>
      </c>
      <c r="O89" s="56">
        <v>0.20588235294117646</v>
      </c>
      <c r="Q89" s="56">
        <v>-0.13043478260869565</v>
      </c>
      <c r="R89" s="56">
        <v>-1.7094017094017096E-2</v>
      </c>
      <c r="S89" s="56">
        <v>7.5268817204301078E-2</v>
      </c>
    </row>
    <row r="90" spans="13:19" x14ac:dyDescent="0.25">
      <c r="M90" s="56">
        <v>0.04</v>
      </c>
      <c r="N90" s="56">
        <v>0.26315789473684209</v>
      </c>
      <c r="O90" s="56">
        <v>7.3170731707317069E-2</v>
      </c>
      <c r="Q90" s="56">
        <v>-2.1739130434782608E-2</v>
      </c>
      <c r="R90" s="56">
        <v>-7.6086956521739135E-2</v>
      </c>
      <c r="S90" s="56">
        <v>0</v>
      </c>
    </row>
    <row r="91" spans="13:19" x14ac:dyDescent="0.25">
      <c r="M91" s="56">
        <v>0.18181818181818182</v>
      </c>
      <c r="N91" s="56">
        <v>-6.25E-2</v>
      </c>
      <c r="O91" s="56">
        <v>0.21428571428571427</v>
      </c>
      <c r="Q91" s="56">
        <v>0.12745098039215685</v>
      </c>
      <c r="R91" s="56">
        <v>4.3956043956043959E-2</v>
      </c>
      <c r="S91" s="56">
        <v>9.7560975609756101E-2</v>
      </c>
    </row>
    <row r="92" spans="13:19" x14ac:dyDescent="0.25">
      <c r="M92" s="56">
        <v>0.14285714285714285</v>
      </c>
      <c r="N92" s="56">
        <v>-0.17525773195876287</v>
      </c>
      <c r="O92" s="56">
        <v>3.0927835051546393E-2</v>
      </c>
      <c r="Q92" s="56">
        <v>6.5573770491803282E-2</v>
      </c>
      <c r="R92" s="56">
        <v>0.1</v>
      </c>
      <c r="S92" s="56">
        <v>5.9322033898305086E-2</v>
      </c>
    </row>
    <row r="93" spans="13:19" x14ac:dyDescent="0.25">
      <c r="M93" s="56">
        <v>4.8387096774193547E-2</v>
      </c>
      <c r="N93" s="56">
        <v>-0.04</v>
      </c>
      <c r="O93" s="56">
        <v>-0.12698412698412698</v>
      </c>
      <c r="Q93" s="56">
        <v>0.16071428571428573</v>
      </c>
      <c r="R93" s="56">
        <v>2.3622047244094488E-2</v>
      </c>
      <c r="S93" s="56">
        <v>-4.2553191489361701E-2</v>
      </c>
    </row>
    <row r="94" spans="13:19" x14ac:dyDescent="0.25">
      <c r="M94" s="56">
        <v>9.6491228070175433E-2</v>
      </c>
      <c r="N94" s="56">
        <v>-3.5087719298245612E-2</v>
      </c>
      <c r="O94" s="56">
        <v>0.22807017543859648</v>
      </c>
      <c r="Q94" s="56">
        <v>-0.10526315789473684</v>
      </c>
      <c r="R94" s="56">
        <v>5.2631578947368418E-2</v>
      </c>
      <c r="S94" s="56">
        <v>0.1111111111111111</v>
      </c>
    </row>
    <row r="95" spans="13:19" x14ac:dyDescent="0.25">
      <c r="M95" s="56">
        <v>0.12244897959183673</v>
      </c>
      <c r="N95" s="56">
        <v>-5.9405940594059403E-2</v>
      </c>
      <c r="O95" s="56">
        <v>0.30526315789473685</v>
      </c>
      <c r="Q95" s="56">
        <v>0.14583333333333334</v>
      </c>
      <c r="R95" s="56">
        <v>6.3829787234042548E-2</v>
      </c>
      <c r="S95" s="56">
        <v>7.1428571428571425E-2</v>
      </c>
    </row>
    <row r="96" spans="13:19" x14ac:dyDescent="0.25">
      <c r="M96" s="56">
        <v>1.5625E-2</v>
      </c>
      <c r="N96" s="56">
        <v>-7.2580645161290328E-2</v>
      </c>
      <c r="O96" s="56">
        <v>-0.13043478260869565</v>
      </c>
      <c r="Q96" s="56">
        <v>1.5625E-2</v>
      </c>
      <c r="R96" s="56">
        <v>0.20192307692307693</v>
      </c>
      <c r="S96" s="56">
        <v>0.19658119658119658</v>
      </c>
    </row>
    <row r="97" spans="13:19" x14ac:dyDescent="0.25">
      <c r="M97" s="56">
        <v>6.8376068376068383E-2</v>
      </c>
      <c r="N97" s="56">
        <v>-5.1724137931034482E-2</v>
      </c>
      <c r="O97" s="56">
        <v>-8.1632653061224483E-2</v>
      </c>
      <c r="Q97" s="56">
        <v>5.6910569105691054E-2</v>
      </c>
      <c r="R97" s="56">
        <v>9.7560975609756101E-2</v>
      </c>
      <c r="S97" s="56">
        <v>0.21212121212121213</v>
      </c>
    </row>
    <row r="98" spans="13:19" x14ac:dyDescent="0.25">
      <c r="M98" s="56">
        <v>0.14130434782608695</v>
      </c>
      <c r="N98" s="56">
        <v>-0.13043478260869565</v>
      </c>
      <c r="O98" s="56">
        <v>-0.04</v>
      </c>
      <c r="Q98" s="56">
        <v>-0.20212765957446807</v>
      </c>
      <c r="R98" s="56">
        <v>0.10619469026548672</v>
      </c>
      <c r="S98" s="56">
        <v>6.8376068376068383E-2</v>
      </c>
    </row>
    <row r="99" spans="13:19" x14ac:dyDescent="0.25">
      <c r="M99" s="56">
        <v>0.18811881188118812</v>
      </c>
      <c r="N99" s="56">
        <v>-8.6021505376344093E-2</v>
      </c>
      <c r="O99" s="56">
        <v>0</v>
      </c>
      <c r="Q99" s="56">
        <v>-0.10891089108910891</v>
      </c>
      <c r="R99" s="56">
        <v>2.0408163265306121E-2</v>
      </c>
      <c r="S99" s="56">
        <v>0.2831858407079646</v>
      </c>
    </row>
    <row r="100" spans="13:19" x14ac:dyDescent="0.25">
      <c r="M100" s="56">
        <v>3.1746031746031744E-2</v>
      </c>
      <c r="N100" s="56">
        <v>-0.15841584158415842</v>
      </c>
      <c r="O100" s="56">
        <v>-2.0618556701030927E-2</v>
      </c>
      <c r="Q100" s="56">
        <v>0</v>
      </c>
      <c r="R100" s="56">
        <v>-3.1007751937984496E-2</v>
      </c>
      <c r="S100" s="56">
        <v>2.1505376344086023E-2</v>
      </c>
    </row>
    <row r="101" spans="13:19" x14ac:dyDescent="0.25">
      <c r="M101" s="56">
        <v>0.14035087719298245</v>
      </c>
      <c r="N101" s="56">
        <v>-0.11290322580645161</v>
      </c>
      <c r="O101" s="56">
        <v>-8.7301587301587297E-2</v>
      </c>
      <c r="Q101" s="56">
        <v>4.5454545454545456E-2</v>
      </c>
      <c r="R101" s="56">
        <v>0.1111111111111111</v>
      </c>
      <c r="S101" s="56">
        <v>0.25</v>
      </c>
    </row>
    <row r="102" spans="13:19" x14ac:dyDescent="0.25">
      <c r="M102" s="56">
        <v>-0.13043478260869565</v>
      </c>
      <c r="N102" s="56">
        <v>-0.10714285714285714</v>
      </c>
      <c r="O102" s="56">
        <v>-5.1724137931034482E-2</v>
      </c>
      <c r="Q102" s="56">
        <v>0</v>
      </c>
      <c r="R102" s="56">
        <v>-2.1739130434782608E-2</v>
      </c>
      <c r="S102" s="56">
        <v>0.13821138211382114</v>
      </c>
    </row>
    <row r="103" spans="13:19" x14ac:dyDescent="0.25">
      <c r="M103" s="56">
        <v>7.8431372549019607E-2</v>
      </c>
      <c r="N103" s="56">
        <v>-0.15789473684210525</v>
      </c>
      <c r="O103" s="56">
        <v>-2.0618556701030927E-2</v>
      </c>
      <c r="Q103" s="56">
        <v>8.0645161290322578E-3</v>
      </c>
      <c r="R103" s="56">
        <v>0.31868131868131866</v>
      </c>
      <c r="S103" s="56">
        <v>0.2288135593220339</v>
      </c>
    </row>
    <row r="104" spans="13:19" x14ac:dyDescent="0.25">
      <c r="M104" s="56">
        <v>6.5573770491803282E-2</v>
      </c>
      <c r="O104" s="56">
        <v>-0.17525773195876287</v>
      </c>
      <c r="Q104" s="56">
        <v>5.2631578947368418E-2</v>
      </c>
      <c r="R104" s="56">
        <v>3.7735849056603772E-2</v>
      </c>
      <c r="S104" s="56">
        <v>0.11702127659574468</v>
      </c>
    </row>
    <row r="105" spans="13:19" x14ac:dyDescent="0.25">
      <c r="M105" s="56">
        <v>0.16071428571428573</v>
      </c>
      <c r="O105" s="56">
        <v>-0.16666666666666666</v>
      </c>
      <c r="Q105" s="56">
        <v>-8.1632653061224483E-2</v>
      </c>
      <c r="R105" s="56">
        <v>-6.25E-2</v>
      </c>
      <c r="S105" s="56">
        <v>0.1111111111111111</v>
      </c>
    </row>
    <row r="106" spans="13:19" x14ac:dyDescent="0.25">
      <c r="M106" s="56">
        <v>0.15789473684210525</v>
      </c>
      <c r="O106" s="56">
        <v>-0.12280701754385964</v>
      </c>
      <c r="Q106" s="56">
        <v>-6.25E-2</v>
      </c>
      <c r="R106" s="56">
        <v>-5.9829059829059832E-2</v>
      </c>
      <c r="S106" s="56">
        <v>3.1746031746031744E-2</v>
      </c>
    </row>
    <row r="107" spans="13:19" x14ac:dyDescent="0.25">
      <c r="M107" s="56">
        <v>0.14583333333333334</v>
      </c>
      <c r="O107" s="56">
        <v>-0.15789473684210525</v>
      </c>
      <c r="Q107" s="56">
        <v>-5.9829059829059832E-2</v>
      </c>
      <c r="R107" s="56">
        <v>-3.2258064516129031E-2</v>
      </c>
      <c r="S107" s="56">
        <v>0.15384615384615385</v>
      </c>
    </row>
    <row r="108" spans="13:19" x14ac:dyDescent="0.25">
      <c r="M108" s="56">
        <v>5.46875E-2</v>
      </c>
      <c r="Q108" s="56">
        <v>-7.6086956521739135E-2</v>
      </c>
      <c r="R108" s="56">
        <v>0.12244897959183673</v>
      </c>
      <c r="S108" s="56">
        <v>4.1666666666666664E-2</v>
      </c>
    </row>
    <row r="109" spans="13:19" x14ac:dyDescent="0.25">
      <c r="M109" s="56">
        <v>5.6910569105691054E-2</v>
      </c>
      <c r="Q109" s="56">
        <v>8.9108910891089105E-2</v>
      </c>
      <c r="R109" s="56">
        <v>8.5271317829457363E-2</v>
      </c>
      <c r="S109" s="56">
        <v>0.04</v>
      </c>
    </row>
    <row r="110" spans="13:19" x14ac:dyDescent="0.25">
      <c r="M110" s="56">
        <v>0.1702127659574468</v>
      </c>
      <c r="Q110" s="56">
        <v>-7.9365079365079361E-3</v>
      </c>
      <c r="R110" s="56">
        <v>0.1111111111111111</v>
      </c>
      <c r="S110" s="56">
        <v>0</v>
      </c>
    </row>
    <row r="111" spans="13:19" x14ac:dyDescent="0.25">
      <c r="M111" s="56">
        <v>8.9108910891089105E-2</v>
      </c>
      <c r="Q111" s="56">
        <v>5.2631578947368418E-2</v>
      </c>
      <c r="R111" s="56">
        <v>-0.13043478260869565</v>
      </c>
      <c r="S111" s="56">
        <v>-6.25E-2</v>
      </c>
    </row>
    <row r="112" spans="13:19" x14ac:dyDescent="0.25">
      <c r="M112" s="56">
        <v>0.08</v>
      </c>
      <c r="Q112" s="56">
        <v>-2.1739130434782608E-2</v>
      </c>
      <c r="S112" s="56">
        <v>2.8037383177570093E-2</v>
      </c>
    </row>
    <row r="113" spans="13:19" x14ac:dyDescent="0.25">
      <c r="M113" s="56">
        <v>0.18181818181818182</v>
      </c>
      <c r="Q113" s="56">
        <v>-1.9607843137254902E-2</v>
      </c>
      <c r="S113" s="56">
        <v>-2.4390243902439025E-2</v>
      </c>
    </row>
    <row r="114" spans="13:19" x14ac:dyDescent="0.25">
      <c r="M114" s="56">
        <v>-4.7619047619047616E-2</v>
      </c>
      <c r="Q114" s="56">
        <v>2.4590163934426229E-2</v>
      </c>
      <c r="S114" s="56">
        <v>0.14035087719298245</v>
      </c>
    </row>
    <row r="115" spans="13:19" x14ac:dyDescent="0.25">
      <c r="M115" s="56">
        <v>0.12903225806451613</v>
      </c>
      <c r="Q115" s="56">
        <v>7.1428571428571425E-2</v>
      </c>
      <c r="S115" s="56">
        <v>8.6956521739130432E-2</v>
      </c>
    </row>
    <row r="116" spans="13:19" x14ac:dyDescent="0.25">
      <c r="M116" s="56">
        <v>0.18421052631578946</v>
      </c>
      <c r="Q116" s="56">
        <v>-5.2631578947368418E-2</v>
      </c>
      <c r="S116" s="56">
        <v>0.21212121212121213</v>
      </c>
    </row>
    <row r="117" spans="13:19" x14ac:dyDescent="0.25">
      <c r="M117" s="56">
        <v>0.22448979591836735</v>
      </c>
      <c r="Q117" s="56">
        <v>0.14583333333333334</v>
      </c>
      <c r="S117" s="56">
        <v>0.1111111111111111</v>
      </c>
    </row>
    <row r="118" spans="13:19" x14ac:dyDescent="0.25">
      <c r="M118" s="56">
        <v>1.5625E-2</v>
      </c>
      <c r="Q118" s="56">
        <v>-2.34375E-2</v>
      </c>
      <c r="S118" s="56">
        <v>0.1111111111111111</v>
      </c>
    </row>
    <row r="119" spans="13:19" x14ac:dyDescent="0.25">
      <c r="M119" s="56">
        <v>0.15384615384615385</v>
      </c>
      <c r="Q119" s="56">
        <v>9.7560975609756101E-2</v>
      </c>
    </row>
    <row r="120" spans="13:19" x14ac:dyDescent="0.25">
      <c r="M120" s="56">
        <v>3.2608695652173912E-2</v>
      </c>
      <c r="Q120" s="56">
        <v>6.3829787234042548E-2</v>
      </c>
    </row>
    <row r="121" spans="13:19" x14ac:dyDescent="0.25">
      <c r="M121" s="56">
        <v>0.18811881188118812</v>
      </c>
      <c r="Q121" s="56">
        <v>0.14583333333333334</v>
      </c>
    </row>
    <row r="122" spans="13:19" x14ac:dyDescent="0.25">
      <c r="M122" s="56">
        <v>0.15079365079365079</v>
      </c>
      <c r="Q122" s="56">
        <v>0.04</v>
      </c>
    </row>
    <row r="123" spans="13:19" x14ac:dyDescent="0.25">
      <c r="M123" s="56">
        <v>0.22807017543859648</v>
      </c>
      <c r="Q123" s="56">
        <v>0.16666666666666666</v>
      </c>
    </row>
    <row r="124" spans="13:19" x14ac:dyDescent="0.25">
      <c r="M124" s="56">
        <v>-7.6086956521739135E-2</v>
      </c>
      <c r="Q124" s="56">
        <v>4.1666666666666664E-2</v>
      </c>
    </row>
    <row r="125" spans="13:19" x14ac:dyDescent="0.25">
      <c r="M125" s="56">
        <v>7.8431372549019607E-2</v>
      </c>
      <c r="Q125" s="56">
        <v>-1.098901098901099E-2</v>
      </c>
    </row>
    <row r="126" spans="13:19" x14ac:dyDescent="0.25">
      <c r="M126" s="56">
        <v>6.5573770491803282E-2</v>
      </c>
      <c r="Q126" s="56">
        <v>3.7735849056603772E-2</v>
      </c>
    </row>
    <row r="127" spans="13:19" x14ac:dyDescent="0.25">
      <c r="M127" s="56">
        <v>0.25</v>
      </c>
      <c r="Q127" s="56">
        <v>-6.25E-2</v>
      </c>
    </row>
    <row r="128" spans="13:19" x14ac:dyDescent="0.25">
      <c r="M128" s="56">
        <v>0.26315789473684209</v>
      </c>
      <c r="Q128" s="56">
        <v>-5.9829059829059832E-2</v>
      </c>
    </row>
    <row r="129" spans="13:17" x14ac:dyDescent="0.25">
      <c r="M129" s="56">
        <v>0.19791666666666666</v>
      </c>
      <c r="Q129" s="56">
        <v>-3.2258064516129031E-2</v>
      </c>
    </row>
    <row r="130" spans="13:17" x14ac:dyDescent="0.25">
      <c r="M130" s="56">
        <v>1.5625E-2</v>
      </c>
      <c r="Q130" s="56">
        <v>2.8037383177570093E-2</v>
      </c>
    </row>
    <row r="131" spans="13:17" x14ac:dyDescent="0.25">
      <c r="M131" s="56">
        <v>0.13821138211382114</v>
      </c>
      <c r="Q131" s="56">
        <v>5.6910569105691054E-2</v>
      </c>
    </row>
    <row r="132" spans="13:17" x14ac:dyDescent="0.25">
      <c r="M132" s="56">
        <v>0.32978723404255317</v>
      </c>
      <c r="Q132" s="56">
        <v>0.31578947368421051</v>
      </c>
    </row>
    <row r="133" spans="13:17" x14ac:dyDescent="0.25">
      <c r="M133" s="56">
        <v>0.28999999999999998</v>
      </c>
      <c r="Q133" s="56">
        <v>8.6956521739130432E-2</v>
      </c>
    </row>
    <row r="134" spans="13:17" x14ac:dyDescent="0.25">
      <c r="M134" s="56">
        <v>0.10569105691056911</v>
      </c>
      <c r="Q134" s="56">
        <v>0.32653061224489793</v>
      </c>
    </row>
    <row r="135" spans="13:17" x14ac:dyDescent="0.25">
      <c r="M135" s="56">
        <v>0.14782608695652175</v>
      </c>
      <c r="Q135" s="56">
        <v>-3.1007751937984496E-2</v>
      </c>
    </row>
    <row r="136" spans="13:17" x14ac:dyDescent="0.25">
      <c r="M136" s="56">
        <v>0.17894736842105263</v>
      </c>
      <c r="Q136" s="56">
        <v>0.15384615384615385</v>
      </c>
    </row>
    <row r="137" spans="13:17" x14ac:dyDescent="0.25">
      <c r="M137" s="56">
        <v>0.37894736842105264</v>
      </c>
      <c r="Q137" s="56">
        <v>8.6956521739130432E-2</v>
      </c>
    </row>
    <row r="138" spans="13:17" x14ac:dyDescent="0.25">
      <c r="M138" s="56">
        <v>0.10569105691056911</v>
      </c>
      <c r="Q138" s="56">
        <v>0.1111111111111111</v>
      </c>
    </row>
    <row r="139" spans="13:17" x14ac:dyDescent="0.25">
      <c r="M139" s="56">
        <v>0.1206896551724138</v>
      </c>
      <c r="Q139" s="56">
        <v>3.1746031746031744E-2</v>
      </c>
    </row>
    <row r="140" spans="13:17" x14ac:dyDescent="0.25">
      <c r="M140" s="56">
        <v>0.21649484536082475</v>
      </c>
      <c r="Q140" s="56">
        <v>2.564102564102564E-2</v>
      </c>
    </row>
    <row r="141" spans="13:17" x14ac:dyDescent="0.25">
      <c r="M141" s="56">
        <v>5.2631578947368418E-2</v>
      </c>
      <c r="Q141" s="56">
        <v>-6.25E-2</v>
      </c>
    </row>
    <row r="142" spans="13:17" x14ac:dyDescent="0.25">
      <c r="M142" s="56">
        <v>0.24242424242424243</v>
      </c>
      <c r="Q142" s="56">
        <v>0.04</v>
      </c>
    </row>
    <row r="143" spans="13:17" x14ac:dyDescent="0.25">
      <c r="M143" s="56">
        <v>0.112</v>
      </c>
      <c r="Q143" s="56">
        <v>4.1666666666666664E-2</v>
      </c>
    </row>
    <row r="144" spans="13:17" x14ac:dyDescent="0.25">
      <c r="M144" s="56">
        <v>0.16814159292035399</v>
      </c>
      <c r="Q144" s="56">
        <v>4.1666666666666664E-2</v>
      </c>
    </row>
    <row r="145" spans="13:17" x14ac:dyDescent="0.25">
      <c r="M145" s="56">
        <v>0.15217391304347827</v>
      </c>
      <c r="Q145" s="56">
        <v>9.8901098901098897E-2</v>
      </c>
    </row>
    <row r="146" spans="13:17" x14ac:dyDescent="0.25">
      <c r="M146" s="56">
        <v>0.15686274509803921</v>
      </c>
      <c r="Q146" s="56">
        <v>0.22641509433962265</v>
      </c>
    </row>
    <row r="147" spans="13:17" x14ac:dyDescent="0.25">
      <c r="M147" s="56">
        <v>8.1300813008130079E-2</v>
      </c>
      <c r="Q147" s="56">
        <v>-0.1015625</v>
      </c>
    </row>
    <row r="148" spans="13:17" x14ac:dyDescent="0.25">
      <c r="M148" s="56">
        <v>0.16964285714285715</v>
      </c>
      <c r="Q148" s="56">
        <v>2.564102564102564E-2</v>
      </c>
    </row>
    <row r="149" spans="13:17" x14ac:dyDescent="0.25">
      <c r="M149" s="56">
        <v>0.18279569892473119</v>
      </c>
      <c r="Q149" s="56">
        <v>7.5268817204301078E-2</v>
      </c>
    </row>
    <row r="150" spans="13:17" x14ac:dyDescent="0.25">
      <c r="M150" s="56">
        <v>0.18811881188118812</v>
      </c>
      <c r="Q150" s="56">
        <v>-6.5420560747663545E-2</v>
      </c>
    </row>
    <row r="151" spans="13:17" x14ac:dyDescent="0.25">
      <c r="M151" s="56">
        <v>9.6774193548387094E-2</v>
      </c>
      <c r="Q151" s="56">
        <v>-2.4390243902439025E-2</v>
      </c>
    </row>
    <row r="152" spans="13:17" x14ac:dyDescent="0.25">
      <c r="M152" s="56">
        <v>0.16071428571428573</v>
      </c>
      <c r="Q152" s="56">
        <v>8.771929824561403E-3</v>
      </c>
    </row>
    <row r="153" spans="13:17" x14ac:dyDescent="0.25">
      <c r="M153" s="56">
        <v>0.17894736842105263</v>
      </c>
      <c r="Q153" s="56">
        <v>8.6956521739130432E-2</v>
      </c>
    </row>
    <row r="154" spans="13:17" x14ac:dyDescent="0.25">
      <c r="M154" s="56">
        <v>0.13402061855670103</v>
      </c>
      <c r="Q154" s="56">
        <v>-0.1326530612244898</v>
      </c>
    </row>
    <row r="155" spans="13:17" x14ac:dyDescent="0.25">
      <c r="M155" s="56">
        <v>3.1746031746031744E-2</v>
      </c>
      <c r="Q155" s="56">
        <v>-6.9767441860465115E-2</v>
      </c>
    </row>
    <row r="156" spans="13:17" x14ac:dyDescent="0.25">
      <c r="M156" s="56">
        <v>0.12280701754385964</v>
      </c>
      <c r="Q156" s="56">
        <v>-5.9829059829059832E-2</v>
      </c>
    </row>
    <row r="157" spans="13:17" x14ac:dyDescent="0.25">
      <c r="M157" s="56">
        <v>0</v>
      </c>
      <c r="Q157" s="56">
        <v>-7.6086956521739135E-2</v>
      </c>
    </row>
    <row r="158" spans="13:17" x14ac:dyDescent="0.25">
      <c r="M158" s="56">
        <v>0.05</v>
      </c>
      <c r="Q158" s="56">
        <v>-0.19191919191919191</v>
      </c>
    </row>
    <row r="159" spans="13:17" x14ac:dyDescent="0.25">
      <c r="M159" s="56">
        <v>8.943089430894309E-2</v>
      </c>
      <c r="Q159" s="56">
        <v>-0.12698412698412698</v>
      </c>
    </row>
    <row r="160" spans="13:17" x14ac:dyDescent="0.25">
      <c r="M160" s="56">
        <v>4.3478260869565216E-2</v>
      </c>
      <c r="Q160" s="56">
        <v>-5.9829059829059832E-2</v>
      </c>
    </row>
    <row r="161" spans="13:17" x14ac:dyDescent="0.25">
      <c r="M161" s="56">
        <v>5.2631578947368418E-2</v>
      </c>
      <c r="Q161" s="56">
        <v>-1.098901098901099E-2</v>
      </c>
    </row>
    <row r="162" spans="13:17" x14ac:dyDescent="0.25">
      <c r="M162" s="56">
        <v>0.14736842105263157</v>
      </c>
      <c r="Q162" s="56">
        <v>0.15</v>
      </c>
    </row>
    <row r="163" spans="13:17" x14ac:dyDescent="0.25">
      <c r="M163" s="56">
        <v>5.6910569105691054E-2</v>
      </c>
      <c r="Q163" s="56">
        <v>6.2992125984251968E-2</v>
      </c>
    </row>
    <row r="164" spans="13:17" x14ac:dyDescent="0.25">
      <c r="M164" s="56">
        <v>1.7241379310344827E-2</v>
      </c>
      <c r="Q164" s="56">
        <v>0.18421052631578946</v>
      </c>
    </row>
    <row r="165" spans="13:17" x14ac:dyDescent="0.25">
      <c r="M165" s="56">
        <v>-7.2164948453608241E-2</v>
      </c>
      <c r="Q165" s="56">
        <v>1.0638297872340425E-2</v>
      </c>
    </row>
    <row r="166" spans="13:17" x14ac:dyDescent="0.25">
      <c r="M166" s="56">
        <v>-6.3157894736842107E-2</v>
      </c>
      <c r="Q166" s="56">
        <v>0.21212121212121213</v>
      </c>
    </row>
    <row r="167" spans="13:17" x14ac:dyDescent="0.25">
      <c r="M167" s="56">
        <v>0.27272727272727271</v>
      </c>
      <c r="Q167" s="56">
        <v>0.15384615384615385</v>
      </c>
    </row>
    <row r="168" spans="13:17" x14ac:dyDescent="0.25">
      <c r="M168" s="56">
        <v>5.6000000000000001E-2</v>
      </c>
      <c r="Q168" s="56">
        <v>0.23893805309734514</v>
      </c>
    </row>
    <row r="169" spans="13:17" x14ac:dyDescent="0.25">
      <c r="M169" s="56">
        <v>0.15044247787610621</v>
      </c>
      <c r="Q169" s="56">
        <v>7.5268817204301078E-2</v>
      </c>
    </row>
    <row r="170" spans="13:17" x14ac:dyDescent="0.25">
      <c r="M170" s="56">
        <v>-2.1739130434782608E-2</v>
      </c>
      <c r="Q170" s="56">
        <v>0.10576923076923077</v>
      </c>
    </row>
    <row r="171" spans="13:17" x14ac:dyDescent="0.25">
      <c r="M171" s="56">
        <v>0.20588235294117646</v>
      </c>
      <c r="Q171" s="56">
        <v>9.7560975609756101E-2</v>
      </c>
    </row>
    <row r="172" spans="13:17" x14ac:dyDescent="0.25">
      <c r="M172" s="56">
        <v>7.3170731707317069E-2</v>
      </c>
      <c r="Q172" s="56">
        <v>0.23893805309734514</v>
      </c>
    </row>
    <row r="173" spans="13:17" x14ac:dyDescent="0.25">
      <c r="M173" s="56">
        <v>0.21428571428571427</v>
      </c>
      <c r="Q173" s="56">
        <v>0</v>
      </c>
    </row>
    <row r="174" spans="13:17" x14ac:dyDescent="0.25">
      <c r="M174" s="56">
        <v>-0.19354838709677419</v>
      </c>
      <c r="Q174" s="56">
        <v>9.7560975609756101E-2</v>
      </c>
    </row>
    <row r="175" spans="13:17" x14ac:dyDescent="0.25">
      <c r="M175" s="56">
        <v>0.12871287128712872</v>
      </c>
      <c r="Q175" s="56">
        <v>5.9322033898305086E-2</v>
      </c>
    </row>
    <row r="176" spans="13:17" x14ac:dyDescent="0.25">
      <c r="M176" s="56">
        <v>0.12903225806451613</v>
      </c>
      <c r="Q176" s="56">
        <v>-4.2553191489361701E-2</v>
      </c>
    </row>
    <row r="177" spans="13:17" x14ac:dyDescent="0.25">
      <c r="M177" s="56">
        <v>0.22321428571428573</v>
      </c>
      <c r="Q177" s="56">
        <v>2.0408163265306121E-2</v>
      </c>
    </row>
    <row r="178" spans="13:17" x14ac:dyDescent="0.25">
      <c r="M178" s="56">
        <v>0.26315789473684209</v>
      </c>
      <c r="Q178" s="56">
        <v>-6.9767441860465115E-2</v>
      </c>
    </row>
    <row r="179" spans="13:17" x14ac:dyDescent="0.25">
      <c r="M179" s="56">
        <v>3.0927835051546393E-2</v>
      </c>
      <c r="Q179" s="56">
        <v>-1.7094017094017096E-2</v>
      </c>
    </row>
    <row r="180" spans="13:17" x14ac:dyDescent="0.25">
      <c r="M180" s="56">
        <v>-0.12698412698412698</v>
      </c>
      <c r="Q180" s="56">
        <v>-7.6086956521739135E-2</v>
      </c>
    </row>
    <row r="181" spans="13:17" x14ac:dyDescent="0.25">
      <c r="M181" s="56">
        <v>0.22807017543859648</v>
      </c>
      <c r="Q181" s="56">
        <v>0.1111111111111111</v>
      </c>
    </row>
    <row r="182" spans="13:17" x14ac:dyDescent="0.25">
      <c r="M182" s="56">
        <v>0.30526315789473685</v>
      </c>
      <c r="Q182" s="56">
        <v>7.1428571428571425E-2</v>
      </c>
    </row>
    <row r="183" spans="13:17" x14ac:dyDescent="0.25">
      <c r="M183" s="56">
        <v>-6.25E-2</v>
      </c>
      <c r="Q183" s="56">
        <v>0.19658119658119658</v>
      </c>
    </row>
    <row r="184" spans="13:17" x14ac:dyDescent="0.25">
      <c r="M184" s="56">
        <v>-0.17525773195876287</v>
      </c>
      <c r="Q184" s="56">
        <v>4.3956043956043959E-2</v>
      </c>
    </row>
    <row r="185" spans="13:17" x14ac:dyDescent="0.25">
      <c r="M185" s="56">
        <v>-0.04</v>
      </c>
      <c r="Q185" s="56">
        <v>0.1</v>
      </c>
    </row>
    <row r="186" spans="13:17" x14ac:dyDescent="0.25">
      <c r="M186" s="56">
        <v>-3.5087719298245612E-2</v>
      </c>
      <c r="Q186" s="56">
        <v>2.3622047244094488E-2</v>
      </c>
    </row>
    <row r="187" spans="13:17" x14ac:dyDescent="0.25">
      <c r="M187" s="56">
        <v>-0.13043478260869565</v>
      </c>
      <c r="Q187" s="56">
        <v>5.2631578947368418E-2</v>
      </c>
    </row>
    <row r="188" spans="13:17" x14ac:dyDescent="0.25">
      <c r="M188" s="56">
        <v>-8.1632653061224483E-2</v>
      </c>
      <c r="Q188" s="56">
        <v>6.3829787234042548E-2</v>
      </c>
    </row>
    <row r="189" spans="13:17" x14ac:dyDescent="0.25">
      <c r="M189" s="56">
        <v>-0.04</v>
      </c>
      <c r="Q189" s="56">
        <v>0.21212121212121213</v>
      </c>
    </row>
    <row r="190" spans="13:17" x14ac:dyDescent="0.25">
      <c r="M190" s="56">
        <v>0</v>
      </c>
      <c r="Q190" s="56">
        <v>6.8376068376068383E-2</v>
      </c>
    </row>
    <row r="191" spans="13:17" x14ac:dyDescent="0.25">
      <c r="M191" s="56">
        <v>-5.9405940594059403E-2</v>
      </c>
      <c r="Q191" s="56">
        <v>0.2831858407079646</v>
      </c>
    </row>
    <row r="192" spans="13:17" x14ac:dyDescent="0.25">
      <c r="M192" s="56">
        <v>-7.2580645161290328E-2</v>
      </c>
      <c r="Q192" s="56">
        <v>2.1505376344086023E-2</v>
      </c>
    </row>
    <row r="193" spans="13:17" x14ac:dyDescent="0.25">
      <c r="M193" s="56">
        <v>-5.1724137931034482E-2</v>
      </c>
      <c r="Q193" s="56">
        <v>0.20192307692307693</v>
      </c>
    </row>
    <row r="194" spans="13:17" x14ac:dyDescent="0.25">
      <c r="M194" s="56">
        <v>-0.13043478260869565</v>
      </c>
      <c r="Q194" s="56">
        <v>9.7560975609756101E-2</v>
      </c>
    </row>
    <row r="195" spans="13:17" x14ac:dyDescent="0.25">
      <c r="M195" s="56">
        <v>-2.0618556701030927E-2</v>
      </c>
      <c r="Q195" s="56">
        <v>0.10619469026548672</v>
      </c>
    </row>
    <row r="196" spans="13:17" x14ac:dyDescent="0.25">
      <c r="M196" s="56">
        <v>-8.7301587301587297E-2</v>
      </c>
      <c r="Q196" s="56">
        <v>0.25</v>
      </c>
    </row>
    <row r="197" spans="13:17" x14ac:dyDescent="0.25">
      <c r="M197" s="56">
        <v>-5.1724137931034482E-2</v>
      </c>
      <c r="Q197" s="56">
        <v>0.13821138211382114</v>
      </c>
    </row>
    <row r="198" spans="13:17" x14ac:dyDescent="0.25">
      <c r="M198" s="56">
        <v>-2.0618556701030927E-2</v>
      </c>
      <c r="Q198" s="56">
        <v>0.2288135593220339</v>
      </c>
    </row>
    <row r="199" spans="13:17" x14ac:dyDescent="0.25">
      <c r="M199" s="56">
        <v>-8.6021505376344093E-2</v>
      </c>
      <c r="Q199" s="56">
        <v>0.11702127659574468</v>
      </c>
    </row>
    <row r="200" spans="13:17" x14ac:dyDescent="0.25">
      <c r="M200" s="56">
        <v>-0.15841584158415842</v>
      </c>
      <c r="Q200" s="56">
        <v>2.0408163265306121E-2</v>
      </c>
    </row>
    <row r="201" spans="13:17" x14ac:dyDescent="0.25">
      <c r="M201" s="56">
        <v>-0.11290322580645161</v>
      </c>
      <c r="Q201" s="56">
        <v>-3.1007751937984496E-2</v>
      </c>
    </row>
    <row r="202" spans="13:17" x14ac:dyDescent="0.25">
      <c r="M202" s="56">
        <v>-0.10714285714285714</v>
      </c>
      <c r="Q202" s="56">
        <v>0.1111111111111111</v>
      </c>
    </row>
    <row r="203" spans="13:17" x14ac:dyDescent="0.25">
      <c r="M203" s="56">
        <v>-0.15789473684210525</v>
      </c>
      <c r="Q203" s="56">
        <v>-2.1739130434782608E-2</v>
      </c>
    </row>
    <row r="204" spans="13:17" x14ac:dyDescent="0.25">
      <c r="M204" s="56">
        <v>-0.17525773195876287</v>
      </c>
      <c r="Q204" s="56">
        <v>0.1111111111111111</v>
      </c>
    </row>
    <row r="205" spans="13:17" x14ac:dyDescent="0.25">
      <c r="M205" s="56">
        <v>-0.16666666666666666</v>
      </c>
      <c r="Q205" s="56">
        <v>3.1746031746031744E-2</v>
      </c>
    </row>
    <row r="206" spans="13:17" x14ac:dyDescent="0.25">
      <c r="M206" s="56">
        <v>-0.12280701754385964</v>
      </c>
      <c r="Q206" s="56">
        <v>0.15384615384615385</v>
      </c>
    </row>
    <row r="207" spans="13:17" x14ac:dyDescent="0.25">
      <c r="M207" s="56">
        <v>-0.15789473684210525</v>
      </c>
      <c r="Q207" s="56">
        <v>4.1666666666666664E-2</v>
      </c>
    </row>
    <row r="208" spans="13:17" x14ac:dyDescent="0.25">
      <c r="Q208" s="56">
        <v>0.04</v>
      </c>
    </row>
    <row r="209" spans="17:17" x14ac:dyDescent="0.25">
      <c r="Q209" s="56">
        <v>0</v>
      </c>
    </row>
    <row r="210" spans="17:17" x14ac:dyDescent="0.25">
      <c r="Q210" s="56">
        <v>-6.25E-2</v>
      </c>
    </row>
    <row r="211" spans="17:17" x14ac:dyDescent="0.25">
      <c r="Q211" s="56">
        <v>0.31868131868131866</v>
      </c>
    </row>
    <row r="212" spans="17:17" x14ac:dyDescent="0.25">
      <c r="Q212" s="56">
        <v>3.7735849056603772E-2</v>
      </c>
    </row>
    <row r="213" spans="17:17" x14ac:dyDescent="0.25">
      <c r="Q213" s="56">
        <v>-6.25E-2</v>
      </c>
    </row>
    <row r="214" spans="17:17" x14ac:dyDescent="0.25">
      <c r="Q214" s="56">
        <v>-5.9829059829059832E-2</v>
      </c>
    </row>
    <row r="215" spans="17:17" x14ac:dyDescent="0.25">
      <c r="Q215" s="56">
        <v>-3.2258064516129031E-2</v>
      </c>
    </row>
    <row r="216" spans="17:17" x14ac:dyDescent="0.25">
      <c r="Q216" s="56">
        <v>2.8037383177570093E-2</v>
      </c>
    </row>
    <row r="217" spans="17:17" x14ac:dyDescent="0.25">
      <c r="Q217" s="56">
        <v>-2.4390243902439025E-2</v>
      </c>
    </row>
    <row r="218" spans="17:17" x14ac:dyDescent="0.25">
      <c r="Q218" s="56">
        <v>0.14035087719298245</v>
      </c>
    </row>
    <row r="219" spans="17:17" x14ac:dyDescent="0.25">
      <c r="Q219" s="56">
        <v>8.6956521739130432E-2</v>
      </c>
    </row>
    <row r="220" spans="17:17" x14ac:dyDescent="0.25">
      <c r="Q220" s="56">
        <v>0.12244897959183673</v>
      </c>
    </row>
    <row r="221" spans="17:17" x14ac:dyDescent="0.25">
      <c r="Q221" s="56">
        <v>8.5271317829457363E-2</v>
      </c>
    </row>
    <row r="222" spans="17:17" x14ac:dyDescent="0.25">
      <c r="Q222" s="56">
        <v>0.1111111111111111</v>
      </c>
    </row>
    <row r="223" spans="17:17" x14ac:dyDescent="0.25">
      <c r="Q223" s="56">
        <v>-0.13043478260869565</v>
      </c>
    </row>
    <row r="224" spans="17:17" x14ac:dyDescent="0.25">
      <c r="Q224" s="56">
        <v>0.21212121212121213</v>
      </c>
    </row>
    <row r="225" spans="17:17" x14ac:dyDescent="0.25">
      <c r="Q225" s="56">
        <v>0.1111111111111111</v>
      </c>
    </row>
    <row r="226" spans="17:17" x14ac:dyDescent="0.25">
      <c r="Q226" s="56">
        <v>0.1111111111111111</v>
      </c>
    </row>
  </sheetData>
  <mergeCells count="1">
    <mergeCell ref="C2:D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2F895-493B-4145-BF1C-E51168E9F703}">
  <dimension ref="A1:L121"/>
  <sheetViews>
    <sheetView zoomScale="70" zoomScaleNormal="70" workbookViewId="0">
      <selection activeCell="E9" sqref="E9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12" width="9.28515625" bestFit="1" customWidth="1"/>
  </cols>
  <sheetData>
    <row r="1" spans="1:12" x14ac:dyDescent="0.25">
      <c r="A1" s="2" t="s">
        <v>0</v>
      </c>
      <c r="B1" s="2" t="s">
        <v>1</v>
      </c>
      <c r="C1">
        <f>odchylky!C1</f>
        <v>3</v>
      </c>
      <c r="D1">
        <f>odchylky!D1</f>
        <v>4</v>
      </c>
      <c r="E1">
        <f>odchylky!E1</f>
        <v>5</v>
      </c>
      <c r="F1">
        <f>odchylky!F1</f>
        <v>6</v>
      </c>
      <c r="G1">
        <f>odchylky!G1</f>
        <v>7</v>
      </c>
      <c r="H1">
        <f>IF(odchylky!K1="","",odchylky!K1)</f>
        <v>11</v>
      </c>
      <c r="I1">
        <f>IF(odchylky!L1="","",odchylky!L1)</f>
        <v>12</v>
      </c>
      <c r="J1">
        <f>IF(odchylky!S1="","",odchylky!S1)</f>
        <v>19</v>
      </c>
      <c r="K1">
        <f>IF(odchylky!T1="","",odchylky!T1)</f>
        <v>20</v>
      </c>
      <c r="L1">
        <f>IF(odchylky!U1="","",odchylky!U1)</f>
        <v>21</v>
      </c>
    </row>
    <row r="2" spans="1:12" x14ac:dyDescent="0.25">
      <c r="A2" s="4" t="s">
        <v>3</v>
      </c>
      <c r="B2" s="4" t="s">
        <v>4</v>
      </c>
      <c r="C2" s="34">
        <f>odchylky!C2</f>
        <v>-2.4390243902439025E-2</v>
      </c>
    </row>
    <row r="3" spans="1:12" x14ac:dyDescent="0.25">
      <c r="A3" s="6" t="s">
        <v>3</v>
      </c>
      <c r="B3" s="6" t="s">
        <v>4</v>
      </c>
      <c r="C3" s="34">
        <f>odchylky!C3</f>
        <v>-3.8461538461538464E-2</v>
      </c>
    </row>
    <row r="4" spans="1:12" x14ac:dyDescent="0.25">
      <c r="A4" s="6" t="s">
        <v>3</v>
      </c>
      <c r="B4" s="6" t="s">
        <v>2</v>
      </c>
      <c r="C4" s="34">
        <f>odchylky!C21</f>
        <v>-0.4</v>
      </c>
    </row>
    <row r="5" spans="1:12" x14ac:dyDescent="0.25">
      <c r="A5" s="4" t="s">
        <v>3</v>
      </c>
      <c r="B5" s="9" t="s">
        <v>2</v>
      </c>
      <c r="C5" s="34">
        <f>odchylky!C22</f>
        <v>-5.6603773584905662E-2</v>
      </c>
    </row>
    <row r="6" spans="1:12" x14ac:dyDescent="0.25">
      <c r="A6" s="3" t="s">
        <v>5</v>
      </c>
      <c r="B6" s="4" t="s">
        <v>4</v>
      </c>
      <c r="C6" s="34">
        <f>odchylky!C40</f>
        <v>0.35135135135135137</v>
      </c>
    </row>
    <row r="7" spans="1:12" x14ac:dyDescent="0.25">
      <c r="A7" s="15" t="s">
        <v>5</v>
      </c>
      <c r="B7" s="14" t="s">
        <v>4</v>
      </c>
      <c r="C7" s="34">
        <f>odchylky!C41</f>
        <v>-1.9607843137254902E-2</v>
      </c>
    </row>
    <row r="8" spans="1:12" x14ac:dyDescent="0.25">
      <c r="A8" s="5" t="s">
        <v>5</v>
      </c>
      <c r="B8" s="6" t="s">
        <v>2</v>
      </c>
      <c r="C8" s="34">
        <f>odchylky!C59</f>
        <v>0.1111111111111111</v>
      </c>
    </row>
    <row r="9" spans="1:12" x14ac:dyDescent="0.25">
      <c r="A9" s="3" t="s">
        <v>5</v>
      </c>
      <c r="B9" s="9" t="s">
        <v>2</v>
      </c>
      <c r="C9" s="34">
        <f>odchylky!C60</f>
        <v>0</v>
      </c>
    </row>
    <row r="10" spans="1:12" x14ac:dyDescent="0.25">
      <c r="A10" s="5" t="s">
        <v>6</v>
      </c>
      <c r="B10" s="6" t="s">
        <v>4</v>
      </c>
      <c r="C10" s="34">
        <f>odchylky!C78</f>
        <v>0.42857142857142855</v>
      </c>
    </row>
    <row r="11" spans="1:12" x14ac:dyDescent="0.25">
      <c r="A11" s="3" t="s">
        <v>6</v>
      </c>
      <c r="B11" s="4" t="s">
        <v>4</v>
      </c>
      <c r="C11" s="34">
        <f>odchylky!C79</f>
        <v>4.1666666666666664E-2</v>
      </c>
    </row>
    <row r="12" spans="1:12" x14ac:dyDescent="0.25">
      <c r="A12" s="5" t="s">
        <v>6</v>
      </c>
      <c r="B12" s="6" t="s">
        <v>2</v>
      </c>
      <c r="C12" s="34">
        <f>odchylky!C97</f>
        <v>-4.7619047619047616E-2</v>
      </c>
    </row>
    <row r="13" spans="1:12" x14ac:dyDescent="0.25">
      <c r="A13" s="3" t="s">
        <v>6</v>
      </c>
      <c r="B13" s="9" t="s">
        <v>2</v>
      </c>
      <c r="C13" s="34">
        <f>odchylky!C98</f>
        <v>-5.6603773584905662E-2</v>
      </c>
    </row>
    <row r="14" spans="1:12" x14ac:dyDescent="0.25">
      <c r="C14" s="34">
        <f>odchylky!D2</f>
        <v>9.7560975609756101E-2</v>
      </c>
    </row>
    <row r="15" spans="1:12" x14ac:dyDescent="0.25">
      <c r="C15" s="34">
        <f>odchylky!D3</f>
        <v>-3.8461538461538464E-2</v>
      </c>
    </row>
    <row r="16" spans="1:12" x14ac:dyDescent="0.25">
      <c r="C16" s="34">
        <f>odchylky!D21</f>
        <v>-0.2</v>
      </c>
    </row>
    <row r="17" spans="3:11" x14ac:dyDescent="0.25">
      <c r="C17" s="34">
        <f>odchylky!D22</f>
        <v>3.7735849056603772E-2</v>
      </c>
    </row>
    <row r="18" spans="3:11" x14ac:dyDescent="0.25">
      <c r="C18" s="34">
        <f>odchylky!D40</f>
        <v>0.21621621621621623</v>
      </c>
    </row>
    <row r="19" spans="3:11" x14ac:dyDescent="0.25">
      <c r="C19" s="34">
        <f>odchylky!D41</f>
        <v>7.8431372549019607E-2</v>
      </c>
    </row>
    <row r="20" spans="3:11" x14ac:dyDescent="0.25">
      <c r="C20" s="34">
        <f>odchylky!D59</f>
        <v>0.3888888888888889</v>
      </c>
    </row>
    <row r="21" spans="3:11" x14ac:dyDescent="0.25">
      <c r="C21" s="34">
        <f>odchylky!D60</f>
        <v>0.1</v>
      </c>
    </row>
    <row r="22" spans="3:11" x14ac:dyDescent="0.25">
      <c r="C22" s="34">
        <f>odchylky!D78</f>
        <v>0.14285714285714285</v>
      </c>
    </row>
    <row r="23" spans="3:11" x14ac:dyDescent="0.25">
      <c r="C23" s="34">
        <f>odchylky!D79</f>
        <v>4.1666666666666664E-2</v>
      </c>
    </row>
    <row r="24" spans="3:11" x14ac:dyDescent="0.25">
      <c r="C24" s="34">
        <f>odchylky!D97</f>
        <v>-4.7619047619047616E-2</v>
      </c>
    </row>
    <row r="25" spans="3:11" x14ac:dyDescent="0.25">
      <c r="C25" s="34">
        <f>odchylky!D98</f>
        <v>-9.4339622641509441E-2</v>
      </c>
    </row>
    <row r="26" spans="3:11" x14ac:dyDescent="0.25">
      <c r="C26" s="34">
        <f>odchylky!E2</f>
        <v>5.2631578947368418E-2</v>
      </c>
    </row>
    <row r="27" spans="3:11" x14ac:dyDescent="0.25">
      <c r="C27" s="34">
        <f>odchylky!E3</f>
        <v>6.3829787234042548E-2</v>
      </c>
      <c r="K27" s="34"/>
    </row>
    <row r="28" spans="3:11" x14ac:dyDescent="0.25">
      <c r="C28" s="34">
        <f>odchylky!E21</f>
        <v>9.7560975609756101E-2</v>
      </c>
      <c r="K28" s="34"/>
    </row>
    <row r="29" spans="3:11" x14ac:dyDescent="0.25">
      <c r="C29" s="34">
        <f>odchylky!E22</f>
        <v>0</v>
      </c>
      <c r="K29" s="34"/>
    </row>
    <row r="30" spans="3:11" x14ac:dyDescent="0.25">
      <c r="C30" s="34">
        <f>odchylky!E40</f>
        <v>0.1111111111111111</v>
      </c>
    </row>
    <row r="31" spans="3:11" x14ac:dyDescent="0.25">
      <c r="C31" s="34">
        <f>odchylky!E41</f>
        <v>0.14583333333333334</v>
      </c>
    </row>
    <row r="32" spans="3:11" x14ac:dyDescent="0.25">
      <c r="C32" s="34">
        <f>odchylky!E59</f>
        <v>2.564102564102564E-2</v>
      </c>
    </row>
    <row r="33" spans="3:10" x14ac:dyDescent="0.25">
      <c r="C33" s="34">
        <f>odchylky!E60</f>
        <v>5.7692307692307696E-2</v>
      </c>
    </row>
    <row r="34" spans="3:10" x14ac:dyDescent="0.25">
      <c r="C34" s="34">
        <f>odchylky!E78</f>
        <v>8.1081081081081086E-2</v>
      </c>
    </row>
    <row r="35" spans="3:10" x14ac:dyDescent="0.25">
      <c r="C35" s="34">
        <f>odchylky!E79</f>
        <v>0.1</v>
      </c>
    </row>
    <row r="36" spans="3:10" x14ac:dyDescent="0.25">
      <c r="C36" s="34">
        <f>odchylky!E97</f>
        <v>-5.4054054054054057E-2</v>
      </c>
    </row>
    <row r="37" spans="3:10" x14ac:dyDescent="0.25">
      <c r="C37" s="34">
        <f>odchylky!E98</f>
        <v>0.12244897959183673</v>
      </c>
    </row>
    <row r="38" spans="3:10" x14ac:dyDescent="0.25">
      <c r="C38" s="34">
        <f>odchylky!F2</f>
        <v>0.5</v>
      </c>
      <c r="J38" s="34"/>
    </row>
    <row r="39" spans="3:10" x14ac:dyDescent="0.25">
      <c r="C39" s="34">
        <f>odchylky!F3</f>
        <v>0.14583333333333334</v>
      </c>
    </row>
    <row r="40" spans="3:10" x14ac:dyDescent="0.25">
      <c r="C40" s="34">
        <f>odchylky!F21</f>
        <v>0.18421052631578946</v>
      </c>
    </row>
    <row r="41" spans="3:10" x14ac:dyDescent="0.25">
      <c r="C41" s="34">
        <f>odchylky!F22</f>
        <v>5.7692307692307696E-2</v>
      </c>
    </row>
    <row r="42" spans="3:10" x14ac:dyDescent="0.25">
      <c r="C42" s="34">
        <f>odchylky!F40</f>
        <v>0.28205128205128205</v>
      </c>
    </row>
    <row r="43" spans="3:10" x14ac:dyDescent="0.25">
      <c r="C43" s="34">
        <f>odchylky!F41</f>
        <v>0.14583333333333334</v>
      </c>
    </row>
    <row r="44" spans="3:10" x14ac:dyDescent="0.25">
      <c r="C44" s="34">
        <f>odchylky!F59</f>
        <v>0.25</v>
      </c>
    </row>
    <row r="45" spans="3:10" x14ac:dyDescent="0.25">
      <c r="C45" s="34">
        <f>odchylky!F60</f>
        <v>2.0408163265306121E-2</v>
      </c>
    </row>
    <row r="46" spans="3:10" x14ac:dyDescent="0.25">
      <c r="C46" s="34">
        <f>odchylky!F78</f>
        <v>8.1081081081081086E-2</v>
      </c>
    </row>
    <row r="47" spans="3:10" x14ac:dyDescent="0.25">
      <c r="C47" s="34">
        <f>odchylky!F79</f>
        <v>0</v>
      </c>
    </row>
    <row r="48" spans="3:10" x14ac:dyDescent="0.25">
      <c r="C48" s="34">
        <f>odchylky!F97</f>
        <v>0.21621621621621623</v>
      </c>
    </row>
    <row r="49" spans="3:3" x14ac:dyDescent="0.25">
      <c r="C49" s="34">
        <f>odchylky!F98</f>
        <v>-8.1632653061224483E-2</v>
      </c>
    </row>
    <row r="50" spans="3:3" x14ac:dyDescent="0.25">
      <c r="C50" s="34">
        <f>odchylky!G2</f>
        <v>0.43333333333333335</v>
      </c>
    </row>
    <row r="51" spans="3:3" x14ac:dyDescent="0.25">
      <c r="C51" s="34">
        <f>odchylky!G3</f>
        <v>6.25E-2</v>
      </c>
    </row>
    <row r="52" spans="3:3" x14ac:dyDescent="0.25">
      <c r="C52" s="34">
        <f>odchylky!G21</f>
        <v>0.31578947368421051</v>
      </c>
    </row>
    <row r="53" spans="3:3" x14ac:dyDescent="0.25">
      <c r="C53" s="34">
        <f>odchylky!G22</f>
        <v>1.9230769230769232E-2</v>
      </c>
    </row>
    <row r="54" spans="3:3" x14ac:dyDescent="0.25">
      <c r="C54" s="34">
        <f>odchylky!G40</f>
        <v>0.23076923076923078</v>
      </c>
    </row>
    <row r="55" spans="3:3" x14ac:dyDescent="0.25">
      <c r="C55" s="34">
        <f>odchylky!G41</f>
        <v>6.25E-2</v>
      </c>
    </row>
    <row r="56" spans="3:3" x14ac:dyDescent="0.25">
      <c r="C56" s="34">
        <f>odchylky!G59</f>
        <v>0.17499999999999999</v>
      </c>
    </row>
    <row r="57" spans="3:3" x14ac:dyDescent="0.25">
      <c r="C57" s="34">
        <f>odchylky!G60</f>
        <v>8.1632653061224483E-2</v>
      </c>
    </row>
    <row r="58" spans="3:3" x14ac:dyDescent="0.25">
      <c r="C58" s="34">
        <f>odchylky!G78</f>
        <v>0.24324324324324326</v>
      </c>
    </row>
    <row r="59" spans="3:3" x14ac:dyDescent="0.25">
      <c r="C59" s="34">
        <f>odchylky!G79</f>
        <v>0</v>
      </c>
    </row>
    <row r="60" spans="3:3" x14ac:dyDescent="0.25">
      <c r="C60" s="34">
        <f>odchylky!G97</f>
        <v>0.16216216216216217</v>
      </c>
    </row>
    <row r="61" spans="3:3" x14ac:dyDescent="0.25">
      <c r="C61" s="34">
        <f>odchylky!G98</f>
        <v>2.0408163265306121E-2</v>
      </c>
    </row>
    <row r="62" spans="3:3" x14ac:dyDescent="0.25">
      <c r="C62" s="34">
        <f>IF(odchylky!K2="","",odchylky!K2)</f>
        <v>0.35135135135135137</v>
      </c>
    </row>
    <row r="63" spans="3:3" x14ac:dyDescent="0.25">
      <c r="C63" s="34">
        <f>IF(odchylky!K3="","",odchylky!K3)</f>
        <v>0.32653061224489793</v>
      </c>
    </row>
    <row r="64" spans="3:3" x14ac:dyDescent="0.25">
      <c r="C64" s="34">
        <f>IF(odchylky!K21="","",odchylky!K21)</f>
        <v>0.28205128205128205</v>
      </c>
    </row>
    <row r="65" spans="3:3" x14ac:dyDescent="0.25">
      <c r="C65" s="34">
        <f>IF(odchylky!K22="","",odchylky!K22)</f>
        <v>0.2</v>
      </c>
    </row>
    <row r="66" spans="3:3" x14ac:dyDescent="0.25">
      <c r="C66" s="34">
        <f>IF(odchylky!K40="","",odchylky!K40)</f>
        <v>0.31578947368421051</v>
      </c>
    </row>
    <row r="67" spans="3:3" x14ac:dyDescent="0.25">
      <c r="C67" s="34">
        <f>IF(odchylky!K41="","",odchylky!K41)</f>
        <v>0.15384615384615385</v>
      </c>
    </row>
    <row r="68" spans="3:3" x14ac:dyDescent="0.25">
      <c r="C68" s="34">
        <f>IF(odchylky!K59="","",odchylky!K59)</f>
        <v>0.19047619047619047</v>
      </c>
    </row>
    <row r="69" spans="3:3" x14ac:dyDescent="0.25">
      <c r="C69" s="34">
        <f>IF(odchylky!K60="","",odchylky!K60)</f>
        <v>0.1206896551724138</v>
      </c>
    </row>
    <row r="70" spans="3:3" x14ac:dyDescent="0.25">
      <c r="C70" s="34">
        <f>IF(odchylky!K78="","",odchylky!K78)</f>
        <v>0.3888888888888889</v>
      </c>
    </row>
    <row r="71" spans="3:3" x14ac:dyDescent="0.25">
      <c r="C71" s="34">
        <f>IF(odchylky!K79="","",odchylky!K79)</f>
        <v>0.25</v>
      </c>
    </row>
    <row r="72" spans="3:3" x14ac:dyDescent="0.25">
      <c r="C72" s="34">
        <f>IF(odchylky!K97="","",odchylky!K97)</f>
        <v>0.19565217391304349</v>
      </c>
    </row>
    <row r="73" spans="3:3" x14ac:dyDescent="0.25">
      <c r="C73" s="34">
        <f>IF(odchylky!K98="","",odchylky!K98)</f>
        <v>0.18181818181818182</v>
      </c>
    </row>
    <row r="74" spans="3:3" x14ac:dyDescent="0.25">
      <c r="C74" s="34">
        <f>IF(odchylky!L2="","",odchylky!L2)</f>
        <v>8.1081081081081086E-2</v>
      </c>
    </row>
    <row r="75" spans="3:3" x14ac:dyDescent="0.25">
      <c r="C75" s="34">
        <f>IF(odchylky!L3="","",odchylky!L3)</f>
        <v>0.22448979591836735</v>
      </c>
    </row>
    <row r="76" spans="3:3" x14ac:dyDescent="0.25">
      <c r="C76" s="34">
        <f>IF(odchylky!L21="","",odchylky!L21)</f>
        <v>0.15384615384615385</v>
      </c>
    </row>
    <row r="77" spans="3:3" x14ac:dyDescent="0.25">
      <c r="C77" s="34">
        <f>IF(odchylky!L22="","",odchylky!L22)</f>
        <v>0.3</v>
      </c>
    </row>
    <row r="78" spans="3:3" x14ac:dyDescent="0.25">
      <c r="C78" s="34">
        <f>IF(odchylky!L40="","",odchylky!L40)</f>
        <v>5.2631578947368418E-2</v>
      </c>
    </row>
    <row r="79" spans="3:3" x14ac:dyDescent="0.25">
      <c r="C79" s="34">
        <f>IF(odchylky!L41="","",odchylky!L41)</f>
        <v>-3.8461538461538464E-2</v>
      </c>
    </row>
    <row r="80" spans="3:3" x14ac:dyDescent="0.25">
      <c r="C80" s="34">
        <f>IF(odchylky!L59="","",odchylky!L59)</f>
        <v>0.30952380952380953</v>
      </c>
    </row>
    <row r="81" spans="3:3" x14ac:dyDescent="0.25">
      <c r="C81" s="34">
        <f>IF(odchylky!L60="","",odchylky!L60)</f>
        <v>0.1206896551724138</v>
      </c>
    </row>
    <row r="82" spans="3:3" x14ac:dyDescent="0.25">
      <c r="C82" s="34">
        <f>IF(odchylky!L78="","",odchylky!L78)</f>
        <v>0.66666666666666663</v>
      </c>
    </row>
    <row r="83" spans="3:3" x14ac:dyDescent="0.25">
      <c r="C83" s="34">
        <f>IF(odchylky!L79="","",odchylky!L79)</f>
        <v>0.25</v>
      </c>
    </row>
    <row r="84" spans="3:3" x14ac:dyDescent="0.25">
      <c r="C84" s="34">
        <f>IF(odchylky!L97="","",odchylky!L97)</f>
        <v>0.30434782608695654</v>
      </c>
    </row>
    <row r="85" spans="3:3" x14ac:dyDescent="0.25">
      <c r="C85" s="34">
        <f>IF(odchylky!L98="","",odchylky!L98)</f>
        <v>0</v>
      </c>
    </row>
    <row r="86" spans="3:3" x14ac:dyDescent="0.25">
      <c r="C86" s="34">
        <f>IF(odchylky!S2="","",odchylky!S2)</f>
        <v>0.6470588235294118</v>
      </c>
    </row>
    <row r="87" spans="3:3" x14ac:dyDescent="0.25">
      <c r="C87" s="34">
        <f>IF(odchylky!S3="","",odchylky!S3)</f>
        <v>0.2857142857142857</v>
      </c>
    </row>
    <row r="88" spans="3:3" x14ac:dyDescent="0.25">
      <c r="C88" s="34">
        <f>IF(odchylky!S21="","",odchylky!S21)</f>
        <v>0.26829268292682928</v>
      </c>
    </row>
    <row r="89" spans="3:3" x14ac:dyDescent="0.25">
      <c r="C89" s="34">
        <f>IF(odchylky!S22="","",odchylky!S22)</f>
        <v>0.17307692307692307</v>
      </c>
    </row>
    <row r="90" spans="3:3" x14ac:dyDescent="0.25">
      <c r="C90" s="34">
        <f>IF(odchylky!S40="","",odchylky!S40)</f>
        <v>5.4545454545454543E-2</v>
      </c>
    </row>
    <row r="91" spans="3:3" x14ac:dyDescent="0.25">
      <c r="C91" s="34">
        <f>IF(odchylky!S41="","",odchylky!S41)</f>
        <v>0.27272727272727271</v>
      </c>
    </row>
    <row r="92" spans="3:3" x14ac:dyDescent="0.25">
      <c r="C92" s="34">
        <f>IF(odchylky!S59="","",odchylky!S59)</f>
        <v>0.13157894736842105</v>
      </c>
    </row>
    <row r="93" spans="3:3" x14ac:dyDescent="0.25">
      <c r="C93" s="34">
        <f>IF(odchylky!S60="","",odchylky!S60)</f>
        <v>8.1632653061224483E-2</v>
      </c>
    </row>
    <row r="94" spans="3:3" x14ac:dyDescent="0.25">
      <c r="C94" s="34">
        <f>IF(odchylky!S78="","",odchylky!S78)</f>
        <v>0.36842105263157893</v>
      </c>
    </row>
    <row r="95" spans="3:3" x14ac:dyDescent="0.25">
      <c r="C95" s="34">
        <f>IF(odchylky!S79="","",odchylky!S79)</f>
        <v>0.12962962962962962</v>
      </c>
    </row>
    <row r="96" spans="3:3" x14ac:dyDescent="0.25">
      <c r="C96" s="34">
        <f>IF(odchylky!S97="","",odchylky!S97)</f>
        <v>0.15384615384615385</v>
      </c>
    </row>
    <row r="97" spans="3:3" x14ac:dyDescent="0.25">
      <c r="C97" s="34">
        <f>IF(odchylky!S98="","",odchylky!S98)</f>
        <v>4.0816326530612242E-2</v>
      </c>
    </row>
    <row r="98" spans="3:3" x14ac:dyDescent="0.25">
      <c r="C98" s="34">
        <f>IF(odchylky!T2="","",odchylky!T2)</f>
        <v>0.11764705882352941</v>
      </c>
    </row>
    <row r="99" spans="3:3" x14ac:dyDescent="0.25">
      <c r="C99" s="34">
        <f>IF(odchylky!T3="","",odchylky!T3)</f>
        <v>-0.30612244897959184</v>
      </c>
    </row>
    <row r="100" spans="3:3" x14ac:dyDescent="0.25">
      <c r="C100" s="34">
        <f>IF(odchylky!T21="","",odchylky!T21)</f>
        <v>-2.4390243902439025E-2</v>
      </c>
    </row>
    <row r="101" spans="3:3" x14ac:dyDescent="0.25">
      <c r="C101" s="34">
        <f>IF(odchylky!T22="","",odchylky!T22)</f>
        <v>-3.8461538461538464E-2</v>
      </c>
    </row>
    <row r="102" spans="3:3" x14ac:dyDescent="0.25">
      <c r="C102" s="34">
        <f>IF(odchylky!T40="","",odchylky!T40)</f>
        <v>-9.0909090909090912E-2</v>
      </c>
    </row>
    <row r="103" spans="3:3" x14ac:dyDescent="0.25">
      <c r="C103" s="34">
        <f>IF(odchylky!T41="","",odchylky!T41)</f>
        <v>0.45454545454545453</v>
      </c>
    </row>
    <row r="104" spans="3:3" x14ac:dyDescent="0.25">
      <c r="C104" s="34">
        <f>IF(odchylky!T59="","",odchylky!T59)</f>
        <v>0.10526315789473684</v>
      </c>
    </row>
    <row r="105" spans="3:3" x14ac:dyDescent="0.25">
      <c r="C105" s="34">
        <f>IF(odchylky!T60="","",odchylky!T60)</f>
        <v>4.0816326530612242E-2</v>
      </c>
    </row>
    <row r="106" spans="3:3" x14ac:dyDescent="0.25">
      <c r="C106" s="34">
        <f>IF(odchylky!T78="","",odchylky!T78)</f>
        <v>5.2631578947368418E-2</v>
      </c>
    </row>
    <row r="107" spans="3:3" x14ac:dyDescent="0.25">
      <c r="C107" s="34">
        <f>IF(odchylky!T79="","",odchylky!T79)</f>
        <v>-0.27777777777777779</v>
      </c>
    </row>
    <row r="108" spans="3:3" x14ac:dyDescent="0.25">
      <c r="C108" s="34">
        <f>IF(odchylky!T97="","",odchylky!T97)</f>
        <v>2.564102564102564E-2</v>
      </c>
    </row>
    <row r="109" spans="3:3" x14ac:dyDescent="0.25">
      <c r="C109" s="34">
        <f>IF(odchylky!T98="","",odchylky!T98)</f>
        <v>2.0408163265306121E-2</v>
      </c>
    </row>
    <row r="110" spans="3:3" x14ac:dyDescent="0.25">
      <c r="C110" s="34">
        <f>IF(odchylky!U2="","",odchylky!U2)</f>
        <v>-0.35185185185185186</v>
      </c>
    </row>
    <row r="111" spans="3:3" x14ac:dyDescent="0.25">
      <c r="C111" s="34">
        <f>IF(odchylky!U3="","",odchylky!U3)</f>
        <v>-0.375</v>
      </c>
    </row>
    <row r="112" spans="3:3" x14ac:dyDescent="0.25">
      <c r="C112" s="34">
        <f>IF(odchylky!U21="","",odchylky!U21)</f>
        <v>-0.32432432432432434</v>
      </c>
    </row>
    <row r="113" spans="3:3" x14ac:dyDescent="0.25">
      <c r="C113" s="34">
        <f>IF(odchylky!U22="","",odchylky!U22)</f>
        <v>-0.2</v>
      </c>
    </row>
    <row r="114" spans="3:3" x14ac:dyDescent="0.25">
      <c r="C114" s="34">
        <f>IF(odchylky!U40="","",odchylky!U40)</f>
        <v>-0.2857142857142857</v>
      </c>
    </row>
    <row r="115" spans="3:3" x14ac:dyDescent="0.25">
      <c r="C115" s="34">
        <f>IF(odchylky!U41="","",odchylky!U41)</f>
        <v>-0.21568627450980393</v>
      </c>
    </row>
    <row r="116" spans="3:3" x14ac:dyDescent="0.25">
      <c r="C116" s="34">
        <f>IF(odchylky!U59="","",odchylky!U59)</f>
        <v>-0.26829268292682928</v>
      </c>
    </row>
    <row r="117" spans="3:3" x14ac:dyDescent="0.25">
      <c r="C117" s="34">
        <f>IF(odchylky!U60="","",odchylky!U60)</f>
        <v>-0.23076923076923078</v>
      </c>
    </row>
    <row r="118" spans="3:3" x14ac:dyDescent="0.25">
      <c r="C118" s="34">
        <f>IF(odchylky!U78="","",odchylky!U78)</f>
        <v>-0.21052631578947367</v>
      </c>
    </row>
    <row r="119" spans="3:3" x14ac:dyDescent="0.25">
      <c r="C119" s="34">
        <f>IF(odchylky!U79="","",odchylky!U79)</f>
        <v>-0.25925925925925924</v>
      </c>
    </row>
    <row r="120" spans="3:3" x14ac:dyDescent="0.25">
      <c r="C120" s="34">
        <f>IF(odchylky!U97="","",odchylky!U97)</f>
        <v>-0.35897435897435898</v>
      </c>
    </row>
    <row r="121" spans="3:3" x14ac:dyDescent="0.25">
      <c r="C121" s="34">
        <f>IF(odchylky!U98="","",odchylky!U98)</f>
        <v>-0.34693877551020408</v>
      </c>
    </row>
  </sheetData>
  <conditionalFormatting sqref="C2:C121">
    <cfRule type="cellIs" dxfId="21" priority="6" operator="between">
      <formula>-0.05</formula>
      <formula>0.05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7645-2F9B-4B95-860C-931FF505583E}">
  <dimension ref="A1:L661"/>
  <sheetViews>
    <sheetView zoomScale="70" zoomScaleNormal="70" workbookViewId="0">
      <selection activeCell="C661" sqref="C2:C661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12" width="9.28515625" bestFit="1" customWidth="1"/>
  </cols>
  <sheetData>
    <row r="1" spans="1:12" x14ac:dyDescent="0.25">
      <c r="A1" s="2" t="s">
        <v>0</v>
      </c>
      <c r="B1" s="2" t="s">
        <v>1</v>
      </c>
      <c r="C1">
        <f>odchylky!C1</f>
        <v>3</v>
      </c>
      <c r="D1">
        <f>odchylky!D1</f>
        <v>4</v>
      </c>
      <c r="E1">
        <f>odchylky!E1</f>
        <v>5</v>
      </c>
      <c r="F1">
        <f>odchylky!F1</f>
        <v>6</v>
      </c>
      <c r="G1">
        <f>odchylky!G1</f>
        <v>7</v>
      </c>
      <c r="H1">
        <f>IF(odchylky!K1="","",odchylky!K1)</f>
        <v>11</v>
      </c>
      <c r="I1">
        <f>IF(odchylky!L1="","",odchylky!L1)</f>
        <v>12</v>
      </c>
      <c r="J1">
        <f>IF(odchylky!S1="","",odchylky!S1)</f>
        <v>19</v>
      </c>
      <c r="K1">
        <f>IF(odchylky!T1="","",odchylky!T1)</f>
        <v>20</v>
      </c>
      <c r="L1">
        <f>IF(odchylky!U1="","",odchylky!U1)</f>
        <v>21</v>
      </c>
    </row>
    <row r="2" spans="1:12" x14ac:dyDescent="0.25">
      <c r="A2" s="4" t="s">
        <v>3</v>
      </c>
      <c r="B2" s="4" t="s">
        <v>4</v>
      </c>
      <c r="C2" s="34">
        <f>odchylky!C4</f>
        <v>0</v>
      </c>
    </row>
    <row r="3" spans="1:12" x14ac:dyDescent="0.25">
      <c r="A3" s="6" t="s">
        <v>3</v>
      </c>
      <c r="B3" s="6" t="s">
        <v>4</v>
      </c>
      <c r="C3" s="34">
        <f>odchylky!C5</f>
        <v>-6.25E-2</v>
      </c>
    </row>
    <row r="4" spans="1:12" x14ac:dyDescent="0.25">
      <c r="A4" s="4" t="s">
        <v>3</v>
      </c>
      <c r="B4" s="4" t="s">
        <v>4</v>
      </c>
      <c r="C4" s="34">
        <f>odchylky!C6</f>
        <v>0.16279069767441862</v>
      </c>
    </row>
    <row r="5" spans="1:12" x14ac:dyDescent="0.25">
      <c r="A5" s="6" t="s">
        <v>3</v>
      </c>
      <c r="B5" s="6" t="s">
        <v>4</v>
      </c>
      <c r="C5" s="35" t="str">
        <f>odchylky!C7</f>
        <v>X</v>
      </c>
    </row>
    <row r="6" spans="1:12" x14ac:dyDescent="0.25">
      <c r="A6" s="4" t="s">
        <v>3</v>
      </c>
      <c r="B6" s="4" t="s">
        <v>4</v>
      </c>
      <c r="C6" s="34">
        <f>odchylky!C8</f>
        <v>0.14583333333333334</v>
      </c>
    </row>
    <row r="7" spans="1:12" x14ac:dyDescent="0.25">
      <c r="A7" s="6" t="s">
        <v>3</v>
      </c>
      <c r="B7" s="6" t="s">
        <v>4</v>
      </c>
      <c r="C7" s="35" t="str">
        <f>odchylky!C9</f>
        <v>X</v>
      </c>
    </row>
    <row r="8" spans="1:12" x14ac:dyDescent="0.25">
      <c r="A8" s="4" t="s">
        <v>3</v>
      </c>
      <c r="B8" s="4" t="s">
        <v>4</v>
      </c>
      <c r="C8" s="35" t="str">
        <f>odchylky!C10</f>
        <v>X</v>
      </c>
    </row>
    <row r="9" spans="1:12" x14ac:dyDescent="0.25">
      <c r="A9" s="6" t="s">
        <v>3</v>
      </c>
      <c r="B9" s="6" t="s">
        <v>4</v>
      </c>
      <c r="C9" s="35" t="str">
        <f>odchylky!C11</f>
        <v>X</v>
      </c>
    </row>
    <row r="10" spans="1:12" x14ac:dyDescent="0.25">
      <c r="A10" s="4" t="s">
        <v>3</v>
      </c>
      <c r="B10" s="4" t="s">
        <v>4</v>
      </c>
      <c r="C10" s="34">
        <f>odchylky!C12</f>
        <v>0.15942028985507245</v>
      </c>
    </row>
    <row r="11" spans="1:12" x14ac:dyDescent="0.25">
      <c r="A11" s="6" t="s">
        <v>3</v>
      </c>
      <c r="B11" s="6" t="s">
        <v>4</v>
      </c>
      <c r="C11" s="34">
        <f>odchylky!C13</f>
        <v>0.21951219512195122</v>
      </c>
    </row>
    <row r="12" spans="1:12" x14ac:dyDescent="0.25">
      <c r="A12" s="4" t="s">
        <v>3</v>
      </c>
      <c r="B12" s="4" t="s">
        <v>4</v>
      </c>
      <c r="C12" s="34">
        <f>odchylky!C14</f>
        <v>3.4482758620689655E-2</v>
      </c>
    </row>
    <row r="13" spans="1:12" x14ac:dyDescent="0.25">
      <c r="A13" s="6" t="s">
        <v>3</v>
      </c>
      <c r="B13" s="6" t="s">
        <v>2</v>
      </c>
      <c r="C13" s="34">
        <f>odchylky!C23</f>
        <v>0</v>
      </c>
    </row>
    <row r="14" spans="1:12" x14ac:dyDescent="0.25">
      <c r="A14" s="4" t="s">
        <v>3</v>
      </c>
      <c r="B14" s="9" t="s">
        <v>2</v>
      </c>
      <c r="C14" s="34">
        <f>odchylky!C24</f>
        <v>0.17647058823529413</v>
      </c>
    </row>
    <row r="15" spans="1:12" x14ac:dyDescent="0.25">
      <c r="A15" s="6" t="s">
        <v>3</v>
      </c>
      <c r="B15" s="6" t="s">
        <v>2</v>
      </c>
      <c r="C15" s="34">
        <f>odchylky!C25</f>
        <v>0.14942528735632185</v>
      </c>
    </row>
    <row r="16" spans="1:12" x14ac:dyDescent="0.25">
      <c r="A16" s="4" t="s">
        <v>3</v>
      </c>
      <c r="B16" s="9" t="s">
        <v>2</v>
      </c>
      <c r="C16" s="34">
        <f>odchylky!C26</f>
        <v>0.29032258064516131</v>
      </c>
    </row>
    <row r="17" spans="1:3" x14ac:dyDescent="0.25">
      <c r="A17" s="6" t="s">
        <v>3</v>
      </c>
      <c r="B17" s="6" t="s">
        <v>2</v>
      </c>
      <c r="C17" s="34">
        <f>odchylky!C27</f>
        <v>-5.6603773584905662E-2</v>
      </c>
    </row>
    <row r="18" spans="1:3" x14ac:dyDescent="0.25">
      <c r="A18" s="4" t="s">
        <v>3</v>
      </c>
      <c r="B18" s="9" t="s">
        <v>2</v>
      </c>
      <c r="C18" s="34">
        <f>odchylky!C28</f>
        <v>0.52173913043478259</v>
      </c>
    </row>
    <row r="19" spans="1:3" x14ac:dyDescent="0.25">
      <c r="A19" s="6" t="s">
        <v>3</v>
      </c>
      <c r="B19" s="6" t="s">
        <v>2</v>
      </c>
      <c r="C19" s="34">
        <f>odchylky!C29</f>
        <v>0.3888888888888889</v>
      </c>
    </row>
    <row r="20" spans="1:3" x14ac:dyDescent="0.25">
      <c r="A20" s="4" t="s">
        <v>3</v>
      </c>
      <c r="B20" s="9" t="s">
        <v>2</v>
      </c>
      <c r="C20" s="34">
        <f>odchylky!C30</f>
        <v>5.2631578947368418E-2</v>
      </c>
    </row>
    <row r="21" spans="1:3" x14ac:dyDescent="0.25">
      <c r="A21" s="6" t="s">
        <v>3</v>
      </c>
      <c r="B21" s="6" t="s">
        <v>2</v>
      </c>
      <c r="C21" s="34">
        <f>odchylky!C31</f>
        <v>-0.1044776119402985</v>
      </c>
    </row>
    <row r="22" spans="1:3" x14ac:dyDescent="0.25">
      <c r="A22" s="4" t="s">
        <v>3</v>
      </c>
      <c r="B22" s="9" t="s">
        <v>2</v>
      </c>
      <c r="C22" s="34">
        <f>odchylky!C32</f>
        <v>0.2</v>
      </c>
    </row>
    <row r="23" spans="1:3" x14ac:dyDescent="0.25">
      <c r="A23" s="6" t="s">
        <v>3</v>
      </c>
      <c r="B23" s="6" t="s">
        <v>2</v>
      </c>
      <c r="C23" s="34">
        <f>odchylky!C33</f>
        <v>-0.15254237288135594</v>
      </c>
    </row>
    <row r="24" spans="1:3" x14ac:dyDescent="0.25">
      <c r="A24" s="3" t="s">
        <v>5</v>
      </c>
      <c r="B24" s="4" t="s">
        <v>4</v>
      </c>
      <c r="C24" s="34">
        <f>odchylky!C42</f>
        <v>0.28205128205128205</v>
      </c>
    </row>
    <row r="25" spans="1:3" x14ac:dyDescent="0.25">
      <c r="A25" s="15" t="s">
        <v>5</v>
      </c>
      <c r="B25" s="14" t="s">
        <v>4</v>
      </c>
      <c r="C25" s="34">
        <f>odchylky!C43</f>
        <v>9.375E-2</v>
      </c>
    </row>
    <row r="26" spans="1:3" x14ac:dyDescent="0.25">
      <c r="A26" s="3" t="s">
        <v>5</v>
      </c>
      <c r="B26" s="4" t="s">
        <v>4</v>
      </c>
      <c r="C26" s="34">
        <f>odchylky!C44</f>
        <v>0</v>
      </c>
    </row>
    <row r="27" spans="1:3" x14ac:dyDescent="0.25">
      <c r="A27" s="15" t="s">
        <v>5</v>
      </c>
      <c r="B27" s="14" t="s">
        <v>4</v>
      </c>
      <c r="C27" s="34">
        <f>odchylky!C45</f>
        <v>0.37931034482758619</v>
      </c>
    </row>
    <row r="28" spans="1:3" x14ac:dyDescent="0.25">
      <c r="A28" s="3" t="s">
        <v>5</v>
      </c>
      <c r="B28" s="4" t="s">
        <v>4</v>
      </c>
      <c r="C28" s="34">
        <f>odchylky!C46</f>
        <v>6.3829787234042548E-2</v>
      </c>
    </row>
    <row r="29" spans="1:3" x14ac:dyDescent="0.25">
      <c r="A29" s="15" t="s">
        <v>5</v>
      </c>
      <c r="B29" s="14" t="s">
        <v>4</v>
      </c>
      <c r="C29" s="34">
        <f>odchylky!C47</f>
        <v>4.1666666666666664E-2</v>
      </c>
    </row>
    <row r="30" spans="1:3" x14ac:dyDescent="0.25">
      <c r="A30" s="3" t="s">
        <v>5</v>
      </c>
      <c r="B30" s="4" t="s">
        <v>4</v>
      </c>
      <c r="C30" s="34">
        <f>odchylky!C48</f>
        <v>9.7560975609756101E-2</v>
      </c>
    </row>
    <row r="31" spans="1:3" x14ac:dyDescent="0.25">
      <c r="A31" s="15" t="s">
        <v>5</v>
      </c>
      <c r="B31" s="14" t="s">
        <v>4</v>
      </c>
      <c r="C31" s="34">
        <f>odchylky!C49</f>
        <v>0.1111111111111111</v>
      </c>
    </row>
    <row r="32" spans="1:3" x14ac:dyDescent="0.25">
      <c r="A32" s="3" t="s">
        <v>5</v>
      </c>
      <c r="B32" s="4" t="s">
        <v>4</v>
      </c>
      <c r="C32" s="34">
        <f>odchylky!C50</f>
        <v>0</v>
      </c>
    </row>
    <row r="33" spans="1:3" x14ac:dyDescent="0.25">
      <c r="A33" s="15" t="s">
        <v>5</v>
      </c>
      <c r="B33" s="14" t="s">
        <v>4</v>
      </c>
      <c r="C33" s="34">
        <f>odchylky!C51</f>
        <v>7.1428571428571425E-2</v>
      </c>
    </row>
    <row r="34" spans="1:3" x14ac:dyDescent="0.25">
      <c r="A34" s="3" t="s">
        <v>5</v>
      </c>
      <c r="B34" s="4" t="s">
        <v>4</v>
      </c>
      <c r="C34" s="34">
        <f>odchylky!C52</f>
        <v>1.6949152542372881E-2</v>
      </c>
    </row>
    <row r="35" spans="1:3" x14ac:dyDescent="0.25">
      <c r="A35" s="5" t="s">
        <v>5</v>
      </c>
      <c r="B35" s="6" t="s">
        <v>2</v>
      </c>
      <c r="C35" s="34">
        <f>odchylky!C61</f>
        <v>0.46341463414634149</v>
      </c>
    </row>
    <row r="36" spans="1:3" x14ac:dyDescent="0.25">
      <c r="A36" s="3" t="s">
        <v>5</v>
      </c>
      <c r="B36" s="9" t="s">
        <v>2</v>
      </c>
      <c r="C36" s="34">
        <f>odchylky!C62</f>
        <v>0.19402985074626866</v>
      </c>
    </row>
    <row r="37" spans="1:3" x14ac:dyDescent="0.25">
      <c r="A37" s="5" t="s">
        <v>5</v>
      </c>
      <c r="B37" s="6" t="s">
        <v>2</v>
      </c>
      <c r="C37" s="34">
        <f>odchylky!C63</f>
        <v>0.14942528735632185</v>
      </c>
    </row>
    <row r="38" spans="1:3" x14ac:dyDescent="0.25">
      <c r="A38" s="3" t="s">
        <v>5</v>
      </c>
      <c r="B38" s="9" t="s">
        <v>2</v>
      </c>
      <c r="C38" s="34">
        <f>odchylky!C64</f>
        <v>0.93548387096774188</v>
      </c>
    </row>
    <row r="39" spans="1:3" x14ac:dyDescent="0.25">
      <c r="A39" s="5" t="s">
        <v>5</v>
      </c>
      <c r="B39" s="6" t="s">
        <v>2</v>
      </c>
      <c r="C39" s="34">
        <f>odchylky!C65</f>
        <v>-1.9607843137254902E-2</v>
      </c>
    </row>
    <row r="40" spans="1:3" x14ac:dyDescent="0.25">
      <c r="A40" s="3" t="s">
        <v>5</v>
      </c>
      <c r="B40" s="9" t="s">
        <v>2</v>
      </c>
      <c r="C40" s="34">
        <f>odchylky!C66</f>
        <v>0.27659574468085107</v>
      </c>
    </row>
    <row r="41" spans="1:3" x14ac:dyDescent="0.25">
      <c r="A41" s="5" t="s">
        <v>5</v>
      </c>
      <c r="B41" s="6" t="s">
        <v>2</v>
      </c>
      <c r="C41" s="34">
        <f>odchylky!C67</f>
        <v>8.4337349397590355E-2</v>
      </c>
    </row>
    <row r="42" spans="1:3" x14ac:dyDescent="0.25">
      <c r="A42" s="3" t="s">
        <v>5</v>
      </c>
      <c r="B42" s="9" t="s">
        <v>2</v>
      </c>
      <c r="C42" s="34">
        <f>odchylky!C68</f>
        <v>0.13636363636363635</v>
      </c>
    </row>
    <row r="43" spans="1:3" x14ac:dyDescent="0.25">
      <c r="A43" s="5" t="s">
        <v>5</v>
      </c>
      <c r="B43" s="6" t="s">
        <v>2</v>
      </c>
      <c r="C43" s="34">
        <f>odchylky!C69</f>
        <v>4.4776119402985072E-2</v>
      </c>
    </row>
    <row r="44" spans="1:3" x14ac:dyDescent="0.25">
      <c r="A44" s="3" t="s">
        <v>5</v>
      </c>
      <c r="B44" s="9" t="s">
        <v>2</v>
      </c>
      <c r="C44" s="34">
        <f>odchylky!C70</f>
        <v>8.1081081081081086E-2</v>
      </c>
    </row>
    <row r="45" spans="1:3" x14ac:dyDescent="0.25">
      <c r="A45" s="5" t="s">
        <v>5</v>
      </c>
      <c r="B45" s="6" t="s">
        <v>2</v>
      </c>
      <c r="C45" s="34">
        <f>odchylky!C71</f>
        <v>-0.15254237288135594</v>
      </c>
    </row>
    <row r="46" spans="1:3" x14ac:dyDescent="0.25">
      <c r="A46" s="5" t="s">
        <v>6</v>
      </c>
      <c r="B46" s="6" t="s">
        <v>4</v>
      </c>
      <c r="C46" s="34">
        <f>odchylky!C80</f>
        <v>0.1111111111111111</v>
      </c>
    </row>
    <row r="47" spans="1:3" x14ac:dyDescent="0.25">
      <c r="A47" s="3" t="s">
        <v>6</v>
      </c>
      <c r="B47" s="4" t="s">
        <v>4</v>
      </c>
      <c r="C47" s="34">
        <f>odchylky!C81</f>
        <v>-4.1095890410958902E-2</v>
      </c>
    </row>
    <row r="48" spans="1:3" x14ac:dyDescent="0.25">
      <c r="A48" s="5" t="s">
        <v>6</v>
      </c>
      <c r="B48" s="6" t="s">
        <v>4</v>
      </c>
      <c r="C48" s="34">
        <f>odchylky!C82</f>
        <v>-2.4390243902439025E-2</v>
      </c>
    </row>
    <row r="49" spans="1:3" x14ac:dyDescent="0.25">
      <c r="A49" s="3" t="s">
        <v>6</v>
      </c>
      <c r="B49" s="4" t="s">
        <v>4</v>
      </c>
      <c r="C49" s="34">
        <f>odchylky!C83</f>
        <v>0.37931034482758619</v>
      </c>
    </row>
    <row r="50" spans="1:3" x14ac:dyDescent="0.25">
      <c r="A50" s="5" t="s">
        <v>6</v>
      </c>
      <c r="B50" s="6" t="s">
        <v>4</v>
      </c>
      <c r="C50" s="34">
        <f>odchylky!C84</f>
        <v>6.3829787234042548E-2</v>
      </c>
    </row>
    <row r="51" spans="1:3" x14ac:dyDescent="0.25">
      <c r="A51" s="3" t="s">
        <v>6</v>
      </c>
      <c r="B51" s="4" t="s">
        <v>4</v>
      </c>
      <c r="C51" s="34">
        <f>odchylky!C85</f>
        <v>0.1</v>
      </c>
    </row>
    <row r="52" spans="1:3" x14ac:dyDescent="0.25">
      <c r="A52" s="5" t="s">
        <v>6</v>
      </c>
      <c r="B52" s="6" t="s">
        <v>4</v>
      </c>
      <c r="C52" s="34">
        <f>odchylky!C86</f>
        <v>-2.4390243902439025E-2</v>
      </c>
    </row>
    <row r="53" spans="1:3" x14ac:dyDescent="0.25">
      <c r="A53" s="3" t="s">
        <v>6</v>
      </c>
      <c r="B53" s="4" t="s">
        <v>4</v>
      </c>
      <c r="C53" s="34">
        <f>odchylky!C87</f>
        <v>-4.7619047619047616E-2</v>
      </c>
    </row>
    <row r="54" spans="1:3" x14ac:dyDescent="0.25">
      <c r="A54" s="5" t="s">
        <v>6</v>
      </c>
      <c r="B54" s="6" t="s">
        <v>4</v>
      </c>
      <c r="C54" s="34">
        <f>odchylky!C88</f>
        <v>0.1864406779661017</v>
      </c>
    </row>
    <row r="55" spans="1:3" x14ac:dyDescent="0.25">
      <c r="A55" s="3" t="s">
        <v>6</v>
      </c>
      <c r="B55" s="4" t="s">
        <v>4</v>
      </c>
      <c r="C55" s="34">
        <f>odchylky!C89</f>
        <v>-1.2345679012345678E-2</v>
      </c>
    </row>
    <row r="56" spans="1:3" x14ac:dyDescent="0.25">
      <c r="A56" s="5" t="s">
        <v>6</v>
      </c>
      <c r="B56" s="6" t="s">
        <v>4</v>
      </c>
      <c r="C56" s="34">
        <f>odchylky!C90</f>
        <v>5.2631578947368418E-2</v>
      </c>
    </row>
    <row r="57" spans="1:3" x14ac:dyDescent="0.25">
      <c r="A57" s="5" t="s">
        <v>6</v>
      </c>
      <c r="B57" s="6" t="s">
        <v>2</v>
      </c>
      <c r="C57" s="34">
        <f>odchylky!C99</f>
        <v>0.14285714285714285</v>
      </c>
    </row>
    <row r="58" spans="1:3" x14ac:dyDescent="0.25">
      <c r="A58" s="3" t="s">
        <v>6</v>
      </c>
      <c r="B58" s="9" t="s">
        <v>2</v>
      </c>
      <c r="C58" s="34">
        <f>odchylky!C100</f>
        <v>-0.1044776119402985</v>
      </c>
    </row>
    <row r="59" spans="1:3" x14ac:dyDescent="0.25">
      <c r="A59" s="5" t="s">
        <v>6</v>
      </c>
      <c r="B59" s="6" t="s">
        <v>2</v>
      </c>
      <c r="C59" s="34">
        <f>odchylky!C101</f>
        <v>-5.8823529411764705E-2</v>
      </c>
    </row>
    <row r="60" spans="1:3" x14ac:dyDescent="0.25">
      <c r="A60" s="3" t="s">
        <v>6</v>
      </c>
      <c r="B60" s="9" t="s">
        <v>2</v>
      </c>
      <c r="C60" s="34">
        <f>odchylky!C102</f>
        <v>0.21212121212121213</v>
      </c>
    </row>
    <row r="61" spans="1:3" x14ac:dyDescent="0.25">
      <c r="A61" s="5" t="s">
        <v>6</v>
      </c>
      <c r="B61" s="6" t="s">
        <v>2</v>
      </c>
      <c r="C61" s="34">
        <f>odchylky!C103</f>
        <v>0.1111111111111111</v>
      </c>
    </row>
    <row r="62" spans="1:3" x14ac:dyDescent="0.25">
      <c r="A62" s="3" t="s">
        <v>6</v>
      </c>
      <c r="B62" s="9" t="s">
        <v>2</v>
      </c>
      <c r="C62" s="34">
        <f>odchylky!C104</f>
        <v>5.7692307692307696E-2</v>
      </c>
    </row>
    <row r="63" spans="1:3" x14ac:dyDescent="0.25">
      <c r="A63" s="5" t="s">
        <v>6</v>
      </c>
      <c r="B63" s="6" t="s">
        <v>2</v>
      </c>
      <c r="C63" s="34">
        <f>odchylky!C105</f>
        <v>-0.15730337078651685</v>
      </c>
    </row>
    <row r="64" spans="1:3" x14ac:dyDescent="0.25">
      <c r="A64" s="3" t="s">
        <v>6</v>
      </c>
      <c r="B64" s="9" t="s">
        <v>2</v>
      </c>
      <c r="C64" s="34">
        <f>odchylky!C106</f>
        <v>0.21951219512195122</v>
      </c>
    </row>
    <row r="65" spans="1:3" x14ac:dyDescent="0.25">
      <c r="A65" s="5" t="s">
        <v>6</v>
      </c>
      <c r="B65" s="6" t="s">
        <v>2</v>
      </c>
      <c r="C65" s="34">
        <f>odchylky!C107</f>
        <v>-4.7619047619047616E-2</v>
      </c>
    </row>
    <row r="66" spans="1:3" x14ac:dyDescent="0.25">
      <c r="A66" s="3" t="s">
        <v>6</v>
      </c>
      <c r="B66" s="9" t="s">
        <v>2</v>
      </c>
      <c r="C66" s="34">
        <f>odchylky!C108</f>
        <v>-7.8947368421052627E-2</v>
      </c>
    </row>
    <row r="67" spans="1:3" x14ac:dyDescent="0.25">
      <c r="A67" s="5" t="s">
        <v>6</v>
      </c>
      <c r="B67" s="6" t="s">
        <v>2</v>
      </c>
      <c r="C67" s="34">
        <f>odchylky!C109</f>
        <v>-0.27272727272727271</v>
      </c>
    </row>
    <row r="68" spans="1:3" x14ac:dyDescent="0.25">
      <c r="A68" s="47"/>
      <c r="C68" s="34">
        <f>odchylky!D4</f>
        <v>0.25</v>
      </c>
    </row>
    <row r="69" spans="1:3" x14ac:dyDescent="0.25">
      <c r="A69" s="47"/>
      <c r="C69" s="34">
        <f>odchylky!D5</f>
        <v>0.40625</v>
      </c>
    </row>
    <row r="70" spans="1:3" x14ac:dyDescent="0.25">
      <c r="C70" s="34">
        <f>odchylky!D6</f>
        <v>0.16279069767441862</v>
      </c>
    </row>
    <row r="71" spans="1:3" x14ac:dyDescent="0.25">
      <c r="C71" s="35" t="str">
        <f>odchylky!D7</f>
        <v>X</v>
      </c>
    </row>
    <row r="72" spans="1:3" x14ac:dyDescent="0.25">
      <c r="C72" s="34">
        <f>odchylky!D8</f>
        <v>0.14583333333333334</v>
      </c>
    </row>
    <row r="73" spans="1:3" x14ac:dyDescent="0.25">
      <c r="C73" s="35" t="str">
        <f>odchylky!D9</f>
        <v>X</v>
      </c>
    </row>
    <row r="74" spans="1:3" x14ac:dyDescent="0.25">
      <c r="C74" s="35" t="str">
        <f>odchylky!D10</f>
        <v>X</v>
      </c>
    </row>
    <row r="75" spans="1:3" x14ac:dyDescent="0.25">
      <c r="C75" s="35" t="str">
        <f>odchylky!D11</f>
        <v>X</v>
      </c>
    </row>
    <row r="76" spans="1:3" x14ac:dyDescent="0.25">
      <c r="C76" s="34">
        <f>odchylky!D12</f>
        <v>8.6956521739130432E-2</v>
      </c>
    </row>
    <row r="77" spans="1:3" x14ac:dyDescent="0.25">
      <c r="C77" s="34">
        <f>odchylky!D13</f>
        <v>9.7560975609756101E-2</v>
      </c>
    </row>
    <row r="78" spans="1:3" x14ac:dyDescent="0.25">
      <c r="C78" s="34">
        <f>odchylky!D14</f>
        <v>3.4482758620689655E-2</v>
      </c>
    </row>
    <row r="79" spans="1:3" x14ac:dyDescent="0.25">
      <c r="C79" s="34">
        <f>odchylky!D23</f>
        <v>0</v>
      </c>
    </row>
    <row r="80" spans="1:3" x14ac:dyDescent="0.25">
      <c r="C80" s="34">
        <f>odchylky!D24</f>
        <v>0.17647058823529413</v>
      </c>
    </row>
    <row r="81" spans="3:3" x14ac:dyDescent="0.25">
      <c r="C81" s="34">
        <f>odchylky!D25</f>
        <v>3.4482758620689655E-2</v>
      </c>
    </row>
    <row r="82" spans="3:3" x14ac:dyDescent="0.25">
      <c r="C82" s="34">
        <f>odchylky!D26</f>
        <v>0.29032258064516131</v>
      </c>
    </row>
    <row r="83" spans="3:3" x14ac:dyDescent="0.25">
      <c r="C83" s="34">
        <f>odchylky!D27</f>
        <v>3.7735849056603772E-2</v>
      </c>
    </row>
    <row r="84" spans="3:3" x14ac:dyDescent="0.25">
      <c r="C84" s="34">
        <f>odchylky!D28</f>
        <v>0.30434782608695654</v>
      </c>
    </row>
    <row r="85" spans="3:3" x14ac:dyDescent="0.25">
      <c r="C85" s="34">
        <f>odchylky!D29</f>
        <v>0.25</v>
      </c>
    </row>
    <row r="86" spans="3:3" x14ac:dyDescent="0.25">
      <c r="C86" s="34">
        <f>odchylky!D30</f>
        <v>0.31578947368421051</v>
      </c>
    </row>
    <row r="87" spans="3:3" x14ac:dyDescent="0.25">
      <c r="C87" s="34">
        <f>odchylky!D31</f>
        <v>0.34328358208955223</v>
      </c>
    </row>
    <row r="88" spans="3:3" x14ac:dyDescent="0.25">
      <c r="C88" s="34">
        <f>odchylky!D32</f>
        <v>0.33333333333333331</v>
      </c>
    </row>
    <row r="89" spans="3:3" x14ac:dyDescent="0.25">
      <c r="C89" s="34">
        <f>odchylky!D33</f>
        <v>0.2711864406779661</v>
      </c>
    </row>
    <row r="90" spans="3:3" x14ac:dyDescent="0.25">
      <c r="C90" s="34">
        <f>odchylky!D42</f>
        <v>0.15384615384615385</v>
      </c>
    </row>
    <row r="91" spans="3:3" x14ac:dyDescent="0.25">
      <c r="C91" s="34">
        <f>odchylky!D43</f>
        <v>-6.25E-2</v>
      </c>
    </row>
    <row r="92" spans="3:3" x14ac:dyDescent="0.25">
      <c r="C92" s="34">
        <f>odchylky!D44</f>
        <v>-0.1111111111111111</v>
      </c>
    </row>
    <row r="93" spans="3:3" x14ac:dyDescent="0.25">
      <c r="C93" s="34">
        <f>odchylky!D45</f>
        <v>0.37931034482758619</v>
      </c>
    </row>
    <row r="94" spans="3:3" x14ac:dyDescent="0.25">
      <c r="C94" s="34">
        <f>odchylky!D46</f>
        <v>6.3829787234042548E-2</v>
      </c>
    </row>
    <row r="95" spans="3:3" x14ac:dyDescent="0.25">
      <c r="C95" s="34">
        <f>odchylky!D47</f>
        <v>0.25</v>
      </c>
    </row>
    <row r="96" spans="3:3" x14ac:dyDescent="0.25">
      <c r="C96" s="34">
        <f>odchylky!D48</f>
        <v>-2.4390243902439025E-2</v>
      </c>
    </row>
    <row r="97" spans="3:3" x14ac:dyDescent="0.25">
      <c r="C97" s="34">
        <f>odchylky!D49</f>
        <v>0.22222222222222221</v>
      </c>
    </row>
    <row r="98" spans="3:3" x14ac:dyDescent="0.25">
      <c r="C98" s="34">
        <f>odchylky!D50</f>
        <v>-0.2857142857142857</v>
      </c>
    </row>
    <row r="99" spans="3:3" x14ac:dyDescent="0.25">
      <c r="C99" s="34">
        <f>odchylky!D51</f>
        <v>-4.7619047619047616E-2</v>
      </c>
    </row>
    <row r="100" spans="3:3" x14ac:dyDescent="0.25">
      <c r="C100" s="34">
        <f>odchylky!D52</f>
        <v>0.2711864406779661</v>
      </c>
    </row>
    <row r="101" spans="3:3" x14ac:dyDescent="0.25">
      <c r="C101" s="34">
        <f>odchylky!D61</f>
        <v>9.7560975609756101E-2</v>
      </c>
    </row>
    <row r="102" spans="3:3" x14ac:dyDescent="0.25">
      <c r="C102" s="34">
        <f>odchylky!D62</f>
        <v>-0.1044776119402985</v>
      </c>
    </row>
    <row r="103" spans="3:3" x14ac:dyDescent="0.25">
      <c r="C103" s="34">
        <f>odchylky!D63</f>
        <v>-2.2988505747126436E-2</v>
      </c>
    </row>
    <row r="104" spans="3:3" x14ac:dyDescent="0.25">
      <c r="C104" s="34">
        <f>odchylky!D64</f>
        <v>0.45161290322580644</v>
      </c>
    </row>
    <row r="105" spans="3:3" x14ac:dyDescent="0.25">
      <c r="C105" s="34">
        <f>odchylky!D65</f>
        <v>0.17647058823529413</v>
      </c>
    </row>
    <row r="106" spans="3:3" x14ac:dyDescent="0.25">
      <c r="C106" s="34">
        <f>odchylky!D66</f>
        <v>0.38297872340425532</v>
      </c>
    </row>
    <row r="107" spans="3:3" x14ac:dyDescent="0.25">
      <c r="C107" s="34">
        <f>odchylky!D67</f>
        <v>2.4096385542168676E-2</v>
      </c>
    </row>
    <row r="108" spans="3:3" x14ac:dyDescent="0.25">
      <c r="C108" s="34">
        <f>odchylky!D68</f>
        <v>0.13636363636363635</v>
      </c>
    </row>
    <row r="109" spans="3:3" x14ac:dyDescent="0.25">
      <c r="C109" s="34">
        <f>odchylky!D69</f>
        <v>0.11940298507462686</v>
      </c>
    </row>
    <row r="110" spans="3:3" x14ac:dyDescent="0.25">
      <c r="C110" s="34">
        <f>odchylky!D70</f>
        <v>8.1081081081081086E-2</v>
      </c>
    </row>
    <row r="111" spans="3:3" x14ac:dyDescent="0.25">
      <c r="C111" s="34">
        <f>odchylky!D71</f>
        <v>0.2711864406779661</v>
      </c>
    </row>
    <row r="112" spans="3:3" x14ac:dyDescent="0.25">
      <c r="C112" s="34">
        <f>odchylky!D80</f>
        <v>0.1111111111111111</v>
      </c>
    </row>
    <row r="113" spans="3:3" x14ac:dyDescent="0.25">
      <c r="C113" s="34">
        <f>odchylky!D81</f>
        <v>2.7397260273972601E-2</v>
      </c>
    </row>
    <row r="114" spans="3:3" x14ac:dyDescent="0.25">
      <c r="C114" s="34">
        <f>odchylky!D82</f>
        <v>7.3170731707317069E-2</v>
      </c>
    </row>
    <row r="115" spans="3:3" x14ac:dyDescent="0.25">
      <c r="C115" s="34">
        <f>odchylky!D83</f>
        <v>0.37931034482758619</v>
      </c>
    </row>
    <row r="116" spans="3:3" x14ac:dyDescent="0.25">
      <c r="C116" s="34">
        <f>odchylky!D84</f>
        <v>6.3829787234042548E-2</v>
      </c>
    </row>
    <row r="117" spans="3:3" x14ac:dyDescent="0.25">
      <c r="C117" s="34">
        <f>odchylky!D85</f>
        <v>0</v>
      </c>
    </row>
    <row r="118" spans="3:3" x14ac:dyDescent="0.25">
      <c r="C118" s="34">
        <f>odchylky!D86</f>
        <v>-0.2073170731707317</v>
      </c>
    </row>
    <row r="119" spans="3:3" x14ac:dyDescent="0.25">
      <c r="C119" s="34">
        <f>odchylky!D87</f>
        <v>0.90476190476190477</v>
      </c>
    </row>
    <row r="120" spans="3:3" x14ac:dyDescent="0.25">
      <c r="C120" s="34">
        <f>odchylky!D88</f>
        <v>1.6949152542372881E-2</v>
      </c>
    </row>
    <row r="121" spans="3:3" x14ac:dyDescent="0.25">
      <c r="C121" s="34">
        <f>odchylky!D89</f>
        <v>4.9382716049382713E-2</v>
      </c>
    </row>
    <row r="122" spans="3:3" x14ac:dyDescent="0.25">
      <c r="C122" s="34">
        <f>odchylky!D90</f>
        <v>0.22807017543859648</v>
      </c>
    </row>
    <row r="123" spans="3:3" x14ac:dyDescent="0.25">
      <c r="C123" s="34">
        <f>odchylky!D99</f>
        <v>0.2857142857142857</v>
      </c>
    </row>
    <row r="124" spans="3:3" x14ac:dyDescent="0.25">
      <c r="C124" s="34">
        <f>odchylky!D100</f>
        <v>-0.2537313432835821</v>
      </c>
    </row>
    <row r="125" spans="3:3" x14ac:dyDescent="0.25">
      <c r="C125" s="34">
        <f>odchylky!D101</f>
        <v>-0.17647058823529413</v>
      </c>
    </row>
    <row r="126" spans="3:3" x14ac:dyDescent="0.25">
      <c r="C126" s="34">
        <f>odchylky!D102</f>
        <v>0.21212121212121213</v>
      </c>
    </row>
    <row r="127" spans="3:3" x14ac:dyDescent="0.25">
      <c r="C127" s="34">
        <f>odchylky!D103</f>
        <v>0.1111111111111111</v>
      </c>
    </row>
    <row r="128" spans="3:3" x14ac:dyDescent="0.25">
      <c r="C128" s="34">
        <f>odchylky!D104</f>
        <v>0.11538461538461539</v>
      </c>
    </row>
    <row r="129" spans="3:3" x14ac:dyDescent="0.25">
      <c r="C129" s="34">
        <f>odchylky!D105</f>
        <v>-0.15730337078651685</v>
      </c>
    </row>
    <row r="130" spans="3:3" x14ac:dyDescent="0.25">
      <c r="C130" s="34">
        <f>odchylky!D106</f>
        <v>0.21951219512195122</v>
      </c>
    </row>
    <row r="131" spans="3:3" x14ac:dyDescent="0.25">
      <c r="C131" s="34">
        <f>odchylky!D107</f>
        <v>3.1746031746031744E-2</v>
      </c>
    </row>
    <row r="132" spans="3:3" x14ac:dyDescent="0.25">
      <c r="C132" s="34">
        <f>odchylky!D108</f>
        <v>-1.3157894736842105E-2</v>
      </c>
    </row>
    <row r="133" spans="3:3" x14ac:dyDescent="0.25">
      <c r="C133" s="34">
        <f>odchylky!D109</f>
        <v>9.0909090909090912E-2</v>
      </c>
    </row>
    <row r="134" spans="3:3" x14ac:dyDescent="0.25">
      <c r="C134" s="34">
        <f>odchylky!E4</f>
        <v>-5.4054054054054057E-2</v>
      </c>
    </row>
    <row r="135" spans="3:3" x14ac:dyDescent="0.25">
      <c r="C135" s="34">
        <f>odchylky!E5</f>
        <v>-5.4054054054054057E-2</v>
      </c>
    </row>
    <row r="136" spans="3:3" x14ac:dyDescent="0.25">
      <c r="C136" s="34">
        <f>odchylky!E6</f>
        <v>-3.4090909090909088E-2</v>
      </c>
    </row>
    <row r="137" spans="3:3" x14ac:dyDescent="0.25">
      <c r="C137" s="34">
        <f>odchylky!E7</f>
        <v>0.16666666666666666</v>
      </c>
    </row>
    <row r="138" spans="3:3" x14ac:dyDescent="0.25">
      <c r="C138" s="34">
        <f>odchylky!E8</f>
        <v>-3.8461538461538464E-2</v>
      </c>
    </row>
    <row r="139" spans="3:3" x14ac:dyDescent="0.25">
      <c r="C139" s="34">
        <f>odchylky!E9</f>
        <v>-0.1</v>
      </c>
    </row>
    <row r="140" spans="3:3" x14ac:dyDescent="0.25">
      <c r="C140" s="34">
        <f>odchylky!E10</f>
        <v>-8.5365853658536592E-2</v>
      </c>
    </row>
    <row r="141" spans="3:3" x14ac:dyDescent="0.25">
      <c r="C141" s="34">
        <f>odchylky!E11</f>
        <v>0</v>
      </c>
    </row>
    <row r="142" spans="3:3" x14ac:dyDescent="0.25">
      <c r="C142" s="34">
        <f>odchylky!E12</f>
        <v>3.7735849056603772E-2</v>
      </c>
    </row>
    <row r="143" spans="3:3" x14ac:dyDescent="0.25">
      <c r="C143" s="34">
        <f>odchylky!E13</f>
        <v>7.6923076923076927E-2</v>
      </c>
    </row>
    <row r="144" spans="3:3" x14ac:dyDescent="0.25">
      <c r="C144" s="34">
        <f>odchylky!E14</f>
        <v>-3.8461538461538464E-2</v>
      </c>
    </row>
    <row r="145" spans="3:3" x14ac:dyDescent="0.25">
      <c r="C145" s="34">
        <f>odchylky!E23</f>
        <v>0.2857142857142857</v>
      </c>
    </row>
    <row r="146" spans="3:3" x14ac:dyDescent="0.25">
      <c r="C146" s="34">
        <f>odchylky!E24</f>
        <v>4.4776119402985072E-2</v>
      </c>
    </row>
    <row r="147" spans="3:3" x14ac:dyDescent="0.25">
      <c r="C147" s="34">
        <f>odchylky!E25</f>
        <v>1.1904761904761904E-2</v>
      </c>
    </row>
    <row r="148" spans="3:3" x14ac:dyDescent="0.25">
      <c r="C148" s="34">
        <f>odchylky!E26</f>
        <v>0.48148148148148145</v>
      </c>
    </row>
    <row r="149" spans="3:3" x14ac:dyDescent="0.25">
      <c r="C149" s="34">
        <f>odchylky!E27</f>
        <v>2.0408163265306121E-2</v>
      </c>
    </row>
    <row r="150" spans="3:3" x14ac:dyDescent="0.25">
      <c r="C150" s="34">
        <f>odchylky!E28</f>
        <v>0.14583333333333334</v>
      </c>
    </row>
    <row r="151" spans="3:3" x14ac:dyDescent="0.25">
      <c r="C151" s="34">
        <f>odchylky!E29</f>
        <v>-0.10112359550561797</v>
      </c>
    </row>
    <row r="152" spans="3:3" x14ac:dyDescent="0.25">
      <c r="C152" s="34">
        <f>odchylky!E30</f>
        <v>-2.1739130434782608E-2</v>
      </c>
    </row>
    <row r="153" spans="3:3" x14ac:dyDescent="0.25">
      <c r="C153" s="34">
        <f>odchylky!E31</f>
        <v>0.1111111111111111</v>
      </c>
    </row>
    <row r="154" spans="3:3" x14ac:dyDescent="0.25">
      <c r="C154" s="34">
        <f>odchylky!E32</f>
        <v>-1.1627906976744186E-2</v>
      </c>
    </row>
    <row r="155" spans="3:3" x14ac:dyDescent="0.25">
      <c r="C155" s="34">
        <f>odchylky!E33</f>
        <v>0.1111111111111111</v>
      </c>
    </row>
    <row r="156" spans="3:3" x14ac:dyDescent="0.25">
      <c r="C156" s="34">
        <f>odchylky!E42</f>
        <v>-0.125</v>
      </c>
    </row>
    <row r="157" spans="3:3" x14ac:dyDescent="0.25">
      <c r="C157" s="34">
        <f>odchylky!E43</f>
        <v>6.0606060606060608E-2</v>
      </c>
    </row>
    <row r="158" spans="3:3" x14ac:dyDescent="0.25">
      <c r="C158" s="34">
        <f>odchylky!E44</f>
        <v>9.1954022988505746E-2</v>
      </c>
    </row>
    <row r="159" spans="3:3" x14ac:dyDescent="0.25">
      <c r="C159" s="34">
        <f>odchylky!E45</f>
        <v>0.20689655172413793</v>
      </c>
    </row>
    <row r="160" spans="3:3" x14ac:dyDescent="0.25">
      <c r="C160" s="34">
        <f>odchylky!E46</f>
        <v>6.3829787234042548E-2</v>
      </c>
    </row>
    <row r="161" spans="3:3" x14ac:dyDescent="0.25">
      <c r="C161" s="34">
        <f>odchylky!E47</f>
        <v>0.14583333333333334</v>
      </c>
    </row>
    <row r="162" spans="3:3" x14ac:dyDescent="0.25">
      <c r="C162" s="34">
        <f>odchylky!E48</f>
        <v>-3.614457831325301E-2</v>
      </c>
    </row>
    <row r="163" spans="3:3" x14ac:dyDescent="0.25">
      <c r="C163" s="34">
        <f>odchylky!E49</f>
        <v>4.6511627906976744E-2</v>
      </c>
    </row>
    <row r="164" spans="3:3" x14ac:dyDescent="0.25">
      <c r="C164" s="34">
        <f>odchylky!E50</f>
        <v>0.12903225806451613</v>
      </c>
    </row>
    <row r="165" spans="3:3" x14ac:dyDescent="0.25">
      <c r="C165" s="34">
        <f>odchylky!E51</f>
        <v>4.9382716049382713E-2</v>
      </c>
    </row>
    <row r="166" spans="3:3" x14ac:dyDescent="0.25">
      <c r="C166" s="34">
        <f>odchylky!E52</f>
        <v>0.1206896551724138</v>
      </c>
    </row>
    <row r="167" spans="3:3" x14ac:dyDescent="0.25">
      <c r="C167" s="34">
        <f>odchylky!E61</f>
        <v>2.9411764705882353E-2</v>
      </c>
    </row>
    <row r="168" spans="3:3" x14ac:dyDescent="0.25">
      <c r="C168" s="34">
        <f>odchylky!E62</f>
        <v>0.23076923076923078</v>
      </c>
    </row>
    <row r="169" spans="3:3" x14ac:dyDescent="0.25">
      <c r="C169" s="34">
        <f>odchylky!E63</f>
        <v>4.6511627906976744E-2</v>
      </c>
    </row>
    <row r="170" spans="3:3" x14ac:dyDescent="0.25">
      <c r="C170" s="34">
        <f>odchylky!E64</f>
        <v>0.25</v>
      </c>
    </row>
    <row r="171" spans="3:3" x14ac:dyDescent="0.25">
      <c r="C171" s="34">
        <f>odchylky!E65</f>
        <v>6.3829787234042548E-2</v>
      </c>
    </row>
    <row r="172" spans="3:3" x14ac:dyDescent="0.25">
      <c r="C172" s="34">
        <f>odchylky!E66</f>
        <v>2.0408163265306121E-2</v>
      </c>
    </row>
    <row r="173" spans="3:3" x14ac:dyDescent="0.25">
      <c r="C173" s="34">
        <f>odchylky!E67</f>
        <v>5.8823529411764705E-2</v>
      </c>
    </row>
    <row r="174" spans="3:3" x14ac:dyDescent="0.25">
      <c r="C174" s="34">
        <f>odchylky!E68</f>
        <v>6.3829787234042548E-2</v>
      </c>
    </row>
    <row r="175" spans="3:3" x14ac:dyDescent="0.25">
      <c r="C175" s="34">
        <f>odchylky!E69</f>
        <v>9.375E-2</v>
      </c>
    </row>
    <row r="176" spans="3:3" x14ac:dyDescent="0.25">
      <c r="C176" s="34">
        <f>odchylky!E70</f>
        <v>7.5949367088607597E-2</v>
      </c>
    </row>
    <row r="177" spans="3:3" x14ac:dyDescent="0.25">
      <c r="C177" s="34">
        <f>odchylky!E71</f>
        <v>3.4482758620689655E-2</v>
      </c>
    </row>
    <row r="178" spans="3:3" x14ac:dyDescent="0.25">
      <c r="C178" s="34">
        <f>odchylky!E80</f>
        <v>-0.1891891891891892</v>
      </c>
    </row>
    <row r="179" spans="3:3" x14ac:dyDescent="0.25">
      <c r="C179" s="34">
        <f>odchylky!E81</f>
        <v>2.9411764705882353E-2</v>
      </c>
    </row>
    <row r="180" spans="3:3" x14ac:dyDescent="0.25">
      <c r="C180" s="34">
        <f>odchylky!E82</f>
        <v>5.5555555555555552E-2</v>
      </c>
    </row>
    <row r="181" spans="3:3" x14ac:dyDescent="0.25">
      <c r="C181" s="34">
        <f>odchylky!E83</f>
        <v>-0.16666666666666666</v>
      </c>
    </row>
    <row r="182" spans="3:3" x14ac:dyDescent="0.25">
      <c r="C182" s="34">
        <f>odchylky!E84</f>
        <v>4.1666666666666664E-2</v>
      </c>
    </row>
    <row r="183" spans="3:3" x14ac:dyDescent="0.25">
      <c r="C183" s="34">
        <f>odchylky!E85</f>
        <v>-0.1</v>
      </c>
    </row>
    <row r="184" spans="3:3" x14ac:dyDescent="0.25">
      <c r="C184" s="34">
        <f>odchylky!E86</f>
        <v>-0.13978494623655913</v>
      </c>
    </row>
    <row r="185" spans="3:3" x14ac:dyDescent="0.25">
      <c r="C185" s="34">
        <f>odchylky!E87</f>
        <v>-6.9767441860465115E-2</v>
      </c>
    </row>
    <row r="186" spans="3:3" x14ac:dyDescent="0.25">
      <c r="C186" s="34">
        <f>odchylky!E88</f>
        <v>0</v>
      </c>
    </row>
    <row r="187" spans="3:3" x14ac:dyDescent="0.25">
      <c r="C187" s="34">
        <f>odchylky!E89</f>
        <v>7.5949367088607597E-2</v>
      </c>
    </row>
    <row r="188" spans="3:3" x14ac:dyDescent="0.25">
      <c r="C188" s="34">
        <f>odchylky!E90</f>
        <v>-6.25E-2</v>
      </c>
    </row>
    <row r="189" spans="3:3" x14ac:dyDescent="0.25">
      <c r="C189" s="34">
        <f>odchylky!E99</f>
        <v>-5.4054054054054057E-2</v>
      </c>
    </row>
    <row r="190" spans="3:3" x14ac:dyDescent="0.25">
      <c r="C190" s="34">
        <f>odchylky!E100</f>
        <v>0.13636363636363635</v>
      </c>
    </row>
    <row r="191" spans="3:3" x14ac:dyDescent="0.25">
      <c r="C191" s="34">
        <f>odchylky!E101</f>
        <v>0.10465116279069768</v>
      </c>
    </row>
    <row r="192" spans="3:3" x14ac:dyDescent="0.25">
      <c r="C192" s="34">
        <f>odchylky!E102</f>
        <v>-3.2258064516129031E-2</v>
      </c>
    </row>
    <row r="193" spans="3:3" x14ac:dyDescent="0.25">
      <c r="C193" s="34">
        <f>odchylky!E103</f>
        <v>-0.15254237288135594</v>
      </c>
    </row>
    <row r="194" spans="3:3" x14ac:dyDescent="0.25">
      <c r="C194" s="34">
        <f>odchylky!E104</f>
        <v>0.2</v>
      </c>
    </row>
    <row r="195" spans="3:3" x14ac:dyDescent="0.25">
      <c r="C195" s="34">
        <f>odchylky!E105</f>
        <v>-1.1627906976744186E-2</v>
      </c>
    </row>
    <row r="196" spans="3:3" x14ac:dyDescent="0.25">
      <c r="C196" s="34">
        <f>odchylky!E106</f>
        <v>0.2857142857142857</v>
      </c>
    </row>
    <row r="197" spans="3:3" x14ac:dyDescent="0.25">
      <c r="C197" s="34">
        <f>odchylky!E107</f>
        <v>1.4492753623188406E-2</v>
      </c>
    </row>
    <row r="198" spans="3:3" x14ac:dyDescent="0.25">
      <c r="C198" s="34">
        <f>odchylky!E108</f>
        <v>2.9411764705882353E-2</v>
      </c>
    </row>
    <row r="199" spans="3:3" x14ac:dyDescent="0.25">
      <c r="C199" s="34">
        <f>odchylky!E109</f>
        <v>-9.8360655737704916E-2</v>
      </c>
    </row>
    <row r="200" spans="3:3" x14ac:dyDescent="0.25">
      <c r="C200" s="34">
        <f>odchylky!F4</f>
        <v>0.35897435897435898</v>
      </c>
    </row>
    <row r="201" spans="3:3" x14ac:dyDescent="0.25">
      <c r="C201" s="34">
        <f>odchylky!F5</f>
        <v>0.21428571428571427</v>
      </c>
    </row>
    <row r="202" spans="3:3" x14ac:dyDescent="0.25">
      <c r="C202" s="34">
        <f>odchylky!F6</f>
        <v>0.13636363636363635</v>
      </c>
    </row>
    <row r="203" spans="3:3" x14ac:dyDescent="0.25">
      <c r="C203" s="34">
        <f>odchylky!F7</f>
        <v>0.92592592592592593</v>
      </c>
    </row>
    <row r="204" spans="3:3" x14ac:dyDescent="0.25">
      <c r="C204" s="34">
        <f>odchylky!F8</f>
        <v>0.38297872340425532</v>
      </c>
    </row>
    <row r="205" spans="3:3" x14ac:dyDescent="0.25">
      <c r="C205" s="34">
        <f>odchylky!F9</f>
        <v>0.38297872340425532</v>
      </c>
    </row>
    <row r="206" spans="3:3" x14ac:dyDescent="0.25">
      <c r="C206" s="34">
        <f>odchylky!F10</f>
        <v>0.11764705882352941</v>
      </c>
    </row>
    <row r="207" spans="3:3" x14ac:dyDescent="0.25">
      <c r="C207" s="34">
        <f>odchylky!F11</f>
        <v>0.22222222222222221</v>
      </c>
    </row>
    <row r="208" spans="3:3" x14ac:dyDescent="0.25">
      <c r="C208" s="34">
        <f>odchylky!F12</f>
        <v>0.35087719298245612</v>
      </c>
    </row>
    <row r="209" spans="3:3" x14ac:dyDescent="0.25">
      <c r="C209" s="34">
        <f>odchylky!F13</f>
        <v>4.6511627906976744E-2</v>
      </c>
    </row>
    <row r="210" spans="3:3" x14ac:dyDescent="0.25">
      <c r="C210" s="34">
        <f>odchylky!F14</f>
        <v>0.38461538461538464</v>
      </c>
    </row>
    <row r="211" spans="3:3" x14ac:dyDescent="0.25">
      <c r="C211" s="34">
        <f>odchylky!F23</f>
        <v>0.76470588235294112</v>
      </c>
    </row>
    <row r="212" spans="3:3" x14ac:dyDescent="0.25">
      <c r="C212" s="34">
        <f>odchylky!F24</f>
        <v>0.30434782608695654</v>
      </c>
    </row>
    <row r="213" spans="3:3" x14ac:dyDescent="0.25">
      <c r="C213" s="34">
        <f>odchylky!F25</f>
        <v>4.6511627906976744E-2</v>
      </c>
    </row>
    <row r="214" spans="3:3" x14ac:dyDescent="0.25">
      <c r="C214" s="34">
        <f>odchylky!F26</f>
        <v>0.73333333333333328</v>
      </c>
    </row>
    <row r="215" spans="3:3" x14ac:dyDescent="0.25">
      <c r="C215" s="34">
        <f>odchylky!F27</f>
        <v>0.27659574468085107</v>
      </c>
    </row>
    <row r="216" spans="3:3" x14ac:dyDescent="0.25">
      <c r="C216" s="34">
        <f>odchylky!F28</f>
        <v>0.42857142857142855</v>
      </c>
    </row>
    <row r="217" spans="3:3" x14ac:dyDescent="0.25">
      <c r="C217" s="34">
        <f>odchylky!F29</f>
        <v>0.10465116279069768</v>
      </c>
    </row>
    <row r="218" spans="3:3" x14ac:dyDescent="0.25">
      <c r="C218" s="34">
        <f>odchylky!F30</f>
        <v>0.22448979591836735</v>
      </c>
    </row>
    <row r="219" spans="3:3" x14ac:dyDescent="0.25">
      <c r="C219" s="34">
        <f>odchylky!F31</f>
        <v>7.6923076923076927E-2</v>
      </c>
    </row>
    <row r="220" spans="3:3" x14ac:dyDescent="0.25">
      <c r="C220" s="34">
        <f>odchylky!F32</f>
        <v>3.5294117647058823E-2</v>
      </c>
    </row>
    <row r="221" spans="3:3" x14ac:dyDescent="0.25">
      <c r="C221" s="34">
        <f>odchylky!F33</f>
        <v>0.3392857142857143</v>
      </c>
    </row>
    <row r="222" spans="3:3" x14ac:dyDescent="0.25">
      <c r="C222" s="34">
        <f>odchylky!F42</f>
        <v>0.52777777777777779</v>
      </c>
    </row>
    <row r="223" spans="3:3" x14ac:dyDescent="0.25">
      <c r="C223" s="34">
        <f>odchylky!F43</f>
        <v>0.2857142857142857</v>
      </c>
    </row>
    <row r="224" spans="3:3" x14ac:dyDescent="0.25">
      <c r="C224" s="34">
        <f>odchylky!F44</f>
        <v>0.19318181818181818</v>
      </c>
    </row>
    <row r="225" spans="3:3" x14ac:dyDescent="0.25">
      <c r="C225" s="34">
        <f>odchylky!F45</f>
        <v>0.66666666666666663</v>
      </c>
    </row>
    <row r="226" spans="3:3" x14ac:dyDescent="0.25">
      <c r="C226" s="34">
        <f>odchylky!F46</f>
        <v>0.30769230769230771</v>
      </c>
    </row>
    <row r="227" spans="3:3" x14ac:dyDescent="0.25">
      <c r="C227" s="34">
        <f>odchylky!F47</f>
        <v>0.3</v>
      </c>
    </row>
    <row r="228" spans="3:3" x14ac:dyDescent="0.25">
      <c r="C228" s="34">
        <f>odchylky!F48</f>
        <v>0.19230769230769232</v>
      </c>
    </row>
    <row r="229" spans="3:3" x14ac:dyDescent="0.25">
      <c r="C229" s="34">
        <f>odchylky!F49</f>
        <v>0.37777777777777777</v>
      </c>
    </row>
    <row r="230" spans="3:3" x14ac:dyDescent="0.25">
      <c r="C230" s="34">
        <f>odchylky!F50</f>
        <v>0.12903225806451613</v>
      </c>
    </row>
    <row r="231" spans="3:3" x14ac:dyDescent="0.25">
      <c r="C231" s="34">
        <f>odchylky!F51</f>
        <v>0.21212121212121213</v>
      </c>
    </row>
    <row r="232" spans="3:3" x14ac:dyDescent="0.25">
      <c r="C232" s="34">
        <f>odchylky!F52</f>
        <v>0.32075471698113206</v>
      </c>
    </row>
    <row r="233" spans="3:3" x14ac:dyDescent="0.25">
      <c r="C233" s="34">
        <f>odchylky!F61</f>
        <v>0.5714285714285714</v>
      </c>
    </row>
    <row r="234" spans="3:3" x14ac:dyDescent="0.25">
      <c r="C234" s="34">
        <f>odchylky!F62</f>
        <v>4.4776119402985072E-2</v>
      </c>
    </row>
    <row r="235" spans="3:3" x14ac:dyDescent="0.25">
      <c r="C235" s="34">
        <f>odchylky!F63</f>
        <v>9.7560975609756101E-2</v>
      </c>
    </row>
    <row r="236" spans="3:3" x14ac:dyDescent="0.25">
      <c r="C236" s="34">
        <f>odchylky!F64</f>
        <v>0.65517241379310343</v>
      </c>
    </row>
    <row r="237" spans="3:3" x14ac:dyDescent="0.25">
      <c r="C237" s="34">
        <f>odchylky!F65</f>
        <v>0.2</v>
      </c>
    </row>
    <row r="238" spans="3:3" x14ac:dyDescent="0.25">
      <c r="C238" s="34">
        <f>odchylky!F66</f>
        <v>0.27659574468085107</v>
      </c>
    </row>
    <row r="239" spans="3:3" x14ac:dyDescent="0.25">
      <c r="C239" s="34">
        <f>odchylky!F67</f>
        <v>9.1954022988505746E-2</v>
      </c>
    </row>
    <row r="240" spans="3:3" x14ac:dyDescent="0.25">
      <c r="C240" s="34">
        <f>odchylky!F68</f>
        <v>0.20833333333333334</v>
      </c>
    </row>
    <row r="241" spans="3:3" x14ac:dyDescent="0.25">
      <c r="C241" s="34">
        <f>odchylky!F69</f>
        <v>1.4925373134328358E-2</v>
      </c>
    </row>
    <row r="242" spans="3:3" x14ac:dyDescent="0.25">
      <c r="C242" s="34">
        <f>odchylky!F70</f>
        <v>1.1904761904761904E-2</v>
      </c>
    </row>
    <row r="243" spans="3:3" x14ac:dyDescent="0.25">
      <c r="C243" s="34">
        <f>odchylky!F71</f>
        <v>0.31578947368421051</v>
      </c>
    </row>
    <row r="244" spans="3:3" x14ac:dyDescent="0.25">
      <c r="C244" s="34">
        <f>odchylky!F80</f>
        <v>0.21621621621621623</v>
      </c>
    </row>
    <row r="245" spans="3:3" x14ac:dyDescent="0.25">
      <c r="C245" s="34">
        <f>odchylky!F81</f>
        <v>2.9411764705882353E-2</v>
      </c>
    </row>
    <row r="246" spans="3:3" x14ac:dyDescent="0.25">
      <c r="C246" s="34">
        <f>odchylky!F82</f>
        <v>0</v>
      </c>
    </row>
    <row r="247" spans="3:3" x14ac:dyDescent="0.25">
      <c r="C247" s="34">
        <f>odchylky!F83</f>
        <v>0.5</v>
      </c>
    </row>
    <row r="248" spans="3:3" x14ac:dyDescent="0.25">
      <c r="C248" s="34">
        <f>odchylky!F84</f>
        <v>8.3333333333333329E-2</v>
      </c>
    </row>
    <row r="249" spans="3:3" x14ac:dyDescent="0.25">
      <c r="C249" s="34">
        <f>odchylky!F85</f>
        <v>0.04</v>
      </c>
    </row>
    <row r="250" spans="3:3" x14ac:dyDescent="0.25">
      <c r="C250" s="34">
        <f>odchylky!F86</f>
        <v>-8.6021505376344093E-2</v>
      </c>
    </row>
    <row r="251" spans="3:3" x14ac:dyDescent="0.25">
      <c r="C251" s="34">
        <f>odchylky!F87</f>
        <v>0.27906976744186046</v>
      </c>
    </row>
    <row r="252" spans="3:3" x14ac:dyDescent="0.25">
      <c r="C252" s="34">
        <f>odchylky!F88</f>
        <v>7.1428571428571425E-2</v>
      </c>
    </row>
    <row r="253" spans="3:3" x14ac:dyDescent="0.25">
      <c r="C253" s="34">
        <f>odchylky!F89</f>
        <v>3.7974683544303799E-2</v>
      </c>
    </row>
    <row r="254" spans="3:3" x14ac:dyDescent="0.25">
      <c r="C254" s="34">
        <f>odchylky!F90</f>
        <v>1.5625E-2</v>
      </c>
    </row>
    <row r="255" spans="3:3" x14ac:dyDescent="0.25">
      <c r="C255" s="34">
        <f>odchylky!F99</f>
        <v>0.48648648648648651</v>
      </c>
    </row>
    <row r="256" spans="3:3" x14ac:dyDescent="0.25">
      <c r="C256" s="34">
        <f>odchylky!F100</f>
        <v>6.0606060606060608E-2</v>
      </c>
    </row>
    <row r="257" spans="3:3" x14ac:dyDescent="0.25">
      <c r="C257" s="34">
        <f>odchylky!F101</f>
        <v>4.6511627906976744E-2</v>
      </c>
    </row>
    <row r="258" spans="3:3" x14ac:dyDescent="0.25">
      <c r="C258" s="34">
        <f>odchylky!F102</f>
        <v>3.2258064516129031E-2</v>
      </c>
    </row>
    <row r="259" spans="3:3" x14ac:dyDescent="0.25">
      <c r="C259" s="34">
        <f>odchylky!F103</f>
        <v>-0.15254237288135594</v>
      </c>
    </row>
    <row r="260" spans="3:3" x14ac:dyDescent="0.25">
      <c r="C260" s="34">
        <f>odchylky!F104</f>
        <v>0.2</v>
      </c>
    </row>
    <row r="261" spans="3:3" x14ac:dyDescent="0.25">
      <c r="C261" s="34">
        <f>odchylky!F105</f>
        <v>-6.9767441860465115E-2</v>
      </c>
    </row>
    <row r="262" spans="3:3" x14ac:dyDescent="0.25">
      <c r="C262" s="34">
        <f>odchylky!F106</f>
        <v>0.5714285714285714</v>
      </c>
    </row>
    <row r="263" spans="3:3" x14ac:dyDescent="0.25">
      <c r="C263" s="34">
        <f>odchylky!F107</f>
        <v>1.4492753623188406E-2</v>
      </c>
    </row>
    <row r="264" spans="3:3" x14ac:dyDescent="0.25">
      <c r="C264" s="34">
        <f>odchylky!F108</f>
        <v>0.10294117647058823</v>
      </c>
    </row>
    <row r="265" spans="3:3" x14ac:dyDescent="0.25">
      <c r="C265" s="34">
        <f>odchylky!F109</f>
        <v>0.14754098360655737</v>
      </c>
    </row>
    <row r="266" spans="3:3" x14ac:dyDescent="0.25">
      <c r="C266" s="34">
        <f>odchylky!G4</f>
        <v>0.15384615384615385</v>
      </c>
    </row>
    <row r="267" spans="3:3" x14ac:dyDescent="0.25">
      <c r="C267" s="34">
        <f>odchylky!G5</f>
        <v>2.8571428571428571E-2</v>
      </c>
    </row>
    <row r="268" spans="3:3" x14ac:dyDescent="0.25">
      <c r="C268" s="34">
        <f>odchylky!G6</f>
        <v>0</v>
      </c>
    </row>
    <row r="269" spans="3:3" x14ac:dyDescent="0.25">
      <c r="C269" s="34">
        <f>odchylky!G7</f>
        <v>0.22222222222222221</v>
      </c>
    </row>
    <row r="270" spans="3:3" x14ac:dyDescent="0.25">
      <c r="C270" s="34">
        <f>odchylky!G8</f>
        <v>0.10638297872340426</v>
      </c>
    </row>
    <row r="271" spans="3:3" x14ac:dyDescent="0.25">
      <c r="C271" s="34">
        <f>odchylky!G9</f>
        <v>0.23404255319148937</v>
      </c>
    </row>
    <row r="272" spans="3:3" x14ac:dyDescent="0.25">
      <c r="C272" s="34">
        <f>odchylky!G10</f>
        <v>-0.2</v>
      </c>
    </row>
    <row r="273" spans="3:3" x14ac:dyDescent="0.25">
      <c r="C273" s="34">
        <f>odchylky!G11</f>
        <v>6.6666666666666666E-2</v>
      </c>
    </row>
    <row r="274" spans="3:3" x14ac:dyDescent="0.25">
      <c r="C274" s="34">
        <f>odchylky!G12</f>
        <v>0.33333333333333331</v>
      </c>
    </row>
    <row r="275" spans="3:3" x14ac:dyDescent="0.25">
      <c r="C275" s="34">
        <f>odchylky!G13</f>
        <v>4.6511627906976744E-2</v>
      </c>
    </row>
    <row r="276" spans="3:3" x14ac:dyDescent="0.25">
      <c r="C276" s="34">
        <f>odchylky!G14</f>
        <v>0.38461538461538464</v>
      </c>
    </row>
    <row r="277" spans="3:3" x14ac:dyDescent="0.25">
      <c r="C277" s="34">
        <f>odchylky!G23</f>
        <v>0.17647058823529413</v>
      </c>
    </row>
    <row r="278" spans="3:3" x14ac:dyDescent="0.25">
      <c r="C278" s="34">
        <f>odchylky!G24</f>
        <v>0.18840579710144928</v>
      </c>
    </row>
    <row r="279" spans="3:3" x14ac:dyDescent="0.25">
      <c r="C279" s="34">
        <f>odchylky!G25</f>
        <v>2.3255813953488372E-2</v>
      </c>
    </row>
    <row r="280" spans="3:3" x14ac:dyDescent="0.25">
      <c r="C280" s="34">
        <f>odchylky!G26</f>
        <v>0.33333333333333331</v>
      </c>
    </row>
    <row r="281" spans="3:3" x14ac:dyDescent="0.25">
      <c r="C281" s="34">
        <f>odchylky!G27</f>
        <v>-4.2553191489361701E-2</v>
      </c>
    </row>
    <row r="282" spans="3:3" x14ac:dyDescent="0.25">
      <c r="C282" s="34">
        <f>odchylky!G28</f>
        <v>0.12244897959183673</v>
      </c>
    </row>
    <row r="283" spans="3:3" x14ac:dyDescent="0.25">
      <c r="C283" s="34">
        <f>odchylky!G29</f>
        <v>-4.6511627906976744E-2</v>
      </c>
    </row>
    <row r="284" spans="3:3" x14ac:dyDescent="0.25">
      <c r="C284" s="34">
        <f>odchylky!G30</f>
        <v>-4.0816326530612242E-2</v>
      </c>
    </row>
    <row r="285" spans="3:3" x14ac:dyDescent="0.25">
      <c r="C285" s="34">
        <f>odchylky!G31</f>
        <v>0.18461538461538463</v>
      </c>
    </row>
    <row r="286" spans="3:3" x14ac:dyDescent="0.25">
      <c r="C286" s="34">
        <f>odchylky!G32</f>
        <v>0</v>
      </c>
    </row>
    <row r="287" spans="3:3" x14ac:dyDescent="0.25">
      <c r="C287" s="34">
        <f>odchylky!G33</f>
        <v>0.19642857142857142</v>
      </c>
    </row>
    <row r="288" spans="3:3" x14ac:dyDescent="0.25">
      <c r="C288" s="34">
        <f>odchylky!G42</f>
        <v>0.1111111111111111</v>
      </c>
    </row>
    <row r="289" spans="3:3" x14ac:dyDescent="0.25">
      <c r="C289" s="34">
        <f>odchylky!G43</f>
        <v>0.11428571428571428</v>
      </c>
    </row>
    <row r="290" spans="3:3" x14ac:dyDescent="0.25">
      <c r="C290" s="34">
        <f>odchylky!G44</f>
        <v>0.13636363636363635</v>
      </c>
    </row>
    <row r="291" spans="3:3" x14ac:dyDescent="0.25">
      <c r="C291" s="34">
        <f>odchylky!G45</f>
        <v>0.26666666666666666</v>
      </c>
    </row>
    <row r="292" spans="3:3" x14ac:dyDescent="0.25">
      <c r="C292" s="34">
        <f>odchylky!G46</f>
        <v>1.9230769230769232E-2</v>
      </c>
    </row>
    <row r="293" spans="3:3" x14ac:dyDescent="0.25">
      <c r="C293" s="34">
        <f>odchylky!G47</f>
        <v>0</v>
      </c>
    </row>
    <row r="294" spans="3:3" x14ac:dyDescent="0.25">
      <c r="C294" s="34">
        <f>odchylky!G48</f>
        <v>5.128205128205128E-2</v>
      </c>
    </row>
    <row r="295" spans="3:3" x14ac:dyDescent="0.25">
      <c r="C295" s="34">
        <f>odchylky!G49</f>
        <v>0</v>
      </c>
    </row>
    <row r="296" spans="3:3" x14ac:dyDescent="0.25">
      <c r="C296" s="34">
        <f>odchylky!G50</f>
        <v>0.22580645161290322</v>
      </c>
    </row>
    <row r="297" spans="3:3" x14ac:dyDescent="0.25">
      <c r="C297" s="34">
        <f>odchylky!G51</f>
        <v>0.21212121212121213</v>
      </c>
    </row>
    <row r="298" spans="3:3" x14ac:dyDescent="0.25">
      <c r="C298" s="34">
        <f>odchylky!G52</f>
        <v>0.16981132075471697</v>
      </c>
    </row>
    <row r="299" spans="3:3" x14ac:dyDescent="0.25">
      <c r="C299" s="34">
        <f>odchylky!G61</f>
        <v>0</v>
      </c>
    </row>
    <row r="300" spans="3:3" x14ac:dyDescent="0.25">
      <c r="C300" s="34">
        <f>odchylky!G62</f>
        <v>0.16417910447761194</v>
      </c>
    </row>
    <row r="301" spans="3:3" x14ac:dyDescent="0.25">
      <c r="C301" s="34">
        <f>odchylky!G63</f>
        <v>9.7560975609756101E-2</v>
      </c>
    </row>
    <row r="302" spans="3:3" x14ac:dyDescent="0.25">
      <c r="C302" s="34">
        <f>odchylky!G64</f>
        <v>0.27586206896551724</v>
      </c>
    </row>
    <row r="303" spans="3:3" x14ac:dyDescent="0.25">
      <c r="C303" s="34">
        <f>odchylky!G65</f>
        <v>0.06</v>
      </c>
    </row>
    <row r="304" spans="3:3" x14ac:dyDescent="0.25">
      <c r="C304" s="34">
        <f>odchylky!G66</f>
        <v>6.3829787234042548E-2</v>
      </c>
    </row>
    <row r="305" spans="3:3" x14ac:dyDescent="0.25">
      <c r="C305" s="34">
        <f>odchylky!G67</f>
        <v>5.7471264367816091E-2</v>
      </c>
    </row>
    <row r="306" spans="3:3" x14ac:dyDescent="0.25">
      <c r="C306" s="34">
        <f>odchylky!G68</f>
        <v>4.1666666666666664E-2</v>
      </c>
    </row>
    <row r="307" spans="3:3" x14ac:dyDescent="0.25">
      <c r="C307" s="34">
        <f>odchylky!G69</f>
        <v>0.19402985074626866</v>
      </c>
    </row>
    <row r="308" spans="3:3" x14ac:dyDescent="0.25">
      <c r="C308" s="34">
        <f>odchylky!G70</f>
        <v>4.7619047619047616E-2</v>
      </c>
    </row>
    <row r="309" spans="3:3" x14ac:dyDescent="0.25">
      <c r="C309" s="34">
        <f>odchylky!G71</f>
        <v>0.14035087719298245</v>
      </c>
    </row>
    <row r="310" spans="3:3" x14ac:dyDescent="0.25">
      <c r="C310" s="34">
        <f>odchylky!G80</f>
        <v>-0.13513513513513514</v>
      </c>
    </row>
    <row r="311" spans="3:3" x14ac:dyDescent="0.25">
      <c r="C311" s="34">
        <f>odchylky!G81</f>
        <v>-0.33823529411764708</v>
      </c>
    </row>
    <row r="312" spans="3:3" x14ac:dyDescent="0.25">
      <c r="C312" s="34">
        <f>odchylky!G82</f>
        <v>-0.13333333333333333</v>
      </c>
    </row>
    <row r="313" spans="3:3" x14ac:dyDescent="0.25">
      <c r="C313" s="34">
        <f>odchylky!G83</f>
        <v>-0.16666666666666666</v>
      </c>
    </row>
    <row r="314" spans="3:3" x14ac:dyDescent="0.25">
      <c r="C314" s="34">
        <f>odchylky!G84</f>
        <v>2.0833333333333332E-2</v>
      </c>
    </row>
    <row r="315" spans="3:3" x14ac:dyDescent="0.25">
      <c r="C315" s="34">
        <f>odchylky!G85</f>
        <v>0</v>
      </c>
    </row>
    <row r="316" spans="3:3" x14ac:dyDescent="0.25">
      <c r="C316" s="34">
        <f>odchylky!G86</f>
        <v>-0.35483870967741937</v>
      </c>
    </row>
    <row r="317" spans="3:3" x14ac:dyDescent="0.25">
      <c r="C317" s="34">
        <f>odchylky!G87</f>
        <v>-0.11627906976744186</v>
      </c>
    </row>
    <row r="318" spans="3:3" x14ac:dyDescent="0.25">
      <c r="C318" s="34">
        <f>odchylky!G88</f>
        <v>4.2857142857142858E-2</v>
      </c>
    </row>
    <row r="319" spans="3:3" x14ac:dyDescent="0.25">
      <c r="C319" s="34">
        <f>odchylky!G89</f>
        <v>3.7974683544303799E-2</v>
      </c>
    </row>
    <row r="320" spans="3:3" x14ac:dyDescent="0.25">
      <c r="C320" s="34">
        <f>odchylky!G90</f>
        <v>3.125E-2</v>
      </c>
    </row>
    <row r="321" spans="3:3" x14ac:dyDescent="0.25">
      <c r="C321" s="34">
        <f>odchylky!G99</f>
        <v>-0.10810810810810811</v>
      </c>
    </row>
    <row r="322" spans="3:3" x14ac:dyDescent="0.25">
      <c r="C322" s="34">
        <f>odchylky!G100</f>
        <v>-1.5151515151515152E-2</v>
      </c>
    </row>
    <row r="323" spans="3:3" x14ac:dyDescent="0.25">
      <c r="C323" s="34">
        <f>odchylky!G101</f>
        <v>3.4883720930232558E-2</v>
      </c>
    </row>
    <row r="324" spans="3:3" x14ac:dyDescent="0.25">
      <c r="C324" s="34">
        <f>odchylky!G102</f>
        <v>-3.2258064516129031E-2</v>
      </c>
    </row>
    <row r="325" spans="3:3" x14ac:dyDescent="0.25">
      <c r="C325" s="34">
        <f>odchylky!G103</f>
        <v>-0.11864406779661017</v>
      </c>
    </row>
    <row r="326" spans="3:3" x14ac:dyDescent="0.25">
      <c r="C326" s="34">
        <f>odchylky!G104</f>
        <v>0.02</v>
      </c>
    </row>
    <row r="327" spans="3:3" x14ac:dyDescent="0.25">
      <c r="C327" s="34">
        <f>odchylky!G105</f>
        <v>-6.9767441860465115E-2</v>
      </c>
    </row>
    <row r="328" spans="3:3" x14ac:dyDescent="0.25">
      <c r="C328" s="34">
        <f>odchylky!G106</f>
        <v>-5.7142857142857141E-2</v>
      </c>
    </row>
    <row r="329" spans="3:3" x14ac:dyDescent="0.25">
      <c r="C329" s="34">
        <f>odchylky!G107</f>
        <v>8.6956521739130432E-2</v>
      </c>
    </row>
    <row r="330" spans="3:3" x14ac:dyDescent="0.25">
      <c r="C330" s="34">
        <f>odchylky!G108</f>
        <v>0.17647058823529413</v>
      </c>
    </row>
    <row r="331" spans="3:3" x14ac:dyDescent="0.25">
      <c r="C331" s="34">
        <f>odchylky!G109</f>
        <v>0.16393442622950818</v>
      </c>
    </row>
    <row r="332" spans="3:3" x14ac:dyDescent="0.25">
      <c r="C332" s="34">
        <f>IF(odchylky!K4="","",odchylky!K4)</f>
        <v>0.18421052631578946</v>
      </c>
    </row>
    <row r="333" spans="3:3" x14ac:dyDescent="0.25">
      <c r="C333" s="34">
        <f>IF(odchylky!K5="","",odchylky!K5)</f>
        <v>0.1111111111111111</v>
      </c>
    </row>
    <row r="334" spans="3:3" x14ac:dyDescent="0.25">
      <c r="C334" s="34">
        <f>IF(odchylky!K6="","",odchylky!K6)</f>
        <v>5.5555555555555552E-2</v>
      </c>
    </row>
    <row r="335" spans="3:3" x14ac:dyDescent="0.25">
      <c r="C335" s="34">
        <f>IF(odchylky!K7="","",odchylky!K7)</f>
        <v>0.40625</v>
      </c>
    </row>
    <row r="336" spans="3:3" x14ac:dyDescent="0.25">
      <c r="C336" s="34">
        <f>IF(odchylky!K8="","",odchylky!K8)</f>
        <v>0</v>
      </c>
    </row>
    <row r="337" spans="3:3" x14ac:dyDescent="0.25">
      <c r="C337" s="34">
        <f>IF(odchylky!K9="","",odchylky!K9)</f>
        <v>0.1</v>
      </c>
    </row>
    <row r="338" spans="3:3" x14ac:dyDescent="0.25">
      <c r="C338" s="34">
        <f>IF(odchylky!K10="","",odchylky!K10)</f>
        <v>-9.0909090909090912E-2</v>
      </c>
    </row>
    <row r="339" spans="3:3" x14ac:dyDescent="0.25">
      <c r="C339" s="34">
        <f>IF(odchylky!K11="","",odchylky!K11)</f>
        <v>8.6956521739130432E-2</v>
      </c>
    </row>
    <row r="340" spans="3:3" x14ac:dyDescent="0.25">
      <c r="C340" s="34">
        <f>IF(odchylky!K12="","",odchylky!K12)</f>
        <v>7.6923076923076927E-2</v>
      </c>
    </row>
    <row r="341" spans="3:3" x14ac:dyDescent="0.25">
      <c r="C341" s="34">
        <f>IF(odchylky!K13="","",odchylky!K13)</f>
        <v>-0.10714285714285714</v>
      </c>
    </row>
    <row r="342" spans="3:3" x14ac:dyDescent="0.25">
      <c r="C342" s="35" t="str">
        <f>IF(odchylky!K14="","",odchylky!K14)</f>
        <v>X</v>
      </c>
    </row>
    <row r="343" spans="3:3" x14ac:dyDescent="0.25">
      <c r="C343" s="34">
        <f>IF(odchylky!K23="","",odchylky!K23)</f>
        <v>0.21951219512195122</v>
      </c>
    </row>
    <row r="344" spans="3:3" x14ac:dyDescent="0.25">
      <c r="C344" s="34">
        <f>IF(odchylky!K24="","",odchylky!K24)</f>
        <v>0.11940298507462686</v>
      </c>
    </row>
    <row r="345" spans="3:3" x14ac:dyDescent="0.25">
      <c r="C345" s="34">
        <f>IF(odchylky!K25="","",odchylky!K25)</f>
        <v>-4.49438202247191E-2</v>
      </c>
    </row>
    <row r="346" spans="3:3" x14ac:dyDescent="0.25">
      <c r="C346" s="34">
        <f>IF(odchylky!K26="","",odchylky!K26)</f>
        <v>0.33333333333333331</v>
      </c>
    </row>
    <row r="347" spans="3:3" x14ac:dyDescent="0.25">
      <c r="C347" s="34">
        <f>IF(odchylky!K27="","",odchylky!K27)</f>
        <v>0.12244897959183673</v>
      </c>
    </row>
    <row r="348" spans="3:3" x14ac:dyDescent="0.25">
      <c r="C348" s="34">
        <f>IF(odchylky!K28="","",odchylky!K28)</f>
        <v>0.2</v>
      </c>
    </row>
    <row r="349" spans="3:3" x14ac:dyDescent="0.25">
      <c r="C349" s="34">
        <f>IF(odchylky!K29="","",odchylky!K29)</f>
        <v>1.1904761904761904E-2</v>
      </c>
    </row>
    <row r="350" spans="3:3" x14ac:dyDescent="0.25">
      <c r="C350" s="34">
        <f>IF(odchylky!K30="","",odchylky!K30)</f>
        <v>6.3829787234042548E-2</v>
      </c>
    </row>
    <row r="351" spans="3:3" x14ac:dyDescent="0.25">
      <c r="C351" s="34">
        <f>IF(odchylky!K31="","",odchylky!K31)</f>
        <v>0.20967741935483872</v>
      </c>
    </row>
    <row r="352" spans="3:3" x14ac:dyDescent="0.25">
      <c r="C352" s="34">
        <f>IF(odchylky!K32="","",odchylky!K32)</f>
        <v>3.6585365853658534E-2</v>
      </c>
    </row>
    <row r="353" spans="3:3" x14ac:dyDescent="0.25">
      <c r="C353" s="34">
        <f>IF(odchylky!K33="","",odchylky!K33)</f>
        <v>-1.6393442622950821E-2</v>
      </c>
    </row>
    <row r="354" spans="3:3" x14ac:dyDescent="0.25">
      <c r="C354" s="34">
        <f>IF(odchylky!K42="","",odchylky!K42)</f>
        <v>0.25</v>
      </c>
    </row>
    <row r="355" spans="3:3" x14ac:dyDescent="0.25">
      <c r="C355" s="34">
        <f>IF(odchylky!K43="","",odchylky!K43)</f>
        <v>4.4776119402985072E-2</v>
      </c>
    </row>
    <row r="356" spans="3:3" x14ac:dyDescent="0.25">
      <c r="C356" s="34">
        <f>IF(odchylky!K44="","",odchylky!K44)</f>
        <v>-9.0909090909090912E-2</v>
      </c>
    </row>
    <row r="357" spans="3:3" x14ac:dyDescent="0.25">
      <c r="C357" s="34">
        <f>IF(odchylky!K45="","",odchylky!K45)</f>
        <v>0.21212121212121213</v>
      </c>
    </row>
    <row r="358" spans="3:3" x14ac:dyDescent="0.25">
      <c r="C358" s="34">
        <f>IF(odchylky!K46="","",odchylky!K46)</f>
        <v>5.7692307692307696E-2</v>
      </c>
    </row>
    <row r="359" spans="3:3" x14ac:dyDescent="0.25">
      <c r="C359" s="34">
        <f>IF(odchylky!K47="","",odchylky!K47)</f>
        <v>-3.8461538461538464E-2</v>
      </c>
    </row>
    <row r="360" spans="3:3" x14ac:dyDescent="0.25">
      <c r="C360" s="34">
        <f>IF(odchylky!K48="","",odchylky!K48)</f>
        <v>4.9382716049382713E-2</v>
      </c>
    </row>
    <row r="361" spans="3:3" x14ac:dyDescent="0.25">
      <c r="C361" s="34">
        <f>IF(odchylky!K49="","",odchylky!K49)</f>
        <v>8.6956521739130432E-2</v>
      </c>
    </row>
    <row r="362" spans="3:3" x14ac:dyDescent="0.25">
      <c r="C362" s="34">
        <f>IF(odchylky!K50="","",odchylky!K50)</f>
        <v>7.6923076923076927E-2</v>
      </c>
    </row>
    <row r="363" spans="3:3" x14ac:dyDescent="0.25">
      <c r="C363" s="34">
        <f>IF(odchylky!K51="","",odchylky!K51)</f>
        <v>0</v>
      </c>
    </row>
    <row r="364" spans="3:3" x14ac:dyDescent="0.25">
      <c r="C364" s="34">
        <f>IF(odchylky!K52="","",odchylky!K52)</f>
        <v>0.1111111111111111</v>
      </c>
    </row>
    <row r="365" spans="3:3" x14ac:dyDescent="0.25">
      <c r="C365" s="34">
        <f>IF(odchylky!K61="","",odchylky!K61)</f>
        <v>0.16279069767441862</v>
      </c>
    </row>
    <row r="366" spans="3:3" x14ac:dyDescent="0.25">
      <c r="C366" s="34">
        <f>IF(odchylky!K62="","",odchylky!K62)</f>
        <v>0.11940298507462686</v>
      </c>
    </row>
    <row r="367" spans="3:3" x14ac:dyDescent="0.25">
      <c r="C367" s="34">
        <f>IF(odchylky!K63="","",odchylky!K63)</f>
        <v>-0.10112359550561797</v>
      </c>
    </row>
    <row r="368" spans="3:3" x14ac:dyDescent="0.25">
      <c r="C368" s="34">
        <f>IF(odchylky!K64="","",odchylky!K64)</f>
        <v>0.17647058823529413</v>
      </c>
    </row>
    <row r="369" spans="3:3" x14ac:dyDescent="0.25">
      <c r="C369" s="34">
        <f>IF(odchylky!K65="","",odchylky!K65)</f>
        <v>2.0408163265306121E-2</v>
      </c>
    </row>
    <row r="370" spans="3:3" x14ac:dyDescent="0.25">
      <c r="C370" s="34">
        <f>IF(odchylky!K66="","",odchylky!K66)</f>
        <v>6.3829787234042548E-2</v>
      </c>
    </row>
    <row r="371" spans="3:3" x14ac:dyDescent="0.25">
      <c r="C371" s="34">
        <f>IF(odchylky!K67="","",odchylky!K67)</f>
        <v>-7.8947368421052627E-2</v>
      </c>
    </row>
    <row r="372" spans="3:3" x14ac:dyDescent="0.25">
      <c r="C372" s="34">
        <f>IF(odchylky!K68="","",odchylky!K68)</f>
        <v>7.1428571428571425E-2</v>
      </c>
    </row>
    <row r="373" spans="3:3" x14ac:dyDescent="0.25">
      <c r="C373" s="34">
        <f>IF(odchylky!K69="","",odchylky!K69)</f>
        <v>1.5625E-2</v>
      </c>
    </row>
    <row r="374" spans="3:3" x14ac:dyDescent="0.25">
      <c r="C374" s="34">
        <f>IF(odchylky!K70="","",odchylky!K70)</f>
        <v>-0.14634146341463414</v>
      </c>
    </row>
    <row r="375" spans="3:3" x14ac:dyDescent="0.25">
      <c r="C375" s="34">
        <f>IF(odchylky!K71="","",odchylky!K71)</f>
        <v>7.1428571428571425E-2</v>
      </c>
    </row>
    <row r="376" spans="3:3" x14ac:dyDescent="0.25">
      <c r="C376" s="34">
        <f>IF(odchylky!K80="","",odchylky!K80)</f>
        <v>0.1111111111111111</v>
      </c>
    </row>
    <row r="377" spans="3:3" x14ac:dyDescent="0.25">
      <c r="C377" s="34">
        <f>IF(odchylky!K81="","",odchylky!K81)</f>
        <v>1.4492753623188406E-2</v>
      </c>
    </row>
    <row r="378" spans="3:3" x14ac:dyDescent="0.25">
      <c r="C378" s="34">
        <f>IF(odchylky!K82="","",odchylky!K82)</f>
        <v>-0.13043478260869565</v>
      </c>
    </row>
    <row r="379" spans="3:3" x14ac:dyDescent="0.25">
      <c r="C379" s="34">
        <f>IF(odchylky!K83="","",odchylky!K83)</f>
        <v>0.25</v>
      </c>
    </row>
    <row r="380" spans="3:3" x14ac:dyDescent="0.25">
      <c r="C380" s="34">
        <f>IF(odchylky!K84="","",odchylky!K84)</f>
        <v>5.7692307692307696E-2</v>
      </c>
    </row>
    <row r="381" spans="3:3" x14ac:dyDescent="0.25">
      <c r="C381" s="34">
        <f>IF(odchylky!K85="","",odchylky!K85)</f>
        <v>-1.9607843137254902E-2</v>
      </c>
    </row>
    <row r="382" spans="3:3" x14ac:dyDescent="0.25">
      <c r="C382" s="34">
        <f>IF(odchylky!K86="","",odchylky!K86)</f>
        <v>-6.9767441860465115E-2</v>
      </c>
    </row>
    <row r="383" spans="3:3" x14ac:dyDescent="0.25">
      <c r="C383" s="34">
        <f>IF(odchylky!K87="","",odchylky!K87)</f>
        <v>0.51515151515151514</v>
      </c>
    </row>
    <row r="384" spans="3:3" x14ac:dyDescent="0.25">
      <c r="C384" s="34">
        <f>IF(odchylky!K88="","",odchylky!K88)</f>
        <v>0.17647058823529413</v>
      </c>
    </row>
    <row r="385" spans="3:3" x14ac:dyDescent="0.25">
      <c r="C385" s="34">
        <f>IF(odchylky!K89="","",odchylky!K89)</f>
        <v>-8.5365853658536592E-2</v>
      </c>
    </row>
    <row r="386" spans="3:3" x14ac:dyDescent="0.25">
      <c r="C386" s="34">
        <f>IF(odchylky!K90="","",odchylky!K90)</f>
        <v>9.0909090909090912E-2</v>
      </c>
    </row>
    <row r="387" spans="3:3" x14ac:dyDescent="0.25">
      <c r="C387" s="34">
        <f>IF(odchylky!K99="","",odchylky!K99)</f>
        <v>8.6956521739130432E-2</v>
      </c>
    </row>
    <row r="388" spans="3:3" x14ac:dyDescent="0.25">
      <c r="C388" s="34">
        <f>IF(odchylky!K100="","",odchylky!K100)</f>
        <v>6.0606060606060608E-2</v>
      </c>
    </row>
    <row r="389" spans="3:3" x14ac:dyDescent="0.25">
      <c r="C389" s="34">
        <f>IF(odchylky!K101="","",odchylky!K101)</f>
        <v>-9.0909090909090912E-2</v>
      </c>
    </row>
    <row r="390" spans="3:3" x14ac:dyDescent="0.25">
      <c r="C390" s="34">
        <f>IF(odchylky!K102="","",odchylky!K102)</f>
        <v>0.33333333333333331</v>
      </c>
    </row>
    <row r="391" spans="3:3" x14ac:dyDescent="0.25">
      <c r="C391" s="34">
        <f>IF(odchylky!K103="","",odchylky!K103)</f>
        <v>-9.0909090909090912E-2</v>
      </c>
    </row>
    <row r="392" spans="3:3" x14ac:dyDescent="0.25">
      <c r="C392" s="34">
        <f>IF(odchylky!K104="","",odchylky!K104)</f>
        <v>7.8431372549019607E-2</v>
      </c>
    </row>
    <row r="393" spans="3:3" x14ac:dyDescent="0.25">
      <c r="C393" s="34">
        <f>IF(odchylky!K105="","",odchylky!K105)</f>
        <v>-5.8823529411764705E-2</v>
      </c>
    </row>
    <row r="394" spans="3:3" x14ac:dyDescent="0.25">
      <c r="C394" s="34">
        <f>IF(odchylky!K106="","",odchylky!K106)</f>
        <v>0.28205128205128205</v>
      </c>
    </row>
    <row r="395" spans="3:3" x14ac:dyDescent="0.25">
      <c r="C395" s="34">
        <f>IF(odchylky!K107="","",odchylky!K107)</f>
        <v>8.3333333333333329E-2</v>
      </c>
    </row>
    <row r="396" spans="3:3" x14ac:dyDescent="0.25">
      <c r="C396" s="34">
        <f>IF(odchylky!K108="","",odchylky!K108)</f>
        <v>-0.12790697674418605</v>
      </c>
    </row>
    <row r="397" spans="3:3" x14ac:dyDescent="0.25">
      <c r="C397" s="34">
        <f>IF(odchylky!K109="","",odchylky!K109)</f>
        <v>0.1111111111111111</v>
      </c>
    </row>
    <row r="398" spans="3:3" x14ac:dyDescent="0.25">
      <c r="C398" s="34">
        <f>IF(odchylky!L4="","",odchylky!L4)</f>
        <v>5.2631578947368418E-2</v>
      </c>
    </row>
    <row r="399" spans="3:3" x14ac:dyDescent="0.25">
      <c r="C399" s="34">
        <f>IF(odchylky!L5="","",odchylky!L5)</f>
        <v>0.1111111111111111</v>
      </c>
    </row>
    <row r="400" spans="3:3" x14ac:dyDescent="0.25">
      <c r="C400" s="34">
        <f>IF(odchylky!L6="","",odchylky!L6)</f>
        <v>0</v>
      </c>
    </row>
    <row r="401" spans="3:3" x14ac:dyDescent="0.25">
      <c r="C401" s="34">
        <f>IF(odchylky!L7="","",odchylky!L7)</f>
        <v>0.25</v>
      </c>
    </row>
    <row r="402" spans="3:3" x14ac:dyDescent="0.25">
      <c r="C402" s="34">
        <f>IF(odchylky!L8="","",odchylky!L8)</f>
        <v>0</v>
      </c>
    </row>
    <row r="403" spans="3:3" x14ac:dyDescent="0.25">
      <c r="C403" s="34">
        <f>IF(odchylky!L9="","",odchylky!L9)</f>
        <v>0</v>
      </c>
    </row>
    <row r="404" spans="3:3" x14ac:dyDescent="0.25">
      <c r="C404" s="34">
        <f>IF(odchylky!L10="","",odchylky!L10)</f>
        <v>-9.0909090909090912E-2</v>
      </c>
    </row>
    <row r="405" spans="3:3" x14ac:dyDescent="0.25">
      <c r="C405" s="34">
        <f>IF(odchylky!L11="","",odchylky!L11)</f>
        <v>8.6956521739130432E-2</v>
      </c>
    </row>
    <row r="406" spans="3:3" x14ac:dyDescent="0.25">
      <c r="C406" s="34">
        <f>IF(odchylky!L12="","",odchylky!L12)</f>
        <v>0.15384615384615385</v>
      </c>
    </row>
    <row r="407" spans="3:3" x14ac:dyDescent="0.25">
      <c r="C407" s="34">
        <f>IF(odchylky!L13="","",odchylky!L13)</f>
        <v>-4.7619047619047616E-2</v>
      </c>
    </row>
    <row r="408" spans="3:3" x14ac:dyDescent="0.25">
      <c r="C408" s="35" t="str">
        <f>IF(odchylky!L14="","",odchylky!L14)</f>
        <v>X</v>
      </c>
    </row>
    <row r="409" spans="3:3" x14ac:dyDescent="0.25">
      <c r="C409" s="34">
        <f>IF(odchylky!L23="","",odchylky!L23)</f>
        <v>0.34146341463414637</v>
      </c>
    </row>
    <row r="410" spans="3:3" x14ac:dyDescent="0.25">
      <c r="C410" s="34">
        <f>IF(odchylky!L24="","",odchylky!L24)</f>
        <v>0.19402985074626866</v>
      </c>
    </row>
    <row r="411" spans="3:3" x14ac:dyDescent="0.25">
      <c r="C411" s="34">
        <f>IF(odchylky!L25="","",odchylky!L25)</f>
        <v>0.12359550561797752</v>
      </c>
    </row>
    <row r="412" spans="3:3" x14ac:dyDescent="0.25">
      <c r="C412" s="34">
        <f>IF(odchylky!L26="","",odchylky!L26)</f>
        <v>0.66666666666666663</v>
      </c>
    </row>
    <row r="413" spans="3:3" x14ac:dyDescent="0.25">
      <c r="C413" s="34">
        <f>IF(odchylky!L27="","",odchylky!L27)</f>
        <v>0.32653061224489793</v>
      </c>
    </row>
    <row r="414" spans="3:3" x14ac:dyDescent="0.25">
      <c r="C414" s="34">
        <f>IF(odchylky!L28="","",odchylky!L28)</f>
        <v>0.1</v>
      </c>
    </row>
    <row r="415" spans="3:3" x14ac:dyDescent="0.25">
      <c r="C415" s="34">
        <f>IF(odchylky!L29="","",odchylky!L29)</f>
        <v>0.13095238095238096</v>
      </c>
    </row>
    <row r="416" spans="3:3" x14ac:dyDescent="0.25">
      <c r="C416" s="34">
        <f>IF(odchylky!L30="","",odchylky!L30)</f>
        <v>1.1276595744680851</v>
      </c>
    </row>
    <row r="417" spans="3:3" x14ac:dyDescent="0.25">
      <c r="C417" s="34">
        <f>IF(odchylky!L31="","",odchylky!L31)</f>
        <v>0.20967741935483872</v>
      </c>
    </row>
    <row r="418" spans="3:3" x14ac:dyDescent="0.25">
      <c r="C418" s="34">
        <f>IF(odchylky!L32="","",odchylky!L32)</f>
        <v>9.7560975609756101E-2</v>
      </c>
    </row>
    <row r="419" spans="3:3" x14ac:dyDescent="0.25">
      <c r="C419" s="34">
        <f>IF(odchylky!L33="","",odchylky!L33)</f>
        <v>0.22950819672131148</v>
      </c>
    </row>
    <row r="420" spans="3:3" x14ac:dyDescent="0.25">
      <c r="C420" s="34">
        <f>IF(odchylky!L42="","",odchylky!L42)</f>
        <v>0.375</v>
      </c>
    </row>
    <row r="421" spans="3:3" x14ac:dyDescent="0.25">
      <c r="C421" s="34">
        <f>IF(odchylky!L43="","",odchylky!L43)</f>
        <v>0.26865671641791045</v>
      </c>
    </row>
    <row r="422" spans="3:3" x14ac:dyDescent="0.25">
      <c r="C422" s="34">
        <f>IF(odchylky!L44="","",odchylky!L44)</f>
        <v>2.2727272727272728E-2</v>
      </c>
    </row>
    <row r="423" spans="3:3" x14ac:dyDescent="0.25">
      <c r="C423" s="34">
        <f>IF(odchylky!L45="","",odchylky!L45)</f>
        <v>0.36363636363636365</v>
      </c>
    </row>
    <row r="424" spans="3:3" x14ac:dyDescent="0.25">
      <c r="C424" s="34">
        <f>IF(odchylky!L46="","",odchylky!L46)</f>
        <v>0.34615384615384615</v>
      </c>
    </row>
    <row r="425" spans="3:3" x14ac:dyDescent="0.25">
      <c r="C425" s="34">
        <f>IF(odchylky!L47="","",odchylky!L47)</f>
        <v>0.25</v>
      </c>
    </row>
    <row r="426" spans="3:3" x14ac:dyDescent="0.25">
      <c r="C426" s="34">
        <f>IF(odchylky!L48="","",odchylky!L48)</f>
        <v>4.9382716049382713E-2</v>
      </c>
    </row>
    <row r="427" spans="3:3" x14ac:dyDescent="0.25">
      <c r="C427" s="34">
        <f>IF(odchylky!L49="","",odchylky!L49)</f>
        <v>0.19565217391304349</v>
      </c>
    </row>
    <row r="428" spans="3:3" x14ac:dyDescent="0.25">
      <c r="C428" s="34">
        <f>IF(odchylky!L50="","",odchylky!L50)</f>
        <v>7.6923076923076927E-2</v>
      </c>
    </row>
    <row r="429" spans="3:3" x14ac:dyDescent="0.25">
      <c r="C429" s="34">
        <f>IF(odchylky!L51="","",odchylky!L51)</f>
        <v>0</v>
      </c>
    </row>
    <row r="430" spans="3:3" x14ac:dyDescent="0.25">
      <c r="C430" s="34">
        <f>IF(odchylky!L52="","",odchylky!L52)</f>
        <v>0.29629629629629628</v>
      </c>
    </row>
    <row r="431" spans="3:3" x14ac:dyDescent="0.25">
      <c r="C431" s="34">
        <f>IF(odchylky!L61="","",odchylky!L61)</f>
        <v>0.39534883720930231</v>
      </c>
    </row>
    <row r="432" spans="3:3" x14ac:dyDescent="0.25">
      <c r="C432" s="34">
        <f>IF(odchylky!L62="","",odchylky!L62)</f>
        <v>0.11940298507462686</v>
      </c>
    </row>
    <row r="433" spans="3:3" x14ac:dyDescent="0.25">
      <c r="C433" s="34">
        <f>IF(odchylky!L63="","",odchylky!L63)</f>
        <v>-4.49438202247191E-2</v>
      </c>
    </row>
    <row r="434" spans="3:3" x14ac:dyDescent="0.25">
      <c r="C434" s="34">
        <f>IF(odchylky!L64="","",odchylky!L64)</f>
        <v>0.47058823529411764</v>
      </c>
    </row>
    <row r="435" spans="3:3" x14ac:dyDescent="0.25">
      <c r="C435" s="34">
        <f>IF(odchylky!L65="","",odchylky!L65)</f>
        <v>0.32653061224489793</v>
      </c>
    </row>
    <row r="436" spans="3:3" x14ac:dyDescent="0.25">
      <c r="C436" s="34">
        <f>IF(odchylky!L66="","",odchylky!L66)</f>
        <v>6.3829787234042548E-2</v>
      </c>
    </row>
    <row r="437" spans="3:3" x14ac:dyDescent="0.25">
      <c r="C437" s="34">
        <f>IF(odchylky!L67="","",odchylky!L67)</f>
        <v>5.2631578947368418E-2</v>
      </c>
    </row>
    <row r="438" spans="3:3" x14ac:dyDescent="0.25">
      <c r="C438" s="34">
        <f>IF(odchylky!L68="","",odchylky!L68)</f>
        <v>0.30952380952380953</v>
      </c>
    </row>
    <row r="439" spans="3:3" x14ac:dyDescent="0.25">
      <c r="C439" s="34">
        <f>IF(odchylky!L69="","",odchylky!L69)</f>
        <v>0.25</v>
      </c>
    </row>
    <row r="440" spans="3:3" x14ac:dyDescent="0.25">
      <c r="C440" s="34">
        <f>IF(odchylky!L70="","",odchylky!L70)</f>
        <v>9.7560975609756101E-2</v>
      </c>
    </row>
    <row r="441" spans="3:3" x14ac:dyDescent="0.25">
      <c r="C441" s="34">
        <f>IF(odchylky!L71="","",odchylky!L71)</f>
        <v>0.3392857142857143</v>
      </c>
    </row>
    <row r="442" spans="3:3" x14ac:dyDescent="0.25">
      <c r="C442" s="34">
        <f>IF(odchylky!L80="","",odchylky!L80)</f>
        <v>0.44444444444444442</v>
      </c>
    </row>
    <row r="443" spans="3:3" x14ac:dyDescent="0.25">
      <c r="C443" s="34">
        <f>IF(odchylky!L81="","",odchylky!L81)</f>
        <v>0.15942028985507245</v>
      </c>
    </row>
    <row r="444" spans="3:3" x14ac:dyDescent="0.25">
      <c r="C444" s="34">
        <f>IF(odchylky!L82="","",odchylky!L82)</f>
        <v>-7.6086956521739135E-2</v>
      </c>
    </row>
    <row r="445" spans="3:3" x14ac:dyDescent="0.25">
      <c r="C445" s="34">
        <f>IF(odchylky!L83="","",odchylky!L83)</f>
        <v>0.5625</v>
      </c>
    </row>
    <row r="446" spans="3:3" x14ac:dyDescent="0.25">
      <c r="C446" s="34">
        <f>IF(odchylky!L84="","",odchylky!L84)</f>
        <v>0.25</v>
      </c>
    </row>
    <row r="447" spans="3:3" x14ac:dyDescent="0.25">
      <c r="C447" s="34">
        <f>IF(odchylky!L85="","",odchylky!L85)</f>
        <v>0.17647058823529413</v>
      </c>
    </row>
    <row r="448" spans="3:3" x14ac:dyDescent="0.25">
      <c r="C448" s="34">
        <f>IF(odchylky!L86="","",odchylky!L86)</f>
        <v>-0.12790697674418605</v>
      </c>
    </row>
    <row r="449" spans="3:3" x14ac:dyDescent="0.25">
      <c r="C449" s="34">
        <f>IF(odchylky!L87="","",odchylky!L87)</f>
        <v>0.66666666666666663</v>
      </c>
    </row>
    <row r="450" spans="3:3" x14ac:dyDescent="0.25">
      <c r="C450" s="34">
        <f>IF(odchylky!L88="","",odchylky!L88)</f>
        <v>0.27450980392156865</v>
      </c>
    </row>
    <row r="451" spans="3:3" x14ac:dyDescent="0.25">
      <c r="C451" s="34">
        <f>IF(odchylky!L89="","",odchylky!L89)</f>
        <v>-2.4390243902439025E-2</v>
      </c>
    </row>
    <row r="452" spans="3:3" x14ac:dyDescent="0.25">
      <c r="C452" s="34">
        <f>IF(odchylky!L90="","",odchylky!L90)</f>
        <v>0.27272727272727271</v>
      </c>
    </row>
    <row r="453" spans="3:3" x14ac:dyDescent="0.25">
      <c r="C453" s="34">
        <f>IF(odchylky!L99="","",odchylky!L99)</f>
        <v>0.30434782608695654</v>
      </c>
    </row>
    <row r="454" spans="3:3" x14ac:dyDescent="0.25">
      <c r="C454" s="34">
        <f>IF(odchylky!L100="","",odchylky!L100)</f>
        <v>0.13636363636363635</v>
      </c>
    </row>
    <row r="455" spans="3:3" x14ac:dyDescent="0.25">
      <c r="C455" s="34">
        <f>IF(odchylky!L101="","",odchylky!L101)</f>
        <v>-3.4090909090909088E-2</v>
      </c>
    </row>
    <row r="456" spans="3:3" x14ac:dyDescent="0.25">
      <c r="C456" s="34">
        <f>IF(odchylky!L102="","",odchylky!L102)</f>
        <v>0.66666666666666663</v>
      </c>
    </row>
    <row r="457" spans="3:3" x14ac:dyDescent="0.25">
      <c r="C457" s="34">
        <f>IF(odchylky!L103="","",odchylky!L103)</f>
        <v>0.27272727272727271</v>
      </c>
    </row>
    <row r="458" spans="3:3" x14ac:dyDescent="0.25">
      <c r="C458" s="34">
        <f>IF(odchylky!L104="","",odchylky!L104)</f>
        <v>0.17647058823529413</v>
      </c>
    </row>
    <row r="459" spans="3:3" x14ac:dyDescent="0.25">
      <c r="C459" s="34">
        <f>IF(odchylky!L105="","",odchylky!L105)</f>
        <v>-5.8823529411764705E-2</v>
      </c>
    </row>
    <row r="460" spans="3:3" x14ac:dyDescent="0.25">
      <c r="C460" s="34">
        <f>IF(odchylky!L106="","",odchylky!L106)</f>
        <v>0.53846153846153844</v>
      </c>
    </row>
    <row r="461" spans="3:3" x14ac:dyDescent="0.25">
      <c r="C461" s="34">
        <f>IF(odchylky!L107="","",odchylky!L107)</f>
        <v>0.25</v>
      </c>
    </row>
    <row r="462" spans="3:3" x14ac:dyDescent="0.25">
      <c r="C462" s="34">
        <f>IF(odchylky!L108="","",odchylky!L108)</f>
        <v>-1.1627906976744186E-2</v>
      </c>
    </row>
    <row r="463" spans="3:3" x14ac:dyDescent="0.25">
      <c r="C463" s="34">
        <f>IF(odchylky!L109="","",odchylky!L109)</f>
        <v>0.29629629629629628</v>
      </c>
    </row>
    <row r="464" spans="3:3" x14ac:dyDescent="0.25">
      <c r="C464" s="34">
        <f>IF(odchylky!S4="","",odchylky!S4)</f>
        <v>0.35135135135135137</v>
      </c>
    </row>
    <row r="465" spans="3:3" x14ac:dyDescent="0.25">
      <c r="C465" s="34">
        <f>IF(odchylky!S5="","",odchylky!S5)</f>
        <v>0.25757575757575757</v>
      </c>
    </row>
    <row r="466" spans="3:3" x14ac:dyDescent="0.25">
      <c r="C466" s="34">
        <f>IF(odchylky!S6="","",odchylky!S6)</f>
        <v>0.15909090909090909</v>
      </c>
    </row>
    <row r="467" spans="3:3" x14ac:dyDescent="0.25">
      <c r="C467" s="34">
        <f>IF(odchylky!S7="","",odchylky!S7)</f>
        <v>0.4</v>
      </c>
    </row>
    <row r="468" spans="3:3" x14ac:dyDescent="0.25">
      <c r="C468" s="34">
        <f>IF(odchylky!S8="","",odchylky!S8)</f>
        <v>0.6</v>
      </c>
    </row>
    <row r="469" spans="3:3" x14ac:dyDescent="0.25">
      <c r="C469" s="34">
        <f>IF(odchylky!S9="","",odchylky!S9)</f>
        <v>0.23529411764705882</v>
      </c>
    </row>
    <row r="470" spans="3:3" x14ac:dyDescent="0.25">
      <c r="C470" s="34">
        <f>IF(odchylky!S10="","",odchylky!S10)</f>
        <v>0.15662650602409639</v>
      </c>
    </row>
    <row r="471" spans="3:3" x14ac:dyDescent="0.25">
      <c r="C471" s="34">
        <f>IF(odchylky!S11="","",odchylky!S11)</f>
        <v>0.17777777777777778</v>
      </c>
    </row>
    <row r="472" spans="3:3" x14ac:dyDescent="0.25">
      <c r="C472" s="34">
        <f>IF(odchylky!S12="","",odchylky!S12)</f>
        <v>0.12698412698412698</v>
      </c>
    </row>
    <row r="473" spans="3:3" x14ac:dyDescent="0.25">
      <c r="C473" s="34">
        <f>IF(odchylky!S13="","",odchylky!S13)</f>
        <v>4.49438202247191E-2</v>
      </c>
    </row>
    <row r="474" spans="3:3" x14ac:dyDescent="0.25">
      <c r="C474" s="34">
        <f>IF(odchylky!S14="","",odchylky!S14)</f>
        <v>8.9285714285714288E-2</v>
      </c>
    </row>
    <row r="475" spans="3:3" x14ac:dyDescent="0.25">
      <c r="C475" s="34">
        <f>IF(odchylky!S23="","",odchylky!S23)</f>
        <v>0.46511627906976744</v>
      </c>
    </row>
    <row r="476" spans="3:3" x14ac:dyDescent="0.25">
      <c r="C476" s="34">
        <f>IF(odchylky!S24="","",odchylky!S24)</f>
        <v>0.20895522388059701</v>
      </c>
    </row>
    <row r="477" spans="3:3" x14ac:dyDescent="0.25">
      <c r="C477" s="34">
        <f>IF(odchylky!S25="","",odchylky!S25)</f>
        <v>0.30337078651685395</v>
      </c>
    </row>
    <row r="478" spans="3:3" x14ac:dyDescent="0.25">
      <c r="C478" s="34">
        <f>IF(odchylky!S26="","",odchylky!S26)</f>
        <v>0.44444444444444442</v>
      </c>
    </row>
    <row r="479" spans="3:3" x14ac:dyDescent="0.25">
      <c r="C479" s="34">
        <f>IF(odchylky!S27="","",odchylky!S27)</f>
        <v>0.17307692307692307</v>
      </c>
    </row>
    <row r="480" spans="3:3" x14ac:dyDescent="0.25">
      <c r="C480" s="34">
        <f>IF(odchylky!S28="","",odchylky!S28)</f>
        <v>0.10416666666666667</v>
      </c>
    </row>
    <row r="481" spans="3:3" x14ac:dyDescent="0.25">
      <c r="C481" s="34">
        <f>IF(odchylky!S29="","",odchylky!S29)</f>
        <v>0.18072289156626506</v>
      </c>
    </row>
    <row r="482" spans="3:3" x14ac:dyDescent="0.25">
      <c r="C482" s="34">
        <f>IF(odchylky!S30="","",odchylky!S30)</f>
        <v>0.10416666666666667</v>
      </c>
    </row>
    <row r="483" spans="3:3" x14ac:dyDescent="0.25">
      <c r="C483" s="34">
        <f>IF(odchylky!S31="","",odchylky!S31)</f>
        <v>0.2711864406779661</v>
      </c>
    </row>
    <row r="484" spans="3:3" x14ac:dyDescent="0.25">
      <c r="C484" s="34">
        <f>IF(odchylky!S32="","",odchylky!S32)</f>
        <v>-1.1904761904761904E-2</v>
      </c>
    </row>
    <row r="485" spans="3:3" x14ac:dyDescent="0.25">
      <c r="C485" s="34">
        <f>IF(odchylky!S33="","",odchylky!S33)</f>
        <v>7.1428571428571425E-2</v>
      </c>
    </row>
    <row r="486" spans="3:3" x14ac:dyDescent="0.25">
      <c r="C486" s="34">
        <f>IF(odchylky!S42="","",odchylky!S42)</f>
        <v>0.30232558139534882</v>
      </c>
    </row>
    <row r="487" spans="3:3" x14ac:dyDescent="0.25">
      <c r="C487" s="34">
        <f>IF(odchylky!S43="","",odchylky!S43)</f>
        <v>0.26315789473684209</v>
      </c>
    </row>
    <row r="488" spans="3:3" x14ac:dyDescent="0.25">
      <c r="C488" s="34">
        <f>IF(odchylky!S44="","",odchylky!S44)</f>
        <v>5.2631578947368418E-2</v>
      </c>
    </row>
    <row r="489" spans="3:3" x14ac:dyDescent="0.25">
      <c r="C489" s="34">
        <f>IF(odchylky!S45="","",odchylky!S45)</f>
        <v>0.39285714285714285</v>
      </c>
    </row>
    <row r="490" spans="3:3" x14ac:dyDescent="0.25">
      <c r="C490" s="34">
        <f>IF(odchylky!S46="","",odchylky!S46)</f>
        <v>0.10416666666666667</v>
      </c>
    </row>
    <row r="491" spans="3:3" x14ac:dyDescent="0.25">
      <c r="C491" s="34">
        <f>IF(odchylky!S47="","",odchylky!S47)</f>
        <v>0.32608695652173914</v>
      </c>
    </row>
    <row r="492" spans="3:3" x14ac:dyDescent="0.25">
      <c r="C492" s="34">
        <f>IF(odchylky!S48="","",odchylky!S48)</f>
        <v>0.41772151898734178</v>
      </c>
    </row>
    <row r="493" spans="3:3" x14ac:dyDescent="0.25">
      <c r="C493" s="34">
        <f>IF(odchylky!S49="","",odchylky!S49)</f>
        <v>0.16279069767441862</v>
      </c>
    </row>
    <row r="494" spans="3:3" x14ac:dyDescent="0.25">
      <c r="C494" s="34">
        <f>IF(odchylky!S50="","",odchylky!S50)</f>
        <v>5.2631578947368418E-2</v>
      </c>
    </row>
    <row r="495" spans="3:3" x14ac:dyDescent="0.25">
      <c r="C495" s="34">
        <f>IF(odchylky!S51="","",odchylky!S51)</f>
        <v>0.19402985074626866</v>
      </c>
    </row>
    <row r="496" spans="3:3" x14ac:dyDescent="0.25">
      <c r="C496" s="34">
        <f>IF(odchylky!S52="","",odchylky!S52)</f>
        <v>5.7971014492753624E-2</v>
      </c>
    </row>
    <row r="497" spans="3:3" x14ac:dyDescent="0.25">
      <c r="C497" s="34">
        <f>IF(odchylky!S61="","",odchylky!S61)</f>
        <v>4.3478260869565216E-2</v>
      </c>
    </row>
    <row r="498" spans="3:3" x14ac:dyDescent="0.25">
      <c r="C498" s="34">
        <f>IF(odchylky!S62="","",odchylky!S62)</f>
        <v>0.19444444444444445</v>
      </c>
    </row>
    <row r="499" spans="3:3" x14ac:dyDescent="0.25">
      <c r="C499" s="34">
        <f>IF(odchylky!S63="","",odchylky!S63)</f>
        <v>0.15217391304347827</v>
      </c>
    </row>
    <row r="500" spans="3:3" x14ac:dyDescent="0.25">
      <c r="C500" s="34">
        <f>IF(odchylky!S64="","",odchylky!S64)</f>
        <v>0.44827586206896552</v>
      </c>
    </row>
    <row r="501" spans="3:3" x14ac:dyDescent="0.25">
      <c r="C501" s="34">
        <f>IF(odchylky!S65="","",odchylky!S65)</f>
        <v>0.13725490196078433</v>
      </c>
    </row>
    <row r="502" spans="3:3" x14ac:dyDescent="0.25">
      <c r="C502" s="34">
        <f>IF(odchylky!S66="","",odchylky!S66)</f>
        <v>0.17391304347826086</v>
      </c>
    </row>
    <row r="503" spans="3:3" x14ac:dyDescent="0.25">
      <c r="C503" s="34">
        <f>IF(odchylky!S67="","",odchylky!S67)</f>
        <v>0.1875</v>
      </c>
    </row>
    <row r="504" spans="3:3" x14ac:dyDescent="0.25">
      <c r="C504" s="34">
        <f>IF(odchylky!S68="","",odchylky!S68)</f>
        <v>0.10869565217391304</v>
      </c>
    </row>
    <row r="505" spans="3:3" x14ac:dyDescent="0.25">
      <c r="C505" s="34">
        <f>IF(odchylky!S69="","",odchylky!S69)</f>
        <v>0.15873015873015872</v>
      </c>
    </row>
    <row r="506" spans="3:3" x14ac:dyDescent="0.25">
      <c r="C506" s="34">
        <f>IF(odchylky!S70="","",odchylky!S70)</f>
        <v>3.7499999999999999E-2</v>
      </c>
    </row>
    <row r="507" spans="3:3" x14ac:dyDescent="0.25">
      <c r="C507" s="34">
        <f>IF(odchylky!S71="","",odchylky!S71)</f>
        <v>6.3492063492063489E-2</v>
      </c>
    </row>
    <row r="508" spans="3:3" x14ac:dyDescent="0.25">
      <c r="C508" s="34">
        <f>IF(odchylky!S80="","",odchylky!S80)</f>
        <v>2.3809523809523808E-2</v>
      </c>
    </row>
    <row r="509" spans="3:3" x14ac:dyDescent="0.25">
      <c r="C509" s="34">
        <f>IF(odchylky!S81="","",odchylky!S81)</f>
        <v>0.17391304347826086</v>
      </c>
    </row>
    <row r="510" spans="3:3" x14ac:dyDescent="0.25">
      <c r="C510" s="34">
        <f>IF(odchylky!S82="","",odchylky!S82)</f>
        <v>0.18279569892473119</v>
      </c>
    </row>
    <row r="511" spans="3:3" x14ac:dyDescent="0.25">
      <c r="C511" s="34">
        <f>IF(odchylky!S83="","",odchylky!S83)</f>
        <v>0.4</v>
      </c>
    </row>
    <row r="512" spans="3:3" x14ac:dyDescent="0.25">
      <c r="C512" s="34">
        <f>IF(odchylky!S84="","",odchylky!S84)</f>
        <v>8.6206896551724144E-2</v>
      </c>
    </row>
    <row r="513" spans="3:3" x14ac:dyDescent="0.25">
      <c r="C513" s="34">
        <f>IF(odchylky!S85="","",odchylky!S85)</f>
        <v>8.3333333333333329E-2</v>
      </c>
    </row>
    <row r="514" spans="3:3" x14ac:dyDescent="0.25">
      <c r="C514" s="34">
        <f>IF(odchylky!S86="","",odchylky!S86)</f>
        <v>3.6585365853658534E-2</v>
      </c>
    </row>
    <row r="515" spans="3:3" x14ac:dyDescent="0.25">
      <c r="C515" s="34">
        <f>IF(odchylky!S87="","",odchylky!S87)</f>
        <v>0.47368421052631576</v>
      </c>
    </row>
    <row r="516" spans="3:3" x14ac:dyDescent="0.25">
      <c r="C516" s="34">
        <f>IF(odchylky!S88="","",odchylky!S88)</f>
        <v>9.6774193548387094E-2</v>
      </c>
    </row>
    <row r="517" spans="3:3" x14ac:dyDescent="0.25">
      <c r="C517" s="34">
        <f>IF(odchylky!S89="","",odchylky!S89)</f>
        <v>2.5000000000000001E-2</v>
      </c>
    </row>
    <row r="518" spans="3:3" x14ac:dyDescent="0.25">
      <c r="C518" s="34">
        <f>IF(odchylky!S90="","",odchylky!S90)</f>
        <v>1.6666666666666666E-2</v>
      </c>
    </row>
    <row r="519" spans="3:3" x14ac:dyDescent="0.25">
      <c r="C519" s="34">
        <f>IF(odchylky!S99="","",odchylky!S99)</f>
        <v>0.16279069767441862</v>
      </c>
    </row>
    <row r="520" spans="3:3" x14ac:dyDescent="0.25">
      <c r="C520" s="34">
        <f>IF(odchylky!S100="","",odchylky!S100)</f>
        <v>9.2307692307692313E-2</v>
      </c>
    </row>
    <row r="521" spans="3:3" x14ac:dyDescent="0.25">
      <c r="C521" s="34">
        <f>IF(odchylky!S101="","",odchylky!S101)</f>
        <v>0.12359550561797752</v>
      </c>
    </row>
    <row r="522" spans="3:3" x14ac:dyDescent="0.25">
      <c r="C522" s="34">
        <f>IF(odchylky!S102="","",odchylky!S102)</f>
        <v>0.35483870967741937</v>
      </c>
    </row>
    <row r="523" spans="3:3" x14ac:dyDescent="0.25">
      <c r="C523" s="34">
        <f>IF(odchylky!S103="","",odchylky!S103)</f>
        <v>0.19607843137254902</v>
      </c>
    </row>
    <row r="524" spans="3:3" x14ac:dyDescent="0.25">
      <c r="C524" s="34">
        <f>IF(odchylky!S104="","",odchylky!S104)</f>
        <v>0.08</v>
      </c>
    </row>
    <row r="525" spans="3:3" x14ac:dyDescent="0.25">
      <c r="C525" s="34">
        <f>IF(odchylky!S105="","",odchylky!S105)</f>
        <v>0.1951219512195122</v>
      </c>
    </row>
    <row r="526" spans="3:3" x14ac:dyDescent="0.25">
      <c r="C526" s="34">
        <f>IF(odchylky!S106="","",odchylky!S106)</f>
        <v>9.0909090909090912E-2</v>
      </c>
    </row>
    <row r="527" spans="3:3" x14ac:dyDescent="0.25">
      <c r="C527" s="34">
        <f>IF(odchylky!S107="","",odchylky!S107)</f>
        <v>0</v>
      </c>
    </row>
    <row r="528" spans="3:3" x14ac:dyDescent="0.25">
      <c r="C528" s="34">
        <f>IF(odchylky!S108="","",odchylky!S108)</f>
        <v>4.5977011494252873E-2</v>
      </c>
    </row>
    <row r="529" spans="3:3" x14ac:dyDescent="0.25">
      <c r="C529" s="34">
        <f>IF(odchylky!S109="","",odchylky!S109)</f>
        <v>0.14754098360655737</v>
      </c>
    </row>
    <row r="530" spans="3:3" x14ac:dyDescent="0.25">
      <c r="C530" s="34">
        <f>IF(odchylky!T4="","",odchylky!T4)</f>
        <v>-0.29729729729729731</v>
      </c>
    </row>
    <row r="531" spans="3:3" x14ac:dyDescent="0.25">
      <c r="C531" s="34">
        <f>IF(odchylky!T5="","",odchylky!T5)</f>
        <v>-6.0606060606060608E-2</v>
      </c>
    </row>
    <row r="532" spans="3:3" x14ac:dyDescent="0.25">
      <c r="C532" s="34">
        <f>IF(odchylky!T6="","",odchylky!T6)</f>
        <v>4.5454545454545456E-2</v>
      </c>
    </row>
    <row r="533" spans="3:3" x14ac:dyDescent="0.25">
      <c r="C533" s="34">
        <f>IF(odchylky!T7="","",odchylky!T7)</f>
        <v>0.33333333333333331</v>
      </c>
    </row>
    <row r="534" spans="3:3" x14ac:dyDescent="0.25">
      <c r="C534" s="34">
        <f>IF(odchylky!T8="","",odchylky!T8)</f>
        <v>0.31428571428571428</v>
      </c>
    </row>
    <row r="535" spans="3:3" x14ac:dyDescent="0.25">
      <c r="C535" s="34">
        <f>IF(odchylky!T9="","",odchylky!T9)</f>
        <v>7.8431372549019607E-2</v>
      </c>
    </row>
    <row r="536" spans="3:3" x14ac:dyDescent="0.25">
      <c r="C536" s="34">
        <f>IF(odchylky!T10="","",odchylky!T10)</f>
        <v>0.20481927710843373</v>
      </c>
    </row>
    <row r="537" spans="3:3" x14ac:dyDescent="0.25">
      <c r="C537" s="34">
        <f>IF(odchylky!T11="","",odchylky!T11)</f>
        <v>0.1111111111111111</v>
      </c>
    </row>
    <row r="538" spans="3:3" x14ac:dyDescent="0.25">
      <c r="C538" s="34">
        <f>IF(odchylky!T12="","",odchylky!T12)</f>
        <v>-1.5873015873015872E-2</v>
      </c>
    </row>
    <row r="539" spans="3:3" x14ac:dyDescent="0.25">
      <c r="C539" s="34">
        <f>IF(odchylky!T13="","",odchylky!T13)</f>
        <v>1.1235955056179775E-2</v>
      </c>
    </row>
    <row r="540" spans="3:3" x14ac:dyDescent="0.25">
      <c r="C540" s="34">
        <f>IF(odchylky!T14="","",odchylky!T14)</f>
        <v>-0.23214285714285715</v>
      </c>
    </row>
    <row r="541" spans="3:3" x14ac:dyDescent="0.25">
      <c r="C541" s="34">
        <f>IF(odchylky!T23="","",odchylky!T23)</f>
        <v>0.20930232558139536</v>
      </c>
    </row>
    <row r="542" spans="3:3" x14ac:dyDescent="0.25">
      <c r="C542" s="34">
        <f>IF(odchylky!T24="","",odchylky!T24)</f>
        <v>0.19402985074626866</v>
      </c>
    </row>
    <row r="543" spans="3:3" x14ac:dyDescent="0.25">
      <c r="C543" s="34">
        <f>IF(odchylky!T25="","",odchylky!T25)</f>
        <v>3.3707865168539325E-2</v>
      </c>
    </row>
    <row r="544" spans="3:3" x14ac:dyDescent="0.25">
      <c r="C544" s="34">
        <f>IF(odchylky!T26="","",odchylky!T26)</f>
        <v>0.33333333333333331</v>
      </c>
    </row>
    <row r="545" spans="3:3" x14ac:dyDescent="0.25">
      <c r="C545" s="34">
        <f>IF(odchylky!T27="","",odchylky!T27)</f>
        <v>-3.8461538461538464E-2</v>
      </c>
    </row>
    <row r="546" spans="3:3" x14ac:dyDescent="0.25">
      <c r="C546" s="34">
        <f>IF(odchylky!T28="","",odchylky!T28)</f>
        <v>6.25E-2</v>
      </c>
    </row>
    <row r="547" spans="3:3" x14ac:dyDescent="0.25">
      <c r="C547" s="34">
        <f>IF(odchylky!T29="","",odchylky!T29)</f>
        <v>9.6385542168674704E-2</v>
      </c>
    </row>
    <row r="548" spans="3:3" x14ac:dyDescent="0.25">
      <c r="C548" s="34">
        <f>IF(odchylky!T30="","",odchylky!T30)</f>
        <v>0</v>
      </c>
    </row>
    <row r="549" spans="3:3" x14ac:dyDescent="0.25">
      <c r="C549" s="34">
        <f>IF(odchylky!T31="","",odchylky!T31)</f>
        <v>0.38983050847457629</v>
      </c>
    </row>
    <row r="550" spans="3:3" x14ac:dyDescent="0.25">
      <c r="C550" s="34">
        <f>IF(odchylky!T32="","",odchylky!T32)</f>
        <v>7.1428571428571425E-2</v>
      </c>
    </row>
    <row r="551" spans="3:3" x14ac:dyDescent="0.25">
      <c r="C551" s="34">
        <f>IF(odchylky!T33="","",odchylky!T33)</f>
        <v>-0.14285714285714285</v>
      </c>
    </row>
    <row r="552" spans="3:3" x14ac:dyDescent="0.25">
      <c r="C552" s="34">
        <f>IF(odchylky!T42="","",odchylky!T42)</f>
        <v>4.6511627906976744E-2</v>
      </c>
    </row>
    <row r="553" spans="3:3" x14ac:dyDescent="0.25">
      <c r="C553" s="34">
        <f>IF(odchylky!T43="","",odchylky!T43)</f>
        <v>0.11842105263157894</v>
      </c>
    </row>
    <row r="554" spans="3:3" x14ac:dyDescent="0.25">
      <c r="C554" s="34">
        <f>IF(odchylky!T44="","",odchylky!T44)</f>
        <v>-6.3157894736842107E-2</v>
      </c>
    </row>
    <row r="555" spans="3:3" x14ac:dyDescent="0.25">
      <c r="C555" s="34">
        <f>IF(odchylky!T45="","",odchylky!T45)</f>
        <v>0.21428571428571427</v>
      </c>
    </row>
    <row r="556" spans="3:3" x14ac:dyDescent="0.25">
      <c r="C556" s="34">
        <f>IF(odchylky!T46="","",odchylky!T46)</f>
        <v>0.10416666666666667</v>
      </c>
    </row>
    <row r="557" spans="3:3" x14ac:dyDescent="0.25">
      <c r="C557" s="34">
        <f>IF(odchylky!T47="","",odchylky!T47)</f>
        <v>6.5217391304347824E-2</v>
      </c>
    </row>
    <row r="558" spans="3:3" x14ac:dyDescent="0.25">
      <c r="C558" s="34">
        <f>IF(odchylky!T48="","",odchylky!T48)</f>
        <v>-0.24050632911392406</v>
      </c>
    </row>
    <row r="559" spans="3:3" x14ac:dyDescent="0.25">
      <c r="C559" s="34">
        <f>IF(odchylky!T49="","",odchylky!T49)</f>
        <v>4.6511627906976744E-2</v>
      </c>
    </row>
    <row r="560" spans="3:3" x14ac:dyDescent="0.25">
      <c r="C560" s="34">
        <f>IF(odchylky!T50="","",odchylky!T50)</f>
        <v>5.2631578947368418E-2</v>
      </c>
    </row>
    <row r="561" spans="3:3" x14ac:dyDescent="0.25">
      <c r="C561" s="34">
        <f>IF(odchylky!T51="","",odchylky!T51)</f>
        <v>0.19402985074626866</v>
      </c>
    </row>
    <row r="562" spans="3:3" x14ac:dyDescent="0.25">
      <c r="C562" s="34">
        <f>IF(odchylky!T52="","",odchylky!T52)</f>
        <v>-0.43478260869565216</v>
      </c>
    </row>
    <row r="563" spans="3:3" x14ac:dyDescent="0.25">
      <c r="C563" s="34">
        <f>IF(odchylky!T61="","",odchylky!T61)</f>
        <v>-0.13043478260869565</v>
      </c>
    </row>
    <row r="564" spans="3:3" x14ac:dyDescent="0.25">
      <c r="C564" s="34">
        <f>IF(odchylky!T62="","",odchylky!T62)</f>
        <v>0.18055555555555555</v>
      </c>
    </row>
    <row r="565" spans="3:3" x14ac:dyDescent="0.25">
      <c r="C565" s="34">
        <f>IF(odchylky!T63="","",odchylky!T63)</f>
        <v>-2.1739130434782608E-2</v>
      </c>
    </row>
    <row r="566" spans="3:3" x14ac:dyDescent="0.25">
      <c r="C566" s="34">
        <f>IF(odchylky!T64="","",odchylky!T64)</f>
        <v>0.37931034482758619</v>
      </c>
    </row>
    <row r="567" spans="3:3" x14ac:dyDescent="0.25">
      <c r="C567" s="34">
        <f>IF(odchylky!T65="","",odchylky!T65)</f>
        <v>-5.8823529411764705E-2</v>
      </c>
    </row>
    <row r="568" spans="3:3" x14ac:dyDescent="0.25">
      <c r="C568" s="34">
        <f>IF(odchylky!T66="","",odchylky!T66)</f>
        <v>0.13043478260869565</v>
      </c>
    </row>
    <row r="569" spans="3:3" x14ac:dyDescent="0.25">
      <c r="C569" s="34">
        <f>IF(odchylky!T67="","",odchylky!T67)</f>
        <v>0.125</v>
      </c>
    </row>
    <row r="570" spans="3:3" x14ac:dyDescent="0.25">
      <c r="C570" s="34">
        <f>IF(odchylky!T68="","",odchylky!T68)</f>
        <v>8.6956521739130432E-2</v>
      </c>
    </row>
    <row r="571" spans="3:3" x14ac:dyDescent="0.25">
      <c r="C571" s="34">
        <f>IF(odchylky!T69="","",odchylky!T69)</f>
        <v>0.33333333333333331</v>
      </c>
    </row>
    <row r="572" spans="3:3" x14ac:dyDescent="0.25">
      <c r="C572" s="34">
        <f>IF(odchylky!T70="","",odchylky!T70)</f>
        <v>7.4999999999999997E-2</v>
      </c>
    </row>
    <row r="573" spans="3:3" x14ac:dyDescent="0.25">
      <c r="C573" s="34">
        <f>IF(odchylky!T71="","",odchylky!T71)</f>
        <v>3.1746031746031744E-2</v>
      </c>
    </row>
    <row r="574" spans="3:3" x14ac:dyDescent="0.25">
      <c r="C574" s="34">
        <f>IF(odchylky!T80="","",odchylky!T80)</f>
        <v>-0.23809523809523808</v>
      </c>
    </row>
    <row r="575" spans="3:3" x14ac:dyDescent="0.25">
      <c r="C575" s="34">
        <f>IF(odchylky!T81="","",odchylky!T81)</f>
        <v>-0.18840579710144928</v>
      </c>
    </row>
    <row r="576" spans="3:3" x14ac:dyDescent="0.25">
      <c r="C576" s="34">
        <f>IF(odchylky!T82="","",odchylky!T82)</f>
        <v>-0.19354838709677419</v>
      </c>
    </row>
    <row r="577" spans="3:3" x14ac:dyDescent="0.25">
      <c r="C577" s="34">
        <f>IF(odchylky!T83="","",odchylky!T83)</f>
        <v>0.26666666666666666</v>
      </c>
    </row>
    <row r="578" spans="3:3" x14ac:dyDescent="0.25">
      <c r="C578" s="34">
        <f>IF(odchylky!T84="","",odchylky!T84)</f>
        <v>-0.13793103448275862</v>
      </c>
    </row>
    <row r="579" spans="3:3" x14ac:dyDescent="0.25">
      <c r="C579" s="34">
        <f>IF(odchylky!T85="","",odchylky!T85)</f>
        <v>-6.25E-2</v>
      </c>
    </row>
    <row r="580" spans="3:3" x14ac:dyDescent="0.25">
      <c r="C580" s="34">
        <f>IF(odchylky!T86="","",odchylky!T86)</f>
        <v>-0.14634146341463414</v>
      </c>
    </row>
    <row r="581" spans="3:3" x14ac:dyDescent="0.25">
      <c r="C581" s="34">
        <f>IF(odchylky!T87="","",odchylky!T87)</f>
        <v>-0.10526315789473684</v>
      </c>
    </row>
    <row r="582" spans="3:3" x14ac:dyDescent="0.25">
      <c r="C582" s="34">
        <f>IF(odchylky!T88="","",odchylky!T88)</f>
        <v>-3.2258064516129031E-2</v>
      </c>
    </row>
    <row r="583" spans="3:3" x14ac:dyDescent="0.25">
      <c r="C583" s="34">
        <f>IF(odchylky!T89="","",odchylky!T89)</f>
        <v>0.125</v>
      </c>
    </row>
    <row r="584" spans="3:3" x14ac:dyDescent="0.25">
      <c r="C584" s="34">
        <f>IF(odchylky!T90="","",odchylky!T90)</f>
        <v>-0.23333333333333334</v>
      </c>
    </row>
    <row r="585" spans="3:3" x14ac:dyDescent="0.25">
      <c r="C585" s="34">
        <f>IF(odchylky!T99="","",odchylky!T99)</f>
        <v>-0.30232558139534882</v>
      </c>
    </row>
    <row r="586" spans="3:3" x14ac:dyDescent="0.25">
      <c r="C586" s="34">
        <f>IF(odchylky!T100="","",odchylky!T100)</f>
        <v>-0.1076923076923077</v>
      </c>
    </row>
    <row r="587" spans="3:3" x14ac:dyDescent="0.25">
      <c r="C587" s="34">
        <f>IF(odchylky!T101="","",odchylky!T101)</f>
        <v>-6.741573033707865E-2</v>
      </c>
    </row>
    <row r="588" spans="3:3" x14ac:dyDescent="0.25">
      <c r="C588" s="34">
        <f>IF(odchylky!T102="","",odchylky!T102)</f>
        <v>0</v>
      </c>
    </row>
    <row r="589" spans="3:3" x14ac:dyDescent="0.25">
      <c r="C589" s="34">
        <f>IF(odchylky!T103="","",odchylky!T103)</f>
        <v>-3.9215686274509803E-2</v>
      </c>
    </row>
    <row r="590" spans="3:3" x14ac:dyDescent="0.25">
      <c r="C590" s="34">
        <f>IF(odchylky!T104="","",odchylky!T104)</f>
        <v>-0.2</v>
      </c>
    </row>
    <row r="591" spans="3:3" x14ac:dyDescent="0.25">
      <c r="C591" s="34">
        <f>IF(odchylky!T105="","",odchylky!T105)</f>
        <v>-0.17073170731707318</v>
      </c>
    </row>
    <row r="592" spans="3:3" x14ac:dyDescent="0.25">
      <c r="C592" s="34">
        <f>IF(odchylky!T106="","",odchylky!T106)</f>
        <v>-0.43181818181818182</v>
      </c>
    </row>
    <row r="593" spans="3:3" x14ac:dyDescent="0.25">
      <c r="C593" s="34">
        <f>IF(odchylky!T107="","",odchylky!T107)</f>
        <v>-7.9365079365079361E-2</v>
      </c>
    </row>
    <row r="594" spans="3:3" x14ac:dyDescent="0.25">
      <c r="C594" s="34">
        <f>IF(odchylky!T108="","",odchylky!T108)</f>
        <v>0</v>
      </c>
    </row>
    <row r="595" spans="3:3" x14ac:dyDescent="0.25">
      <c r="C595" s="34">
        <f>IF(odchylky!T109="","",odchylky!T109)</f>
        <v>-0.50819672131147542</v>
      </c>
    </row>
    <row r="596" spans="3:3" x14ac:dyDescent="0.25">
      <c r="C596" s="34">
        <f>IF(odchylky!U4="","",odchylky!U4)</f>
        <v>-0.14634146341463414</v>
      </c>
    </row>
    <row r="597" spans="3:3" x14ac:dyDescent="0.25">
      <c r="C597" s="34">
        <f>IF(odchylky!U5="","",odchylky!U5)</f>
        <v>-0.21052631578947367</v>
      </c>
    </row>
    <row r="598" spans="3:3" x14ac:dyDescent="0.25">
      <c r="C598" s="34">
        <f>IF(odchylky!U6="","",odchylky!U6)</f>
        <v>-6.25E-2</v>
      </c>
    </row>
    <row r="599" spans="3:3" x14ac:dyDescent="0.25">
      <c r="C599" s="34">
        <f>IF(odchylky!U7="","",odchylky!U7)</f>
        <v>0</v>
      </c>
    </row>
    <row r="600" spans="3:3" x14ac:dyDescent="0.25">
      <c r="C600" s="34">
        <f>IF(odchylky!U8="","",odchylky!U8)</f>
        <v>-0.1</v>
      </c>
    </row>
    <row r="601" spans="3:3" x14ac:dyDescent="0.25">
      <c r="C601" s="34">
        <f>IF(odchylky!U9="","",odchylky!U9)</f>
        <v>-0.14893617021276595</v>
      </c>
    </row>
    <row r="602" spans="3:3" x14ac:dyDescent="0.25">
      <c r="C602" s="34">
        <f>IF(odchylky!U10="","",odchylky!U10)</f>
        <v>-6.6666666666666666E-2</v>
      </c>
    </row>
    <row r="603" spans="3:3" x14ac:dyDescent="0.25">
      <c r="C603" s="34">
        <f>IF(odchylky!U11="","",odchylky!U11)</f>
        <v>-0.22222222222222221</v>
      </c>
    </row>
    <row r="604" spans="3:3" x14ac:dyDescent="0.25">
      <c r="C604" s="34">
        <f>IF(odchylky!U12="","",odchylky!U12)</f>
        <v>-3.8461538461538464E-2</v>
      </c>
    </row>
    <row r="605" spans="3:3" x14ac:dyDescent="0.25">
      <c r="C605" s="34">
        <f>IF(odchylky!U13="","",odchylky!U13)</f>
        <v>-2.7777777777777776E-2</v>
      </c>
    </row>
    <row r="606" spans="3:3" x14ac:dyDescent="0.25">
      <c r="C606" s="34">
        <f>IF(odchylky!U14="","",odchylky!U14)</f>
        <v>-0.20289855072463769</v>
      </c>
    </row>
    <row r="607" spans="3:3" x14ac:dyDescent="0.25">
      <c r="C607" s="34">
        <f>IF(odchylky!U23="","",odchylky!U23)</f>
        <v>-0.1111111111111111</v>
      </c>
    </row>
    <row r="608" spans="3:3" x14ac:dyDescent="0.25">
      <c r="C608" s="34">
        <f>IF(odchylky!U24="","",odchylky!U24)</f>
        <v>-9.7222222222222224E-2</v>
      </c>
    </row>
    <row r="609" spans="3:3" x14ac:dyDescent="0.25">
      <c r="C609" s="34">
        <f>IF(odchylky!U25="","",odchylky!U25)</f>
        <v>-0.13043478260869565</v>
      </c>
    </row>
    <row r="610" spans="3:3" x14ac:dyDescent="0.25">
      <c r="C610" s="34">
        <f>IF(odchylky!U26="","",odchylky!U26)</f>
        <v>0.25</v>
      </c>
    </row>
    <row r="611" spans="3:3" x14ac:dyDescent="0.25">
      <c r="C611" s="34">
        <f>IF(odchylky!U27="","",odchylky!U27)</f>
        <v>0</v>
      </c>
    </row>
    <row r="612" spans="3:3" x14ac:dyDescent="0.25">
      <c r="C612" s="34">
        <f>IF(odchylky!U28="","",odchylky!U28)</f>
        <v>2.2727272727272728E-2</v>
      </c>
    </row>
    <row r="613" spans="3:3" x14ac:dyDescent="0.25">
      <c r="C613" s="34">
        <f>IF(odchylky!U29="","",odchylky!U29)</f>
        <v>-0.15662650602409639</v>
      </c>
    </row>
    <row r="614" spans="3:3" x14ac:dyDescent="0.25">
      <c r="C614" s="34">
        <f>IF(odchylky!U30="","",odchylky!U30)</f>
        <v>-0.16666666666666666</v>
      </c>
    </row>
    <row r="615" spans="3:3" x14ac:dyDescent="0.25">
      <c r="C615" s="34">
        <f>IF(odchylky!U31="","",odchylky!U31)</f>
        <v>-3.5087719298245612E-2</v>
      </c>
    </row>
    <row r="616" spans="3:3" x14ac:dyDescent="0.25">
      <c r="C616" s="34">
        <f>IF(odchylky!U32="","",odchylky!U32)</f>
        <v>-0.125</v>
      </c>
    </row>
    <row r="617" spans="3:3" x14ac:dyDescent="0.25">
      <c r="C617" s="34">
        <f>IF(odchylky!U33="","",odchylky!U33)</f>
        <v>-0.16666666666666666</v>
      </c>
    </row>
    <row r="618" spans="3:3" x14ac:dyDescent="0.25">
      <c r="C618" s="34">
        <f>IF(odchylky!U42="","",odchylky!U42)</f>
        <v>-0.2857142857142857</v>
      </c>
    </row>
    <row r="619" spans="3:3" x14ac:dyDescent="0.25">
      <c r="C619" s="34">
        <f>IF(odchylky!U43="","",odchylky!U43)</f>
        <v>-0.11764705882352941</v>
      </c>
    </row>
    <row r="620" spans="3:3" x14ac:dyDescent="0.25">
      <c r="C620" s="34">
        <f>IF(odchylky!U44="","",odchylky!U44)</f>
        <v>2.2727272727272728E-2</v>
      </c>
    </row>
    <row r="621" spans="3:3" x14ac:dyDescent="0.25">
      <c r="C621" s="34">
        <f>IF(odchylky!U45="","",odchylky!U45)</f>
        <v>9.375E-2</v>
      </c>
    </row>
    <row r="622" spans="3:3" x14ac:dyDescent="0.25">
      <c r="C622" s="34">
        <f>IF(odchylky!U46="","",odchylky!U46)</f>
        <v>-6.25E-2</v>
      </c>
    </row>
    <row r="623" spans="3:3" x14ac:dyDescent="0.25">
      <c r="C623" s="34">
        <f>IF(odchylky!U47="","",odchylky!U47)</f>
        <v>-0.2</v>
      </c>
    </row>
    <row r="624" spans="3:3" x14ac:dyDescent="0.25">
      <c r="C624" s="34">
        <f>IF(odchylky!U48="","",odchylky!U48)</f>
        <v>-6.25E-2</v>
      </c>
    </row>
    <row r="625" spans="3:3" x14ac:dyDescent="0.25">
      <c r="C625" s="34">
        <f>IF(odchylky!U49="","",odchylky!U49)</f>
        <v>-9.0909090909090912E-2</v>
      </c>
    </row>
    <row r="626" spans="3:3" x14ac:dyDescent="0.25">
      <c r="C626" s="34">
        <f>IF(odchylky!U50="","",odchylky!U50)</f>
        <v>-6.25E-2</v>
      </c>
    </row>
    <row r="627" spans="3:3" x14ac:dyDescent="0.25">
      <c r="C627" s="34">
        <f>IF(odchylky!U51="","",odchylky!U51)</f>
        <v>-8.0459770114942528E-2</v>
      </c>
    </row>
    <row r="628" spans="3:3" x14ac:dyDescent="0.25">
      <c r="C628" s="34">
        <f>IF(odchylky!U52="","",odchylky!U52)</f>
        <v>-0.21052631578947367</v>
      </c>
    </row>
    <row r="629" spans="3:3" x14ac:dyDescent="0.25">
      <c r="C629" s="34">
        <f>IF(odchylky!U61="","",odchylky!U61)</f>
        <v>-0.20454545454545456</v>
      </c>
    </row>
    <row r="630" spans="3:3" x14ac:dyDescent="0.25">
      <c r="C630" s="34">
        <f>IF(odchylky!U62="","",odchylky!U62)</f>
        <v>-0.21428571428571427</v>
      </c>
    </row>
    <row r="631" spans="3:3" x14ac:dyDescent="0.25">
      <c r="C631" s="34">
        <f>IF(odchylky!U63="","",odchylky!U63)</f>
        <v>1.1235955056179775E-2</v>
      </c>
    </row>
    <row r="632" spans="3:3" x14ac:dyDescent="0.25">
      <c r="C632" s="34">
        <f>IF(odchylky!U64="","",odchylky!U64)</f>
        <v>0</v>
      </c>
    </row>
    <row r="633" spans="3:3" x14ac:dyDescent="0.25">
      <c r="C633" s="34">
        <f>IF(odchylky!U65="","",odchylky!U65)</f>
        <v>-1.9607843137254902E-2</v>
      </c>
    </row>
    <row r="634" spans="3:3" x14ac:dyDescent="0.25">
      <c r="C634" s="34">
        <f>IF(odchylky!U66="","",odchylky!U66)</f>
        <v>-0.14893617021276595</v>
      </c>
    </row>
    <row r="635" spans="3:3" x14ac:dyDescent="0.25">
      <c r="C635" s="34">
        <f>IF(odchylky!U67="","",odchylky!U67)</f>
        <v>-0.15662650602409639</v>
      </c>
    </row>
    <row r="636" spans="3:3" x14ac:dyDescent="0.25">
      <c r="C636" s="34">
        <f>IF(odchylky!U68="","",odchylky!U68)</f>
        <v>-6.25E-2</v>
      </c>
    </row>
    <row r="637" spans="3:3" x14ac:dyDescent="0.25">
      <c r="C637" s="34">
        <f>IF(odchylky!U69="","",odchylky!U69)</f>
        <v>-6.25E-2</v>
      </c>
    </row>
    <row r="638" spans="3:3" x14ac:dyDescent="0.25">
      <c r="C638" s="34">
        <f>IF(odchylky!U70="","",odchylky!U70)</f>
        <v>-2.4390243902439025E-2</v>
      </c>
    </row>
    <row r="639" spans="3:3" x14ac:dyDescent="0.25">
      <c r="C639" s="34">
        <f>IF(odchylky!U71="","",odchylky!U71)</f>
        <v>-0.19642857142857142</v>
      </c>
    </row>
    <row r="640" spans="3:3" x14ac:dyDescent="0.25">
      <c r="C640" s="34">
        <f>IF(odchylky!U80="","",odchylky!U80)</f>
        <v>-0.16666666666666666</v>
      </c>
    </row>
    <row r="641" spans="3:3" x14ac:dyDescent="0.25">
      <c r="C641" s="34">
        <f>IF(odchylky!U81="","",odchylky!U81)</f>
        <v>-0.20289855072463769</v>
      </c>
    </row>
    <row r="642" spans="3:3" x14ac:dyDescent="0.25">
      <c r="C642" s="34">
        <f>IF(odchylky!U82="","",odchylky!U82)</f>
        <v>-8.6021505376344093E-2</v>
      </c>
    </row>
    <row r="643" spans="3:3" x14ac:dyDescent="0.25">
      <c r="C643" s="34">
        <f>IF(odchylky!U83="","",odchylky!U83)</f>
        <v>-0.16666666666666666</v>
      </c>
    </row>
    <row r="644" spans="3:3" x14ac:dyDescent="0.25">
      <c r="C644" s="34">
        <f>IF(odchylky!U84="","",odchylky!U84)</f>
        <v>-5.1724137931034482E-2</v>
      </c>
    </row>
    <row r="645" spans="3:3" x14ac:dyDescent="0.25">
      <c r="C645" s="34">
        <f>IF(odchylky!U85="","",odchylky!U85)</f>
        <v>-0.27083333333333331</v>
      </c>
    </row>
    <row r="646" spans="3:3" x14ac:dyDescent="0.25">
      <c r="C646" s="34">
        <f>IF(odchylky!U86="","",odchylky!U86)</f>
        <v>-0.14634146341463414</v>
      </c>
    </row>
    <row r="647" spans="3:3" x14ac:dyDescent="0.25">
      <c r="C647" s="34">
        <f>IF(odchylky!U87="","",odchylky!U87)</f>
        <v>5.2631578947368418E-2</v>
      </c>
    </row>
    <row r="648" spans="3:3" x14ac:dyDescent="0.25">
      <c r="C648" s="34">
        <f>IF(odchylky!U88="","",odchylky!U88)</f>
        <v>-0.11290322580645161</v>
      </c>
    </row>
    <row r="649" spans="3:3" x14ac:dyDescent="0.25">
      <c r="C649" s="34">
        <f>IF(odchylky!U89="","",odchylky!U89)</f>
        <v>-0.1875</v>
      </c>
    </row>
    <row r="650" spans="3:3" x14ac:dyDescent="0.25">
      <c r="C650" s="34">
        <f>IF(odchylky!U90="","",odchylky!U90)</f>
        <v>-0.41666666666666669</v>
      </c>
    </row>
    <row r="651" spans="3:3" x14ac:dyDescent="0.25">
      <c r="C651" s="34">
        <f>IF(odchylky!U99="","",odchylky!U99)</f>
        <v>-0.18604651162790697</v>
      </c>
    </row>
    <row r="652" spans="3:3" x14ac:dyDescent="0.25">
      <c r="C652" s="34">
        <f>IF(odchylky!U100="","",odchylky!U100)</f>
        <v>-0.23076923076923078</v>
      </c>
    </row>
    <row r="653" spans="3:3" x14ac:dyDescent="0.25">
      <c r="C653" s="34">
        <f>IF(odchylky!U101="","",odchylky!U101)</f>
        <v>-0.15730337078651685</v>
      </c>
    </row>
    <row r="654" spans="3:3" x14ac:dyDescent="0.25">
      <c r="C654" s="34">
        <f>IF(odchylky!U102="","",odchylky!U102)</f>
        <v>0.12903225806451613</v>
      </c>
    </row>
    <row r="655" spans="3:3" x14ac:dyDescent="0.25">
      <c r="C655" s="34">
        <f>IF(odchylky!U103="","",odchylky!U103)</f>
        <v>-1.9607843137254902E-2</v>
      </c>
    </row>
    <row r="656" spans="3:3" x14ac:dyDescent="0.25">
      <c r="C656" s="34">
        <f>IF(odchylky!U104="","",odchylky!U104)</f>
        <v>-0.2</v>
      </c>
    </row>
    <row r="657" spans="3:3" x14ac:dyDescent="0.25">
      <c r="C657" s="34">
        <f>IF(odchylky!U105="","",odchylky!U105)</f>
        <v>-0.14634146341463414</v>
      </c>
    </row>
    <row r="658" spans="3:3" x14ac:dyDescent="0.25">
      <c r="C658" s="34">
        <f>IF(odchylky!U106="","",odchylky!U106)</f>
        <v>-9.0909090909090912E-2</v>
      </c>
    </row>
    <row r="659" spans="3:3" x14ac:dyDescent="0.25">
      <c r="C659" s="34">
        <f>IF(odchylky!U107="","",odchylky!U107)</f>
        <v>-0.20634920634920634</v>
      </c>
    </row>
    <row r="660" spans="3:3" x14ac:dyDescent="0.25">
      <c r="C660" s="34">
        <f>IF(odchylky!U108="","",odchylky!U108)</f>
        <v>-0.25287356321839083</v>
      </c>
    </row>
    <row r="661" spans="3:3" x14ac:dyDescent="0.25">
      <c r="C661" s="34">
        <f>IF(odchylky!U109="","",odchylky!U109)</f>
        <v>-0.26229508196721313</v>
      </c>
    </row>
  </sheetData>
  <conditionalFormatting sqref="C2:C661">
    <cfRule type="cellIs" dxfId="20" priority="6" operator="between">
      <formula>-0.05</formula>
      <formula>0.05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C6B60-5EB1-4A16-BD66-C1D1C6244F64}">
  <dimension ref="A1:L301"/>
  <sheetViews>
    <sheetView zoomScale="70" zoomScaleNormal="70" workbookViewId="0">
      <selection activeCell="F11" sqref="F11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12" width="9.28515625" bestFit="1" customWidth="1"/>
  </cols>
  <sheetData>
    <row r="1" spans="1:12" x14ac:dyDescent="0.25">
      <c r="A1" s="2" t="s">
        <v>0</v>
      </c>
      <c r="B1" s="2" t="s">
        <v>1</v>
      </c>
      <c r="C1">
        <f>odchylky!C1</f>
        <v>3</v>
      </c>
      <c r="D1">
        <f>odchylky!D1</f>
        <v>4</v>
      </c>
      <c r="E1">
        <f>odchylky!E1</f>
        <v>5</v>
      </c>
      <c r="F1">
        <f>odchylky!F1</f>
        <v>6</v>
      </c>
      <c r="G1">
        <f>odchylky!G1</f>
        <v>7</v>
      </c>
      <c r="H1">
        <f>IF(odchylky!K1="","",odchylky!K1)</f>
        <v>11</v>
      </c>
      <c r="I1">
        <f>IF(odchylky!L1="","",odchylky!L1)</f>
        <v>12</v>
      </c>
      <c r="J1">
        <f>IF(odchylky!S1="","",odchylky!S1)</f>
        <v>19</v>
      </c>
      <c r="K1">
        <f>IF(odchylky!T1="","",odchylky!T1)</f>
        <v>20</v>
      </c>
      <c r="L1">
        <f>IF(odchylky!U1="","",odchylky!U1)</f>
        <v>21</v>
      </c>
    </row>
    <row r="2" spans="1:12" x14ac:dyDescent="0.25">
      <c r="A2" s="6" t="s">
        <v>3</v>
      </c>
      <c r="B2" s="6" t="s">
        <v>4</v>
      </c>
      <c r="C2" s="34">
        <f>odchylky!C15</f>
        <v>0.1111111111111111</v>
      </c>
    </row>
    <row r="3" spans="1:12" x14ac:dyDescent="0.25">
      <c r="A3" s="4" t="s">
        <v>3</v>
      </c>
      <c r="B3" s="4" t="s">
        <v>4</v>
      </c>
      <c r="C3" s="34">
        <f>odchylky!C16</f>
        <v>3.1746031746031744E-2</v>
      </c>
    </row>
    <row r="4" spans="1:12" x14ac:dyDescent="0.25">
      <c r="A4" s="6" t="s">
        <v>3</v>
      </c>
      <c r="B4" s="6" t="s">
        <v>4</v>
      </c>
      <c r="C4" s="34">
        <f>odchylky!C17</f>
        <v>4.3478260869565216E-2</v>
      </c>
    </row>
    <row r="5" spans="1:12" x14ac:dyDescent="0.25">
      <c r="A5" s="4" t="s">
        <v>3</v>
      </c>
      <c r="B5" s="4" t="s">
        <v>4</v>
      </c>
      <c r="C5" s="34">
        <f>odchylky!C18</f>
        <v>-2.1739130434782608E-2</v>
      </c>
    </row>
    <row r="6" spans="1:12" x14ac:dyDescent="0.25">
      <c r="A6" s="6" t="s">
        <v>3</v>
      </c>
      <c r="B6" s="6" t="s">
        <v>4</v>
      </c>
      <c r="C6" s="34">
        <f>odchylky!C19</f>
        <v>0.2</v>
      </c>
    </row>
    <row r="7" spans="1:12" x14ac:dyDescent="0.25">
      <c r="A7" s="4" t="s">
        <v>3</v>
      </c>
      <c r="B7" s="9" t="s">
        <v>2</v>
      </c>
      <c r="C7" s="34">
        <f>odchylky!C34</f>
        <v>0.38297872340425532</v>
      </c>
    </row>
    <row r="8" spans="1:12" x14ac:dyDescent="0.25">
      <c r="A8" s="6" t="s">
        <v>3</v>
      </c>
      <c r="B8" s="6" t="s">
        <v>2</v>
      </c>
      <c r="C8" s="34">
        <f>odchylky!C35</f>
        <v>0.04</v>
      </c>
    </row>
    <row r="9" spans="1:12" x14ac:dyDescent="0.25">
      <c r="A9" s="4" t="s">
        <v>3</v>
      </c>
      <c r="B9" s="9" t="s">
        <v>2</v>
      </c>
      <c r="C9" s="34">
        <f>odchylky!C36</f>
        <v>-2.6548672566371681E-2</v>
      </c>
    </row>
    <row r="10" spans="1:12" x14ac:dyDescent="0.25">
      <c r="A10" s="6" t="s">
        <v>3</v>
      </c>
      <c r="B10" s="6" t="s">
        <v>2</v>
      </c>
      <c r="C10" s="34">
        <f>odchylky!C37</f>
        <v>-0.19540229885057472</v>
      </c>
    </row>
    <row r="11" spans="1:12" x14ac:dyDescent="0.25">
      <c r="A11" s="4" t="s">
        <v>3</v>
      </c>
      <c r="B11" s="9" t="s">
        <v>2</v>
      </c>
      <c r="C11" s="34">
        <f>odchylky!C38</f>
        <v>0.33333333333333331</v>
      </c>
    </row>
    <row r="12" spans="1:12" x14ac:dyDescent="0.25">
      <c r="A12" s="15" t="s">
        <v>5</v>
      </c>
      <c r="B12" s="14" t="s">
        <v>4</v>
      </c>
      <c r="C12" s="34">
        <f>odchylky!C53</f>
        <v>0.30434782608695654</v>
      </c>
    </row>
    <row r="13" spans="1:12" x14ac:dyDescent="0.25">
      <c r="A13" s="3" t="s">
        <v>5</v>
      </c>
      <c r="B13" s="4" t="s">
        <v>4</v>
      </c>
      <c r="C13" s="34">
        <f>odchylky!C54</f>
        <v>2.3622047244094488E-2</v>
      </c>
    </row>
    <row r="14" spans="1:12" x14ac:dyDescent="0.25">
      <c r="A14" s="15" t="s">
        <v>5</v>
      </c>
      <c r="B14" s="14" t="s">
        <v>4</v>
      </c>
      <c r="C14" s="35" t="str">
        <f>odchylky!C55</f>
        <v>X</v>
      </c>
    </row>
    <row r="15" spans="1:12" x14ac:dyDescent="0.25">
      <c r="A15" s="3" t="s">
        <v>5</v>
      </c>
      <c r="B15" s="4" t="s">
        <v>4</v>
      </c>
      <c r="C15" s="34">
        <f>odchylky!C56</f>
        <v>1.1235955056179775E-2</v>
      </c>
    </row>
    <row r="16" spans="1:12" x14ac:dyDescent="0.25">
      <c r="A16" s="15" t="s">
        <v>5</v>
      </c>
      <c r="B16" s="14" t="s">
        <v>4</v>
      </c>
      <c r="C16" s="34">
        <f>odchylky!C57</f>
        <v>0.22448979591836735</v>
      </c>
    </row>
    <row r="17" spans="1:3" x14ac:dyDescent="0.25">
      <c r="A17" s="3" t="s">
        <v>5</v>
      </c>
      <c r="B17" s="9" t="s">
        <v>2</v>
      </c>
      <c r="C17" s="34">
        <f>odchylky!C72</f>
        <v>0.19565217391304349</v>
      </c>
    </row>
    <row r="18" spans="1:3" x14ac:dyDescent="0.25">
      <c r="A18" s="5" t="s">
        <v>5</v>
      </c>
      <c r="B18" s="6" t="s">
        <v>2</v>
      </c>
      <c r="C18" s="34">
        <f>odchylky!C73</f>
        <v>5.6910569105691054E-2</v>
      </c>
    </row>
    <row r="19" spans="1:3" x14ac:dyDescent="0.25">
      <c r="A19" s="3" t="s">
        <v>5</v>
      </c>
      <c r="B19" s="9" t="s">
        <v>2</v>
      </c>
      <c r="C19" s="34">
        <f>odchylky!C74</f>
        <v>0.14035087719298245</v>
      </c>
    </row>
    <row r="20" spans="1:3" x14ac:dyDescent="0.25">
      <c r="A20" s="5" t="s">
        <v>5</v>
      </c>
      <c r="B20" s="6" t="s">
        <v>2</v>
      </c>
      <c r="C20" s="34">
        <f>odchylky!C75</f>
        <v>3.4482758620689655E-2</v>
      </c>
    </row>
    <row r="21" spans="1:3" x14ac:dyDescent="0.25">
      <c r="A21" s="3" t="s">
        <v>5</v>
      </c>
      <c r="B21" s="9" t="s">
        <v>2</v>
      </c>
      <c r="C21" s="34">
        <f>odchylky!C76</f>
        <v>0.36363636363636365</v>
      </c>
    </row>
    <row r="22" spans="1:3" x14ac:dyDescent="0.25">
      <c r="A22" s="3" t="s">
        <v>6</v>
      </c>
      <c r="B22" s="4" t="s">
        <v>4</v>
      </c>
      <c r="C22" s="34">
        <f>odchylky!C91</f>
        <v>4.7619047619047616E-2</v>
      </c>
    </row>
    <row r="23" spans="1:3" x14ac:dyDescent="0.25">
      <c r="A23" s="5" t="s">
        <v>6</v>
      </c>
      <c r="B23" s="6" t="s">
        <v>4</v>
      </c>
      <c r="C23" s="34">
        <f>odchylky!C92</f>
        <v>-0.11290322580645161</v>
      </c>
    </row>
    <row r="24" spans="1:3" x14ac:dyDescent="0.25">
      <c r="A24" s="3" t="s">
        <v>6</v>
      </c>
      <c r="B24" s="4" t="s">
        <v>4</v>
      </c>
      <c r="C24" s="35" t="str">
        <f>odchylky!C93</f>
        <v>X</v>
      </c>
    </row>
    <row r="25" spans="1:3" x14ac:dyDescent="0.25">
      <c r="A25" s="5" t="s">
        <v>6</v>
      </c>
      <c r="B25" s="6" t="s">
        <v>4</v>
      </c>
      <c r="C25" s="34">
        <f>odchylky!C94</f>
        <v>-6.9767441860465115E-2</v>
      </c>
    </row>
    <row r="26" spans="1:3" x14ac:dyDescent="0.25">
      <c r="A26" s="3" t="s">
        <v>6</v>
      </c>
      <c r="B26" s="9" t="s">
        <v>4</v>
      </c>
      <c r="C26" s="34">
        <f>odchylky!C95</f>
        <v>-0.1111111111111111</v>
      </c>
    </row>
    <row r="27" spans="1:3" x14ac:dyDescent="0.25">
      <c r="A27" s="3" t="s">
        <v>6</v>
      </c>
      <c r="B27" s="9" t="s">
        <v>2</v>
      </c>
      <c r="C27" s="34">
        <f>odchylky!C110</f>
        <v>-6.5420560747663545E-2</v>
      </c>
    </row>
    <row r="28" spans="1:3" x14ac:dyDescent="0.25">
      <c r="A28" s="5" t="s">
        <v>6</v>
      </c>
      <c r="B28" s="6" t="s">
        <v>2</v>
      </c>
      <c r="C28" s="34">
        <f>odchylky!C111</f>
        <v>-0.15254237288135594</v>
      </c>
    </row>
    <row r="29" spans="1:3" x14ac:dyDescent="0.25">
      <c r="A29" s="3" t="s">
        <v>6</v>
      </c>
      <c r="B29" s="9" t="s">
        <v>2</v>
      </c>
      <c r="C29" s="34">
        <f>odchylky!C112</f>
        <v>-8.1632653061224483E-2</v>
      </c>
    </row>
    <row r="30" spans="1:3" x14ac:dyDescent="0.25">
      <c r="A30" s="5" t="s">
        <v>6</v>
      </c>
      <c r="B30" s="6" t="s">
        <v>2</v>
      </c>
      <c r="C30" s="34">
        <f>odchylky!C113</f>
        <v>-0.21348314606741572</v>
      </c>
    </row>
    <row r="31" spans="1:3" x14ac:dyDescent="0.25">
      <c r="A31" s="3" t="s">
        <v>6</v>
      </c>
      <c r="B31" s="9" t="s">
        <v>2</v>
      </c>
      <c r="C31" s="34">
        <f>odchylky!C114</f>
        <v>-0.16666666666666666</v>
      </c>
    </row>
    <row r="32" spans="1:3" x14ac:dyDescent="0.25">
      <c r="A32" s="47"/>
      <c r="C32" s="34">
        <f>odchylky!D15</f>
        <v>-9.0909090909090912E-2</v>
      </c>
    </row>
    <row r="33" spans="1:3" x14ac:dyDescent="0.25">
      <c r="A33" s="47"/>
      <c r="C33" s="34">
        <f>odchylky!D16</f>
        <v>-4.7619047619047616E-2</v>
      </c>
    </row>
    <row r="34" spans="1:3" x14ac:dyDescent="0.25">
      <c r="C34" s="34">
        <f>odchylky!D17</f>
        <v>4.3478260869565216E-2</v>
      </c>
    </row>
    <row r="35" spans="1:3" x14ac:dyDescent="0.25">
      <c r="C35" s="34">
        <f>odchylky!D18</f>
        <v>3.2608695652173912E-2</v>
      </c>
    </row>
    <row r="36" spans="1:3" x14ac:dyDescent="0.25">
      <c r="C36" s="34">
        <f>odchylky!D19</f>
        <v>0.1</v>
      </c>
    </row>
    <row r="37" spans="1:3" x14ac:dyDescent="0.25">
      <c r="C37" s="34">
        <f>odchylky!D34</f>
        <v>0.1702127659574468</v>
      </c>
    </row>
    <row r="38" spans="1:3" x14ac:dyDescent="0.25">
      <c r="C38" s="34">
        <f>odchylky!D35</f>
        <v>0.04</v>
      </c>
    </row>
    <row r="39" spans="1:3" x14ac:dyDescent="0.25">
      <c r="C39" s="34">
        <f>odchylky!D36</f>
        <v>-2.6548672566371681E-2</v>
      </c>
    </row>
    <row r="40" spans="1:3" x14ac:dyDescent="0.25">
      <c r="C40" s="34">
        <f>odchylky!D37</f>
        <v>-0.13793103448275862</v>
      </c>
    </row>
    <row r="41" spans="1:3" x14ac:dyDescent="0.25">
      <c r="C41" s="34">
        <f>odchylky!D38</f>
        <v>0.1111111111111111</v>
      </c>
    </row>
    <row r="42" spans="1:3" x14ac:dyDescent="0.25">
      <c r="C42" s="34">
        <f>odchylky!D53</f>
        <v>0.25</v>
      </c>
    </row>
    <row r="43" spans="1:3" x14ac:dyDescent="0.25">
      <c r="C43" s="34">
        <f>odchylky!D54</f>
        <v>6.2992125984251968E-2</v>
      </c>
    </row>
    <row r="44" spans="1:3" x14ac:dyDescent="0.25">
      <c r="C44" s="35" t="str">
        <f>odchylky!D55</f>
        <v>X</v>
      </c>
    </row>
    <row r="45" spans="1:3" x14ac:dyDescent="0.25">
      <c r="C45" s="34">
        <f>odchylky!D56</f>
        <v>0.29213483146067415</v>
      </c>
    </row>
    <row r="46" spans="1:3" x14ac:dyDescent="0.25">
      <c r="C46" s="34">
        <f>odchylky!D57</f>
        <v>2.0408163265306121E-2</v>
      </c>
    </row>
    <row r="47" spans="1:3" x14ac:dyDescent="0.25">
      <c r="C47" s="34">
        <f>odchylky!D72</f>
        <v>0.25</v>
      </c>
    </row>
    <row r="48" spans="1:3" x14ac:dyDescent="0.25">
      <c r="C48" s="34">
        <f>odchylky!D73</f>
        <v>0.13821138211382114</v>
      </c>
    </row>
    <row r="49" spans="3:3" x14ac:dyDescent="0.25">
      <c r="C49" s="34">
        <f>odchylky!D74</f>
        <v>0.18421052631578946</v>
      </c>
    </row>
    <row r="50" spans="3:3" x14ac:dyDescent="0.25">
      <c r="C50" s="34">
        <f>odchylky!D75</f>
        <v>0.35632183908045978</v>
      </c>
    </row>
    <row r="51" spans="3:3" x14ac:dyDescent="0.25">
      <c r="C51" s="34">
        <f>odchylky!D76</f>
        <v>0.36363636363636365</v>
      </c>
    </row>
    <row r="52" spans="3:3" x14ac:dyDescent="0.25">
      <c r="C52" s="34">
        <f>odchylky!D91</f>
        <v>4.7619047619047616E-2</v>
      </c>
    </row>
    <row r="53" spans="3:3" x14ac:dyDescent="0.25">
      <c r="C53" s="34">
        <f>odchylky!D92</f>
        <v>4.8387096774193547E-2</v>
      </c>
    </row>
    <row r="54" spans="3:3" x14ac:dyDescent="0.25">
      <c r="C54" s="35" t="str">
        <f>odchylky!D93</f>
        <v>X</v>
      </c>
    </row>
    <row r="55" spans="3:3" x14ac:dyDescent="0.25">
      <c r="C55" s="34">
        <f>odchylky!D94</f>
        <v>4.6511627906976744E-2</v>
      </c>
    </row>
    <row r="56" spans="3:3" x14ac:dyDescent="0.25">
      <c r="C56" s="34">
        <f>odchylky!D95</f>
        <v>0.1111111111111111</v>
      </c>
    </row>
    <row r="57" spans="3:3" x14ac:dyDescent="0.25">
      <c r="C57" s="34">
        <f>odchylky!D110</f>
        <v>2.8037383177570093E-2</v>
      </c>
    </row>
    <row r="58" spans="3:3" x14ac:dyDescent="0.25">
      <c r="C58" s="34">
        <f>odchylky!D111</f>
        <v>1.6949152542372881E-2</v>
      </c>
    </row>
    <row r="59" spans="3:3" x14ac:dyDescent="0.25">
      <c r="C59" s="34">
        <f>odchylky!D112</f>
        <v>0.12244897959183673</v>
      </c>
    </row>
    <row r="60" spans="3:3" x14ac:dyDescent="0.25">
      <c r="C60" s="34">
        <f>odchylky!D113</f>
        <v>1.1235955056179775E-2</v>
      </c>
    </row>
    <row r="61" spans="3:3" x14ac:dyDescent="0.25">
      <c r="C61" s="34">
        <f>odchylky!D114</f>
        <v>4.1666666666666664E-2</v>
      </c>
    </row>
    <row r="62" spans="3:3" x14ac:dyDescent="0.25">
      <c r="C62" s="34">
        <f>odchylky!E15</f>
        <v>0.18556701030927836</v>
      </c>
    </row>
    <row r="63" spans="3:3" x14ac:dyDescent="0.25">
      <c r="C63" s="34">
        <f>odchylky!E16</f>
        <v>-3.8461538461538464E-2</v>
      </c>
    </row>
    <row r="64" spans="3:3" x14ac:dyDescent="0.25">
      <c r="C64" s="35" t="str">
        <f>odchylky!E17</f>
        <v>X</v>
      </c>
    </row>
    <row r="65" spans="3:3" x14ac:dyDescent="0.25">
      <c r="C65" s="34">
        <f>odchylky!E18</f>
        <v>3.4482758620689655E-2</v>
      </c>
    </row>
    <row r="66" spans="3:3" x14ac:dyDescent="0.25">
      <c r="C66" s="34">
        <f>odchylky!E19</f>
        <v>0</v>
      </c>
    </row>
    <row r="67" spans="3:3" x14ac:dyDescent="0.25">
      <c r="C67" s="34">
        <f>odchylky!E34</f>
        <v>0.25</v>
      </c>
    </row>
    <row r="68" spans="3:3" x14ac:dyDescent="0.25">
      <c r="C68" s="34">
        <f>odchylky!E35</f>
        <v>2.3622047244094488E-2</v>
      </c>
    </row>
    <row r="69" spans="3:3" x14ac:dyDescent="0.25">
      <c r="C69" s="34">
        <f>odchylky!E36</f>
        <v>4.3478260869565216E-2</v>
      </c>
    </row>
    <row r="70" spans="3:3" x14ac:dyDescent="0.25">
      <c r="C70" s="34">
        <f>odchylky!E37</f>
        <v>-2.1739130434782608E-2</v>
      </c>
    </row>
    <row r="71" spans="3:3" x14ac:dyDescent="0.25">
      <c r="C71" s="34">
        <f>odchylky!E38</f>
        <v>-9.0909090909090912E-2</v>
      </c>
    </row>
    <row r="72" spans="3:3" x14ac:dyDescent="0.25">
      <c r="C72" s="34">
        <f>odchylky!E53</f>
        <v>0.18556701030927836</v>
      </c>
    </row>
    <row r="73" spans="3:3" x14ac:dyDescent="0.25">
      <c r="C73" s="34">
        <f>odchylky!E54</f>
        <v>0.04</v>
      </c>
    </row>
    <row r="74" spans="3:3" x14ac:dyDescent="0.25">
      <c r="C74" s="35" t="str">
        <f>odchylky!E55</f>
        <v>X</v>
      </c>
    </row>
    <row r="75" spans="3:3" x14ac:dyDescent="0.25">
      <c r="C75" s="34">
        <f>odchylky!E56</f>
        <v>0.14942528735632185</v>
      </c>
    </row>
    <row r="76" spans="3:3" x14ac:dyDescent="0.25">
      <c r="C76" s="34">
        <f>odchylky!E57</f>
        <v>-4.7619047619047616E-2</v>
      </c>
    </row>
    <row r="77" spans="3:3" x14ac:dyDescent="0.25">
      <c r="C77" s="34">
        <f>odchylky!E72</f>
        <v>0.25</v>
      </c>
    </row>
    <row r="78" spans="3:3" x14ac:dyDescent="0.25">
      <c r="C78" s="34">
        <f>odchylky!E73</f>
        <v>0.15044247787610621</v>
      </c>
    </row>
    <row r="79" spans="3:3" x14ac:dyDescent="0.25">
      <c r="C79" s="34">
        <f>odchylky!E74</f>
        <v>0.17647058823529413</v>
      </c>
    </row>
    <row r="80" spans="3:3" x14ac:dyDescent="0.25">
      <c r="C80" s="34">
        <f>odchylky!E75</f>
        <v>0.27777777777777779</v>
      </c>
    </row>
    <row r="81" spans="3:3" x14ac:dyDescent="0.25">
      <c r="C81" s="34">
        <f>odchylky!E76</f>
        <v>-0.13043478260869565</v>
      </c>
    </row>
    <row r="82" spans="3:3" x14ac:dyDescent="0.25">
      <c r="C82" s="34">
        <f>odchylky!E91</f>
        <v>-9.433962264150943E-3</v>
      </c>
    </row>
    <row r="83" spans="3:3" x14ac:dyDescent="0.25">
      <c r="C83" s="35" t="str">
        <f>odchylky!E92</f>
        <v>X</v>
      </c>
    </row>
    <row r="84" spans="3:3" x14ac:dyDescent="0.25">
      <c r="C84" s="35" t="str">
        <f>odchylky!E93</f>
        <v>X</v>
      </c>
    </row>
    <row r="85" spans="3:3" x14ac:dyDescent="0.25">
      <c r="C85" s="34">
        <f>odchylky!E94</f>
        <v>-2.4390243902439025E-2</v>
      </c>
    </row>
    <row r="86" spans="3:3" x14ac:dyDescent="0.25">
      <c r="C86" s="34">
        <f>odchylky!E95</f>
        <v>-0.23076923076923078</v>
      </c>
    </row>
    <row r="87" spans="3:3" x14ac:dyDescent="0.25">
      <c r="C87" s="34">
        <f>odchylky!E110</f>
        <v>7.8431372549019607E-2</v>
      </c>
    </row>
    <row r="88" spans="3:3" x14ac:dyDescent="0.25">
      <c r="C88" s="34">
        <f>odchylky!E111</f>
        <v>1.6260162601626018E-2</v>
      </c>
    </row>
    <row r="89" spans="3:3" x14ac:dyDescent="0.25">
      <c r="C89" s="34">
        <f>odchylky!E112</f>
        <v>0.14035087719298245</v>
      </c>
    </row>
    <row r="90" spans="3:3" x14ac:dyDescent="0.25">
      <c r="C90" s="34">
        <f>odchylky!E113</f>
        <v>8.4337349397590355E-2</v>
      </c>
    </row>
    <row r="91" spans="3:3" x14ac:dyDescent="0.25">
      <c r="C91" s="34">
        <f>odchylky!E114</f>
        <v>-0.16666666666666666</v>
      </c>
    </row>
    <row r="92" spans="3:3" x14ac:dyDescent="0.25">
      <c r="C92" s="34">
        <f>odchylky!F15</f>
        <v>7.8431372549019607E-2</v>
      </c>
    </row>
    <row r="93" spans="3:3" x14ac:dyDescent="0.25">
      <c r="C93" s="34">
        <f>odchylky!F16</f>
        <v>3.1746031746031744E-2</v>
      </c>
    </row>
    <row r="94" spans="3:3" x14ac:dyDescent="0.25">
      <c r="C94" s="35" t="str">
        <f>odchylky!F17</f>
        <v>X</v>
      </c>
    </row>
    <row r="95" spans="3:3" x14ac:dyDescent="0.25">
      <c r="C95" s="34">
        <f>odchylky!F18</f>
        <v>9.1954022988505746E-2</v>
      </c>
    </row>
    <row r="96" spans="3:3" x14ac:dyDescent="0.25">
      <c r="C96" s="34">
        <f>odchylky!F19</f>
        <v>0.20930232558139536</v>
      </c>
    </row>
    <row r="97" spans="3:3" x14ac:dyDescent="0.25">
      <c r="C97" s="34">
        <f>odchylky!F34</f>
        <v>0.1702127659574468</v>
      </c>
    </row>
    <row r="98" spans="3:3" x14ac:dyDescent="0.25">
      <c r="C98" s="34">
        <f>odchylky!F35</f>
        <v>2.6785714285714284E-2</v>
      </c>
    </row>
    <row r="99" spans="3:3" x14ac:dyDescent="0.25">
      <c r="C99" s="34">
        <f>odchylky!F36</f>
        <v>-9.0090090090090089E-3</v>
      </c>
    </row>
    <row r="100" spans="3:3" x14ac:dyDescent="0.25">
      <c r="C100" s="34">
        <f>odchylky!F37</f>
        <v>-5.8823529411764705E-2</v>
      </c>
    </row>
    <row r="101" spans="3:3" x14ac:dyDescent="0.25">
      <c r="C101" s="34">
        <f>odchylky!F38</f>
        <v>0.48936170212765956</v>
      </c>
    </row>
    <row r="102" spans="3:3" x14ac:dyDescent="0.25">
      <c r="C102" s="34">
        <f>odchylky!F53</f>
        <v>0.1</v>
      </c>
    </row>
    <row r="103" spans="3:3" x14ac:dyDescent="0.25">
      <c r="C103" s="34">
        <f>odchylky!F54</f>
        <v>7.7519379844961239E-3</v>
      </c>
    </row>
    <row r="104" spans="3:3" x14ac:dyDescent="0.25">
      <c r="C104" s="35" t="str">
        <f>odchylky!F55</f>
        <v>X</v>
      </c>
    </row>
    <row r="105" spans="3:3" x14ac:dyDescent="0.25">
      <c r="C105" s="34">
        <f>odchylky!F56</f>
        <v>-9.0909090909090912E-2</v>
      </c>
    </row>
    <row r="106" spans="3:3" x14ac:dyDescent="0.25">
      <c r="C106" s="34">
        <f>odchylky!F57</f>
        <v>0.19565217391304349</v>
      </c>
    </row>
    <row r="107" spans="3:3" x14ac:dyDescent="0.25">
      <c r="C107" s="34">
        <f>odchylky!F72</f>
        <v>0.1111111111111111</v>
      </c>
    </row>
    <row r="108" spans="3:3" x14ac:dyDescent="0.25">
      <c r="C108" s="34">
        <f>odchylky!F73</f>
        <v>3.1746031746031744E-2</v>
      </c>
    </row>
    <row r="109" spans="3:3" x14ac:dyDescent="0.25">
      <c r="C109" s="34">
        <f>odchylky!F74</f>
        <v>0.1111111111111111</v>
      </c>
    </row>
    <row r="110" spans="3:3" x14ac:dyDescent="0.25">
      <c r="C110" s="34">
        <f>odchylky!F75</f>
        <v>-1.098901098901099E-2</v>
      </c>
    </row>
    <row r="111" spans="3:3" x14ac:dyDescent="0.25">
      <c r="C111" s="34">
        <f>odchylky!F76</f>
        <v>0.20930232558139536</v>
      </c>
    </row>
    <row r="112" spans="3:3" x14ac:dyDescent="0.25">
      <c r="C112" s="34">
        <f>odchylky!F91</f>
        <v>-5.6603773584905662E-2</v>
      </c>
    </row>
    <row r="113" spans="3:3" x14ac:dyDescent="0.25">
      <c r="C113" s="34">
        <f>odchylky!F92</f>
        <v>-6.25E-2</v>
      </c>
    </row>
    <row r="114" spans="3:3" x14ac:dyDescent="0.25">
      <c r="C114" s="35" t="str">
        <f>odchylky!F93</f>
        <v>X</v>
      </c>
    </row>
    <row r="115" spans="3:3" x14ac:dyDescent="0.25">
      <c r="C115" s="34">
        <f>odchylky!F94</f>
        <v>-2.4390243902439025E-2</v>
      </c>
    </row>
    <row r="116" spans="3:3" x14ac:dyDescent="0.25">
      <c r="C116" s="34">
        <f>odchylky!F95</f>
        <v>1.9230769230769232E-2</v>
      </c>
    </row>
    <row r="117" spans="3:3" x14ac:dyDescent="0.25">
      <c r="C117" s="34">
        <f>odchylky!F110</f>
        <v>-1.9607843137254902E-2</v>
      </c>
    </row>
    <row r="118" spans="3:3" x14ac:dyDescent="0.25">
      <c r="C118" s="34">
        <f>odchylky!F111</f>
        <v>5.6910569105691054E-2</v>
      </c>
    </row>
    <row r="119" spans="3:3" x14ac:dyDescent="0.25">
      <c r="C119" s="34">
        <f>odchylky!F112</f>
        <v>0.14035087719298245</v>
      </c>
    </row>
    <row r="120" spans="3:3" x14ac:dyDescent="0.25">
      <c r="C120" s="34">
        <f>odchylky!F113</f>
        <v>0.3253012048192771</v>
      </c>
    </row>
    <row r="121" spans="3:3" x14ac:dyDescent="0.25">
      <c r="C121" s="34">
        <f>odchylky!F114</f>
        <v>0.35714285714285715</v>
      </c>
    </row>
    <row r="122" spans="3:3" x14ac:dyDescent="0.25">
      <c r="C122" s="34">
        <f>odchylky!G15</f>
        <v>0.12745098039215685</v>
      </c>
    </row>
    <row r="123" spans="3:3" x14ac:dyDescent="0.25">
      <c r="C123" s="34">
        <f>odchylky!G16</f>
        <v>5.5555555555555552E-2</v>
      </c>
    </row>
    <row r="124" spans="3:3" x14ac:dyDescent="0.25">
      <c r="C124" s="35" t="str">
        <f>odchylky!G17</f>
        <v>X</v>
      </c>
    </row>
    <row r="125" spans="3:3" x14ac:dyDescent="0.25">
      <c r="C125" s="34">
        <f>odchylky!G18</f>
        <v>0.26436781609195403</v>
      </c>
    </row>
    <row r="126" spans="3:3" x14ac:dyDescent="0.25">
      <c r="C126" s="34">
        <f>odchylky!G19</f>
        <v>0.16279069767441862</v>
      </c>
    </row>
    <row r="127" spans="3:3" x14ac:dyDescent="0.25">
      <c r="C127" s="34">
        <f>odchylky!G34</f>
        <v>7.4468085106382975E-2</v>
      </c>
    </row>
    <row r="128" spans="3:3" x14ac:dyDescent="0.25">
      <c r="C128" s="34">
        <f>odchylky!G35</f>
        <v>8.9285714285714288E-2</v>
      </c>
    </row>
    <row r="129" spans="3:3" x14ac:dyDescent="0.25">
      <c r="C129" s="34">
        <f>odchylky!G36</f>
        <v>0.17117117117117117</v>
      </c>
    </row>
    <row r="130" spans="3:3" x14ac:dyDescent="0.25">
      <c r="C130" s="34">
        <f>odchylky!G37</f>
        <v>0.35294117647058826</v>
      </c>
    </row>
    <row r="131" spans="3:3" x14ac:dyDescent="0.25">
      <c r="C131" s="34">
        <f>odchylky!G38</f>
        <v>0.10638297872340426</v>
      </c>
    </row>
    <row r="132" spans="3:3" x14ac:dyDescent="0.25">
      <c r="C132" s="34">
        <f>odchylky!G53</f>
        <v>0.15</v>
      </c>
    </row>
    <row r="133" spans="3:3" x14ac:dyDescent="0.25">
      <c r="C133" s="34">
        <f>odchylky!G54</f>
        <v>3.1007751937984496E-2</v>
      </c>
    </row>
    <row r="134" spans="3:3" x14ac:dyDescent="0.25">
      <c r="C134" s="35" t="str">
        <f>odchylky!G55</f>
        <v>X</v>
      </c>
    </row>
    <row r="135" spans="3:3" x14ac:dyDescent="0.25">
      <c r="C135" s="34">
        <f>odchylky!G56</f>
        <v>0.25</v>
      </c>
    </row>
    <row r="136" spans="3:3" x14ac:dyDescent="0.25">
      <c r="C136" s="34">
        <f>odchylky!G57</f>
        <v>4.3478260869565216E-2</v>
      </c>
    </row>
    <row r="137" spans="3:3" x14ac:dyDescent="0.25">
      <c r="C137" s="34">
        <f>odchylky!G72</f>
        <v>0.18181818181818182</v>
      </c>
    </row>
    <row r="138" spans="3:3" x14ac:dyDescent="0.25">
      <c r="C138" s="34">
        <f>odchylky!G73</f>
        <v>7.1428571428571425E-2</v>
      </c>
    </row>
    <row r="139" spans="3:3" x14ac:dyDescent="0.25">
      <c r="C139" s="34">
        <f>odchylky!G74</f>
        <v>0.1623931623931624</v>
      </c>
    </row>
    <row r="140" spans="3:3" x14ac:dyDescent="0.25">
      <c r="C140" s="34">
        <f>odchylky!G75</f>
        <v>0.2857142857142857</v>
      </c>
    </row>
    <row r="141" spans="3:3" x14ac:dyDescent="0.25">
      <c r="C141" s="34">
        <f>odchylky!G76</f>
        <v>0.11627906976744186</v>
      </c>
    </row>
    <row r="142" spans="3:3" x14ac:dyDescent="0.25">
      <c r="C142" s="34">
        <f>odchylky!G91</f>
        <v>-5.6603773584905662E-2</v>
      </c>
    </row>
    <row r="143" spans="3:3" x14ac:dyDescent="0.25">
      <c r="C143" s="34">
        <f>odchylky!G92</f>
        <v>-4.6875E-2</v>
      </c>
    </row>
    <row r="144" spans="3:3" x14ac:dyDescent="0.25">
      <c r="C144" s="35" t="str">
        <f>odchylky!G93</f>
        <v>X</v>
      </c>
    </row>
    <row r="145" spans="3:3" x14ac:dyDescent="0.25">
      <c r="C145" s="34">
        <f>odchylky!G94</f>
        <v>0.13414634146341464</v>
      </c>
    </row>
    <row r="146" spans="3:3" x14ac:dyDescent="0.25">
      <c r="C146" s="34">
        <f>odchylky!G95</f>
        <v>-9.6153846153846159E-2</v>
      </c>
    </row>
    <row r="147" spans="3:3" x14ac:dyDescent="0.25">
      <c r="C147" s="34">
        <f>odchylky!G110</f>
        <v>-1.9607843137254902E-2</v>
      </c>
    </row>
    <row r="148" spans="3:3" x14ac:dyDescent="0.25">
      <c r="C148" s="34">
        <f>odchylky!G111</f>
        <v>8.1300813008130079E-2</v>
      </c>
    </row>
    <row r="149" spans="3:3" x14ac:dyDescent="0.25">
      <c r="C149" s="34">
        <f>odchylky!G112</f>
        <v>7.8947368421052627E-2</v>
      </c>
    </row>
    <row r="150" spans="3:3" x14ac:dyDescent="0.25">
      <c r="C150" s="34">
        <f>odchylky!G113</f>
        <v>0.38554216867469882</v>
      </c>
    </row>
    <row r="151" spans="3:3" x14ac:dyDescent="0.25">
      <c r="C151" s="34">
        <f>odchylky!G114</f>
        <v>-4.7619047619047616E-2</v>
      </c>
    </row>
    <row r="152" spans="3:3" x14ac:dyDescent="0.25">
      <c r="C152" s="34">
        <f>IF(odchylky!K15="","",odchylky!K15)</f>
        <v>8.9108910891089105E-2</v>
      </c>
    </row>
    <row r="153" spans="3:3" x14ac:dyDescent="0.25">
      <c r="C153" s="34">
        <f>IF(odchylky!K16="","",odchylky!K16)</f>
        <v>0.04</v>
      </c>
    </row>
    <row r="154" spans="3:3" x14ac:dyDescent="0.25">
      <c r="C154" s="34">
        <f>IF(odchylky!K17="","",odchylky!K17)</f>
        <v>0.18181818181818182</v>
      </c>
    </row>
    <row r="155" spans="3:3" x14ac:dyDescent="0.25">
      <c r="C155" s="34">
        <f>IF(odchylky!K18="","",odchylky!K18)</f>
        <v>0.17647058823529413</v>
      </c>
    </row>
    <row r="156" spans="3:3" x14ac:dyDescent="0.25">
      <c r="C156" s="34">
        <f>IF(odchylky!K19="","",odchylky!K19)</f>
        <v>-0.1111111111111111</v>
      </c>
    </row>
    <row r="157" spans="3:3" x14ac:dyDescent="0.25">
      <c r="C157" s="34">
        <f>IF(odchylky!K34="","",odchylky!K34)</f>
        <v>0.14285714285714285</v>
      </c>
    </row>
    <row r="158" spans="3:3" x14ac:dyDescent="0.25">
      <c r="C158" s="34">
        <f>IF(odchylky!K35="","",odchylky!K35)</f>
        <v>4.8387096774193547E-2</v>
      </c>
    </row>
    <row r="159" spans="3:3" x14ac:dyDescent="0.25">
      <c r="C159" s="34">
        <f>IF(odchylky!K36="","",odchylky!K36)</f>
        <v>9.6491228070175433E-2</v>
      </c>
    </row>
    <row r="160" spans="3:3" x14ac:dyDescent="0.25">
      <c r="C160" s="34">
        <f>IF(odchylky!K37="","",odchylky!K37)</f>
        <v>0.26436781609195403</v>
      </c>
    </row>
    <row r="161" spans="3:3" x14ac:dyDescent="0.25">
      <c r="C161" s="34">
        <f>IF(odchylky!K38="","",odchylky!K38)</f>
        <v>2.2727272727272728E-2</v>
      </c>
    </row>
    <row r="162" spans="3:3" x14ac:dyDescent="0.25">
      <c r="C162" s="34">
        <f>IF(odchylky!K53="","",odchylky!K53)</f>
        <v>0.12244897959183673</v>
      </c>
    </row>
    <row r="163" spans="3:3" x14ac:dyDescent="0.25">
      <c r="C163" s="34">
        <f>IF(odchylky!K54="","",odchylky!K54)</f>
        <v>1.5625E-2</v>
      </c>
    </row>
    <row r="164" spans="3:3" x14ac:dyDescent="0.25">
      <c r="C164" s="34">
        <f>IF(odchylky!K55="","",odchylky!K55)</f>
        <v>6.8376068376068383E-2</v>
      </c>
    </row>
    <row r="165" spans="3:3" x14ac:dyDescent="0.25">
      <c r="C165" s="34">
        <f>IF(odchylky!K56="","",odchylky!K56)</f>
        <v>0.14130434782608695</v>
      </c>
    </row>
    <row r="166" spans="3:3" x14ac:dyDescent="0.25">
      <c r="C166" s="34">
        <f>IF(odchylky!K57="","",odchylky!K57)</f>
        <v>-4.2553191489361701E-2</v>
      </c>
    </row>
    <row r="167" spans="3:3" x14ac:dyDescent="0.25">
      <c r="C167" s="34">
        <f>IF(odchylky!K72="","",odchylky!K72)</f>
        <v>0.18811881188118812</v>
      </c>
    </row>
    <row r="168" spans="3:3" x14ac:dyDescent="0.25">
      <c r="C168" s="34">
        <f>IF(odchylky!K73="","",odchylky!K73)</f>
        <v>3.1746031746031744E-2</v>
      </c>
    </row>
    <row r="169" spans="3:3" x14ac:dyDescent="0.25">
      <c r="C169" s="34">
        <f>IF(odchylky!K74="","",odchylky!K74)</f>
        <v>0.14035087719298245</v>
      </c>
    </row>
    <row r="170" spans="3:3" x14ac:dyDescent="0.25">
      <c r="C170" s="34">
        <f>IF(odchylky!K75="","",odchylky!K75)</f>
        <v>0.3253012048192771</v>
      </c>
    </row>
    <row r="171" spans="3:3" x14ac:dyDescent="0.25">
      <c r="C171" s="34">
        <f>IF(odchylky!K76="","",odchylky!K76)</f>
        <v>-0.1</v>
      </c>
    </row>
    <row r="172" spans="3:3" x14ac:dyDescent="0.25">
      <c r="C172" s="34">
        <f>IF(odchylky!K91="","",odchylky!K91)</f>
        <v>7.8431372549019607E-2</v>
      </c>
    </row>
    <row r="173" spans="3:3" x14ac:dyDescent="0.25">
      <c r="C173" s="34">
        <f>IF(odchylky!K92="","",odchylky!K92)</f>
        <v>6.5573770491803282E-2</v>
      </c>
    </row>
    <row r="174" spans="3:3" x14ac:dyDescent="0.25">
      <c r="C174" s="34">
        <f>IF(odchylky!K93="","",odchylky!K93)</f>
        <v>0.16071428571428573</v>
      </c>
    </row>
    <row r="175" spans="3:3" x14ac:dyDescent="0.25">
      <c r="C175" s="34">
        <f>IF(odchylky!K94="","",odchylky!K94)</f>
        <v>0.15789473684210525</v>
      </c>
    </row>
    <row r="176" spans="3:3" x14ac:dyDescent="0.25">
      <c r="C176" s="34">
        <f>IF(odchylky!K95="","",odchylky!K95)</f>
        <v>-0.24528301886792453</v>
      </c>
    </row>
    <row r="177" spans="3:3" x14ac:dyDescent="0.25">
      <c r="C177" s="34">
        <f>IF(odchylky!K110="","",odchylky!K110)</f>
        <v>0.14583333333333334</v>
      </c>
    </row>
    <row r="178" spans="3:3" x14ac:dyDescent="0.25">
      <c r="C178" s="34">
        <f>IF(odchylky!K111="","",odchylky!K111)</f>
        <v>5.46875E-2</v>
      </c>
    </row>
    <row r="179" spans="3:3" x14ac:dyDescent="0.25">
      <c r="C179" s="34">
        <f>IF(odchylky!K112="","",odchylky!K112)</f>
        <v>5.6910569105691054E-2</v>
      </c>
    </row>
    <row r="180" spans="3:3" x14ac:dyDescent="0.25">
      <c r="C180" s="34">
        <f>IF(odchylky!K113="","",odchylky!K113)</f>
        <v>0.1702127659574468</v>
      </c>
    </row>
    <row r="181" spans="3:3" x14ac:dyDescent="0.25">
      <c r="C181" s="34">
        <f>IF(odchylky!K114="","",odchylky!K114)</f>
        <v>-0.2</v>
      </c>
    </row>
    <row r="182" spans="3:3" x14ac:dyDescent="0.25">
      <c r="C182" s="34">
        <f>IF(odchylky!L15="","",odchylky!L15)</f>
        <v>8.9108910891089105E-2</v>
      </c>
    </row>
    <row r="183" spans="3:3" x14ac:dyDescent="0.25">
      <c r="C183" s="34">
        <f>IF(odchylky!L16="","",odchylky!L16)</f>
        <v>0.08</v>
      </c>
    </row>
    <row r="184" spans="3:3" x14ac:dyDescent="0.25">
      <c r="C184" s="34">
        <f>IF(odchylky!L17="","",odchylky!L17)</f>
        <v>0.18181818181818182</v>
      </c>
    </row>
    <row r="185" spans="3:3" x14ac:dyDescent="0.25">
      <c r="C185" s="34">
        <f>IF(odchylky!L18="","",odchylky!L18)</f>
        <v>0.23529411764705882</v>
      </c>
    </row>
    <row r="186" spans="3:3" x14ac:dyDescent="0.25">
      <c r="C186" s="34">
        <f>IF(odchylky!L19="","",odchylky!L19)</f>
        <v>0</v>
      </c>
    </row>
    <row r="187" spans="3:3" x14ac:dyDescent="0.25">
      <c r="C187" s="34">
        <f>IF(odchylky!L34="","",odchylky!L34)</f>
        <v>-4.7619047619047616E-2</v>
      </c>
    </row>
    <row r="188" spans="3:3" x14ac:dyDescent="0.25">
      <c r="C188" s="34">
        <f>IF(odchylky!L35="","",odchylky!L35)</f>
        <v>0.12903225806451613</v>
      </c>
    </row>
    <row r="189" spans="3:3" x14ac:dyDescent="0.25">
      <c r="C189" s="34">
        <f>IF(odchylky!L36="","",odchylky!L36)</f>
        <v>0.18421052631578946</v>
      </c>
    </row>
    <row r="190" spans="3:3" x14ac:dyDescent="0.25">
      <c r="C190" s="34">
        <f>IF(odchylky!L37="","",odchylky!L37)</f>
        <v>3.4482758620689655E-2</v>
      </c>
    </row>
    <row r="191" spans="3:3" x14ac:dyDescent="0.25">
      <c r="C191" s="34">
        <f>IF(odchylky!L38="","",odchylky!L38)</f>
        <v>0.25</v>
      </c>
    </row>
    <row r="192" spans="3:3" x14ac:dyDescent="0.25">
      <c r="C192" s="34">
        <f>IF(odchylky!L53="","",odchylky!L53)</f>
        <v>0.22448979591836735</v>
      </c>
    </row>
    <row r="193" spans="3:3" x14ac:dyDescent="0.25">
      <c r="C193" s="34">
        <f>IF(odchylky!L54="","",odchylky!L54)</f>
        <v>1.5625E-2</v>
      </c>
    </row>
    <row r="194" spans="3:3" x14ac:dyDescent="0.25">
      <c r="C194" s="34">
        <f>IF(odchylky!L55="","",odchylky!L55)</f>
        <v>0.15384615384615385</v>
      </c>
    </row>
    <row r="195" spans="3:3" x14ac:dyDescent="0.25">
      <c r="C195" s="34">
        <f>IF(odchylky!L56="","",odchylky!L56)</f>
        <v>3.2608695652173912E-2</v>
      </c>
    </row>
    <row r="196" spans="3:3" x14ac:dyDescent="0.25">
      <c r="C196" s="34">
        <f>IF(odchylky!L57="","",odchylky!L57)</f>
        <v>6.3829787234042548E-2</v>
      </c>
    </row>
    <row r="197" spans="3:3" x14ac:dyDescent="0.25">
      <c r="C197" s="34">
        <f>IF(odchylky!L72="","",odchylky!L72)</f>
        <v>0.18811881188118812</v>
      </c>
    </row>
    <row r="198" spans="3:3" x14ac:dyDescent="0.25">
      <c r="C198" s="34">
        <f>IF(odchylky!L73="","",odchylky!L73)</f>
        <v>0.15079365079365079</v>
      </c>
    </row>
    <row r="199" spans="3:3" x14ac:dyDescent="0.25">
      <c r="C199" s="34">
        <f>IF(odchylky!L74="","",odchylky!L74)</f>
        <v>0.22807017543859648</v>
      </c>
    </row>
    <row r="200" spans="3:3" x14ac:dyDescent="0.25">
      <c r="C200" s="34">
        <f>IF(odchylky!L75="","",odchylky!L75)</f>
        <v>2.4096385542168676E-2</v>
      </c>
    </row>
    <row r="201" spans="3:3" x14ac:dyDescent="0.25">
      <c r="C201" s="34">
        <f>IF(odchylky!L76="","",odchylky!L76)</f>
        <v>-0.1</v>
      </c>
    </row>
    <row r="202" spans="3:3" x14ac:dyDescent="0.25">
      <c r="C202" s="34">
        <f>IF(odchylky!L91="","",odchylky!L91)</f>
        <v>7.8431372549019607E-2</v>
      </c>
    </row>
    <row r="203" spans="3:3" x14ac:dyDescent="0.25">
      <c r="C203" s="34">
        <f>IF(odchylky!L92="","",odchylky!L92)</f>
        <v>6.5573770491803282E-2</v>
      </c>
    </row>
    <row r="204" spans="3:3" x14ac:dyDescent="0.25">
      <c r="C204" s="34">
        <f>IF(odchylky!L93="","",odchylky!L93)</f>
        <v>0.25</v>
      </c>
    </row>
    <row r="205" spans="3:3" x14ac:dyDescent="0.25">
      <c r="C205" s="34">
        <f>IF(odchylky!L94="","",odchylky!L94)</f>
        <v>0.26315789473684209</v>
      </c>
    </row>
    <row r="206" spans="3:3" x14ac:dyDescent="0.25">
      <c r="C206" s="34">
        <f>IF(odchylky!L95="","",odchylky!L95)</f>
        <v>0.13207547169811321</v>
      </c>
    </row>
    <row r="207" spans="3:3" x14ac:dyDescent="0.25">
      <c r="C207" s="34">
        <f>IF(odchylky!L110="","",odchylky!L110)</f>
        <v>0.19791666666666666</v>
      </c>
    </row>
    <row r="208" spans="3:3" x14ac:dyDescent="0.25">
      <c r="C208" s="34">
        <f>IF(odchylky!L111="","",odchylky!L111)</f>
        <v>1.5625E-2</v>
      </c>
    </row>
    <row r="209" spans="3:3" x14ac:dyDescent="0.25">
      <c r="C209" s="34">
        <f>IF(odchylky!L112="","",odchylky!L112)</f>
        <v>0.13821138211382114</v>
      </c>
    </row>
    <row r="210" spans="3:3" x14ac:dyDescent="0.25">
      <c r="C210" s="34">
        <f>IF(odchylky!L113="","",odchylky!L113)</f>
        <v>0.32978723404255317</v>
      </c>
    </row>
    <row r="211" spans="3:3" x14ac:dyDescent="0.25">
      <c r="C211" s="34">
        <f>IF(odchylky!L114="","",odchylky!L114)</f>
        <v>0.2</v>
      </c>
    </row>
    <row r="212" spans="3:3" x14ac:dyDescent="0.25">
      <c r="C212" s="34">
        <f>IF(odchylky!S15="","",odchylky!S15)</f>
        <v>0.28999999999999998</v>
      </c>
    </row>
    <row r="213" spans="3:3" x14ac:dyDescent="0.25">
      <c r="C213" s="34">
        <f>IF(odchylky!S16="","",odchylky!S16)</f>
        <v>0.10569105691056911</v>
      </c>
    </row>
    <row r="214" spans="3:3" x14ac:dyDescent="0.25">
      <c r="C214" s="34">
        <f>IF(odchylky!S17="","",odchylky!S17)</f>
        <v>0.14782608695652175</v>
      </c>
    </row>
    <row r="215" spans="3:3" x14ac:dyDescent="0.25">
      <c r="C215" s="34">
        <f>IF(odchylky!S18="","",odchylky!S18)</f>
        <v>0.17894736842105263</v>
      </c>
    </row>
    <row r="216" spans="3:3" x14ac:dyDescent="0.25">
      <c r="C216" s="34">
        <f>IF(odchylky!S19="","",odchylky!S19)</f>
        <v>0.54347826086956519</v>
      </c>
    </row>
    <row r="217" spans="3:3" x14ac:dyDescent="0.25">
      <c r="C217" s="34">
        <f>IF(odchylky!S34="","",odchylky!S34)</f>
        <v>0.37894736842105264</v>
      </c>
    </row>
    <row r="218" spans="3:3" x14ac:dyDescent="0.25">
      <c r="C218" s="34">
        <f>IF(odchylky!S35="","",odchylky!S35)</f>
        <v>0.10569105691056911</v>
      </c>
    </row>
    <row r="219" spans="3:3" x14ac:dyDescent="0.25">
      <c r="C219" s="34">
        <f>IF(odchylky!S36="","",odchylky!S36)</f>
        <v>0.1206896551724138</v>
      </c>
    </row>
    <row r="220" spans="3:3" x14ac:dyDescent="0.25">
      <c r="C220" s="34">
        <f>IF(odchylky!S37="","",odchylky!S37)</f>
        <v>0.21649484536082475</v>
      </c>
    </row>
    <row r="221" spans="3:3" x14ac:dyDescent="0.25">
      <c r="C221" s="34">
        <f>IF(odchylky!S38="","",odchylky!S38)</f>
        <v>0.10909090909090909</v>
      </c>
    </row>
    <row r="222" spans="3:3" x14ac:dyDescent="0.25">
      <c r="C222" s="34">
        <f>IF(odchylky!S53="","",odchylky!S53)</f>
        <v>0.24242424242424243</v>
      </c>
    </row>
    <row r="223" spans="3:3" x14ac:dyDescent="0.25">
      <c r="C223" s="34">
        <f>IF(odchylky!S54="","",odchylky!S54)</f>
        <v>0.112</v>
      </c>
    </row>
    <row r="224" spans="3:3" x14ac:dyDescent="0.25">
      <c r="C224" s="34">
        <f>IF(odchylky!S55="","",odchylky!S55)</f>
        <v>0.16814159292035399</v>
      </c>
    </row>
    <row r="225" spans="3:3" x14ac:dyDescent="0.25">
      <c r="C225" s="34">
        <f>IF(odchylky!S56="","",odchylky!S56)</f>
        <v>0.29761904761904762</v>
      </c>
    </row>
    <row r="226" spans="3:3" x14ac:dyDescent="0.25">
      <c r="C226" s="34">
        <f>IF(odchylky!S57="","",odchylky!S57)</f>
        <v>0.41176470588235292</v>
      </c>
    </row>
    <row r="227" spans="3:3" x14ac:dyDescent="0.25">
      <c r="C227" s="34">
        <f>IF(odchylky!S72="","",odchylky!S72)</f>
        <v>0.15686274509803921</v>
      </c>
    </row>
    <row r="228" spans="3:3" x14ac:dyDescent="0.25">
      <c r="C228" s="34">
        <f>IF(odchylky!S73="","",odchylky!S73)</f>
        <v>8.1300813008130079E-2</v>
      </c>
    </row>
    <row r="229" spans="3:3" x14ac:dyDescent="0.25">
      <c r="C229" s="34">
        <f>IF(odchylky!S74="","",odchylky!S74)</f>
        <v>0.16964285714285715</v>
      </c>
    </row>
    <row r="230" spans="3:3" x14ac:dyDescent="0.25">
      <c r="C230" s="34">
        <f>IF(odchylky!S75="","",odchylky!S75)</f>
        <v>0.19101123595505617</v>
      </c>
    </row>
    <row r="231" spans="3:3" x14ac:dyDescent="0.25">
      <c r="C231" s="34">
        <f>IF(odchylky!S76="","",odchylky!S76)</f>
        <v>0.17777777777777778</v>
      </c>
    </row>
    <row r="232" spans="3:3" x14ac:dyDescent="0.25">
      <c r="C232" s="34">
        <f>IF(odchylky!S91="","",odchylky!S91)</f>
        <v>0.18811881188118812</v>
      </c>
    </row>
    <row r="233" spans="3:3" x14ac:dyDescent="0.25">
      <c r="C233" s="34">
        <f>IF(odchylky!S92="","",odchylky!S92)</f>
        <v>9.6774193548387094E-2</v>
      </c>
    </row>
    <row r="234" spans="3:3" x14ac:dyDescent="0.25">
      <c r="C234" s="34">
        <f>IF(odchylky!S93="","",odchylky!S93)</f>
        <v>0.16071428571428573</v>
      </c>
    </row>
    <row r="235" spans="3:3" x14ac:dyDescent="0.25">
      <c r="C235" s="34">
        <f>IF(odchylky!S94="","",odchylky!S94)</f>
        <v>0.17894736842105263</v>
      </c>
    </row>
    <row r="236" spans="3:3" x14ac:dyDescent="0.25">
      <c r="C236" s="34">
        <f>IF(odchylky!S95="","",odchylky!S95)</f>
        <v>0.70588235294117652</v>
      </c>
    </row>
    <row r="237" spans="3:3" x14ac:dyDescent="0.25">
      <c r="C237" s="34">
        <f>IF(odchylky!S110="","",odchylky!S110)</f>
        <v>0.13402061855670103</v>
      </c>
    </row>
    <row r="238" spans="3:3" x14ac:dyDescent="0.25">
      <c r="C238" s="34">
        <f>IF(odchylky!S111="","",odchylky!S111)</f>
        <v>3.1746031746031744E-2</v>
      </c>
    </row>
    <row r="239" spans="3:3" x14ac:dyDescent="0.25">
      <c r="C239" s="34">
        <f>IF(odchylky!S112="","",odchylky!S112)</f>
        <v>0.12280701754385964</v>
      </c>
    </row>
    <row r="240" spans="3:3" x14ac:dyDescent="0.25">
      <c r="C240" s="34">
        <f>IF(odchylky!S113="","",odchylky!S113)</f>
        <v>0</v>
      </c>
    </row>
    <row r="241" spans="3:3" x14ac:dyDescent="0.25">
      <c r="C241" s="34">
        <f>IF(odchylky!S114="","",odchylky!S114)</f>
        <v>0.46511627906976744</v>
      </c>
    </row>
    <row r="242" spans="3:3" x14ac:dyDescent="0.25">
      <c r="C242" s="34">
        <f>IF(odchylky!T15="","",odchylky!T15)</f>
        <v>0.05</v>
      </c>
    </row>
    <row r="243" spans="3:3" x14ac:dyDescent="0.25">
      <c r="C243" s="34">
        <f>IF(odchylky!T16="","",odchylky!T16)</f>
        <v>8.943089430894309E-2</v>
      </c>
    </row>
    <row r="244" spans="3:3" x14ac:dyDescent="0.25">
      <c r="C244" s="34">
        <f>IF(odchylky!T17="","",odchylky!T17)</f>
        <v>4.3478260869565216E-2</v>
      </c>
    </row>
    <row r="245" spans="3:3" x14ac:dyDescent="0.25">
      <c r="C245" s="34">
        <f>IF(odchylky!T18="","",odchylky!T18)</f>
        <v>5.2631578947368418E-2</v>
      </c>
    </row>
    <row r="246" spans="3:3" x14ac:dyDescent="0.25">
      <c r="C246" s="34">
        <f>IF(odchylky!T19="","",odchylky!T19)</f>
        <v>-0.13043478260869565</v>
      </c>
    </row>
    <row r="247" spans="3:3" x14ac:dyDescent="0.25">
      <c r="C247" s="34">
        <f>IF(odchylky!T34="","",odchylky!T34)</f>
        <v>0.14736842105263157</v>
      </c>
    </row>
    <row r="248" spans="3:3" x14ac:dyDescent="0.25">
      <c r="C248" s="34">
        <f>IF(odchylky!T35="","",odchylky!T35)</f>
        <v>5.6910569105691054E-2</v>
      </c>
    </row>
    <row r="249" spans="3:3" x14ac:dyDescent="0.25">
      <c r="C249" s="34">
        <f>IF(odchylky!T36="","",odchylky!T36)</f>
        <v>1.7241379310344827E-2</v>
      </c>
    </row>
    <row r="250" spans="3:3" x14ac:dyDescent="0.25">
      <c r="C250" s="34">
        <f>IF(odchylky!T37="","",odchylky!T37)</f>
        <v>-7.2164948453608241E-2</v>
      </c>
    </row>
    <row r="251" spans="3:3" x14ac:dyDescent="0.25">
      <c r="C251" s="34">
        <f>IF(odchylky!T38="","",odchylky!T38)</f>
        <v>-0.16363636363636364</v>
      </c>
    </row>
    <row r="252" spans="3:3" x14ac:dyDescent="0.25">
      <c r="C252" s="34">
        <f>IF(odchylky!T53="","",odchylky!T53)</f>
        <v>0.27272727272727271</v>
      </c>
    </row>
    <row r="253" spans="3:3" x14ac:dyDescent="0.25">
      <c r="C253" s="34">
        <f>IF(odchylky!T54="","",odchylky!T54)</f>
        <v>5.6000000000000001E-2</v>
      </c>
    </row>
    <row r="254" spans="3:3" x14ac:dyDescent="0.25">
      <c r="C254" s="34">
        <f>IF(odchylky!T55="","",odchylky!T55)</f>
        <v>0.15044247787610621</v>
      </c>
    </row>
    <row r="255" spans="3:3" x14ac:dyDescent="0.25">
      <c r="C255" s="34">
        <f>IF(odchylky!T56="","",odchylky!T56)</f>
        <v>1.1904761904761904E-2</v>
      </c>
    </row>
    <row r="256" spans="3:3" x14ac:dyDescent="0.25">
      <c r="C256" s="34">
        <f>IF(odchylky!T57="","",odchylky!T57)</f>
        <v>-0.15686274509803921</v>
      </c>
    </row>
    <row r="257" spans="3:3" x14ac:dyDescent="0.25">
      <c r="C257" s="34">
        <f>IF(odchylky!T72="","",odchylky!T72)</f>
        <v>0.20588235294117646</v>
      </c>
    </row>
    <row r="258" spans="3:3" x14ac:dyDescent="0.25">
      <c r="C258" s="34">
        <f>IF(odchylky!T73="","",odchylky!T73)</f>
        <v>7.3170731707317069E-2</v>
      </c>
    </row>
    <row r="259" spans="3:3" x14ac:dyDescent="0.25">
      <c r="C259" s="34">
        <f>IF(odchylky!T74="","",odchylky!T74)</f>
        <v>0.21428571428571427</v>
      </c>
    </row>
    <row r="260" spans="3:3" x14ac:dyDescent="0.25">
      <c r="C260" s="34">
        <f>IF(odchylky!T75="","",odchylky!T75)</f>
        <v>0.12359550561797752</v>
      </c>
    </row>
    <row r="261" spans="3:3" x14ac:dyDescent="0.25">
      <c r="C261" s="34">
        <f>IF(odchylky!T76="","",odchylky!T76)</f>
        <v>2.2222222222222223E-2</v>
      </c>
    </row>
    <row r="262" spans="3:3" x14ac:dyDescent="0.25">
      <c r="C262" s="34">
        <f>IF(odchylky!T91="","",odchylky!T91)</f>
        <v>0.12871287128712872</v>
      </c>
    </row>
    <row r="263" spans="3:3" x14ac:dyDescent="0.25">
      <c r="C263" s="34">
        <f>IF(odchylky!T92="","",odchylky!T92)</f>
        <v>0.12903225806451613</v>
      </c>
    </row>
    <row r="264" spans="3:3" x14ac:dyDescent="0.25">
      <c r="C264" s="34">
        <f>IF(odchylky!T93="","",odchylky!T93)</f>
        <v>0.22321428571428573</v>
      </c>
    </row>
    <row r="265" spans="3:3" x14ac:dyDescent="0.25">
      <c r="C265" s="34">
        <f>IF(odchylky!T94="","",odchylky!T94)</f>
        <v>0.26315789473684209</v>
      </c>
    </row>
    <row r="266" spans="3:3" x14ac:dyDescent="0.25">
      <c r="C266" s="34">
        <f>IF(odchylky!T95="","",odchylky!T95)</f>
        <v>0.70588235294117652</v>
      </c>
    </row>
    <row r="267" spans="3:3" x14ac:dyDescent="0.25">
      <c r="C267" s="34">
        <f>IF(odchylky!T110="","",odchylky!T110)</f>
        <v>3.0927835051546393E-2</v>
      </c>
    </row>
    <row r="268" spans="3:3" x14ac:dyDescent="0.25">
      <c r="C268" s="34">
        <f>IF(odchylky!T111="","",odchylky!T111)</f>
        <v>-0.12698412698412698</v>
      </c>
    </row>
    <row r="269" spans="3:3" x14ac:dyDescent="0.25">
      <c r="C269" s="34">
        <f>IF(odchylky!T112="","",odchylky!T112)</f>
        <v>0.22807017543859648</v>
      </c>
    </row>
    <row r="270" spans="3:3" x14ac:dyDescent="0.25">
      <c r="C270" s="34">
        <f>IF(odchylky!T113="","",odchylky!T113)</f>
        <v>0.30526315789473685</v>
      </c>
    </row>
    <row r="271" spans="3:3" x14ac:dyDescent="0.25">
      <c r="C271" s="34">
        <f>IF(odchylky!T114="","",odchylky!T114)</f>
        <v>-0.2558139534883721</v>
      </c>
    </row>
    <row r="272" spans="3:3" x14ac:dyDescent="0.25">
      <c r="C272" s="34">
        <f>IF(odchylky!U15="","",odchylky!U15)</f>
        <v>-0.17525773195876287</v>
      </c>
    </row>
    <row r="273" spans="3:3" x14ac:dyDescent="0.25">
      <c r="C273" s="34">
        <f>IF(odchylky!U16="","",odchylky!U16)</f>
        <v>-0.04</v>
      </c>
    </row>
    <row r="274" spans="3:3" x14ac:dyDescent="0.25">
      <c r="C274" s="34">
        <f>IF(odchylky!U17="","",odchylky!U17)</f>
        <v>-3.5087719298245612E-2</v>
      </c>
    </row>
    <row r="275" spans="3:3" x14ac:dyDescent="0.25">
      <c r="C275" s="34">
        <f>IF(odchylky!U18="","",odchylky!U18)</f>
        <v>-0.10714285714285714</v>
      </c>
    </row>
    <row r="276" spans="3:3" x14ac:dyDescent="0.25">
      <c r="C276" s="34">
        <f>IF(odchylky!U19="","",odchylky!U19)</f>
        <v>-0.24528301886792453</v>
      </c>
    </row>
    <row r="277" spans="3:3" x14ac:dyDescent="0.25">
      <c r="C277" s="34">
        <f>IF(odchylky!U34="","",odchylky!U34)</f>
        <v>-8.1632653061224483E-2</v>
      </c>
    </row>
    <row r="278" spans="3:3" x14ac:dyDescent="0.25">
      <c r="C278" s="34">
        <f>IF(odchylky!U35="","",odchylky!U35)</f>
        <v>-0.04</v>
      </c>
    </row>
    <row r="279" spans="3:3" x14ac:dyDescent="0.25">
      <c r="C279" s="34">
        <f>IF(odchylky!U36="","",odchylky!U36)</f>
        <v>0</v>
      </c>
    </row>
    <row r="280" spans="3:3" x14ac:dyDescent="0.25">
      <c r="C280" s="34">
        <f>IF(odchylky!U37="","",odchylky!U37)</f>
        <v>-0.16666666666666666</v>
      </c>
    </row>
    <row r="281" spans="3:3" x14ac:dyDescent="0.25">
      <c r="C281" s="34">
        <f>IF(odchylky!U38="","",odchylky!U38)</f>
        <v>-0.33333333333333331</v>
      </c>
    </row>
    <row r="282" spans="3:3" x14ac:dyDescent="0.25">
      <c r="C282" s="34">
        <f>IF(odchylky!U53="","",odchylky!U53)</f>
        <v>-5.9405940594059403E-2</v>
      </c>
    </row>
    <row r="283" spans="3:3" x14ac:dyDescent="0.25">
      <c r="C283" s="34">
        <f>IF(odchylky!U54="","",odchylky!U54)</f>
        <v>-7.2580645161290328E-2</v>
      </c>
    </row>
    <row r="284" spans="3:3" x14ac:dyDescent="0.25">
      <c r="C284" s="34">
        <f>IF(odchylky!U55="","",odchylky!U55)</f>
        <v>-5.1724137931034482E-2</v>
      </c>
    </row>
    <row r="285" spans="3:3" x14ac:dyDescent="0.25">
      <c r="C285" s="34">
        <f>IF(odchylky!U56="","",odchylky!U56)</f>
        <v>-0.13043478260869565</v>
      </c>
    </row>
    <row r="286" spans="3:3" x14ac:dyDescent="0.25">
      <c r="C286" s="34">
        <f>IF(odchylky!U57="","",odchylky!U57)</f>
        <v>-0.2391304347826087</v>
      </c>
    </row>
    <row r="287" spans="3:3" x14ac:dyDescent="0.25">
      <c r="C287" s="34">
        <f>IF(odchylky!U72="","",odchylky!U72)</f>
        <v>-2.0618556701030927E-2</v>
      </c>
    </row>
    <row r="288" spans="3:3" x14ac:dyDescent="0.25">
      <c r="C288" s="34">
        <f>IF(odchylky!U73="","",odchylky!U73)</f>
        <v>-8.7301587301587297E-2</v>
      </c>
    </row>
    <row r="289" spans="3:3" x14ac:dyDescent="0.25">
      <c r="C289" s="34">
        <f>IF(odchylky!U74="","",odchylky!U74)</f>
        <v>-5.1724137931034482E-2</v>
      </c>
    </row>
    <row r="290" spans="3:3" x14ac:dyDescent="0.25">
      <c r="C290" s="34">
        <f>IF(odchylky!U75="","",odchylky!U75)</f>
        <v>-2.0618556701030927E-2</v>
      </c>
    </row>
    <row r="291" spans="3:3" x14ac:dyDescent="0.25">
      <c r="C291" s="34">
        <f>IF(odchylky!U76="","",odchylky!U76)</f>
        <v>-5.4054054054054057E-2</v>
      </c>
    </row>
    <row r="292" spans="3:3" x14ac:dyDescent="0.25">
      <c r="C292" s="34">
        <f>IF(odchylky!U91="","",odchylky!U91)</f>
        <v>-0.15841584158415842</v>
      </c>
    </row>
    <row r="293" spans="3:3" x14ac:dyDescent="0.25">
      <c r="C293" s="34">
        <f>IF(odchylky!U92="","",odchylky!U92)</f>
        <v>-0.11290322580645161</v>
      </c>
    </row>
    <row r="294" spans="3:3" x14ac:dyDescent="0.25">
      <c r="C294" s="34">
        <f>IF(odchylky!U93="","",odchylky!U93)</f>
        <v>-0.10714285714285714</v>
      </c>
    </row>
    <row r="295" spans="3:3" x14ac:dyDescent="0.25">
      <c r="C295" s="34">
        <f>IF(odchylky!U94="","",odchylky!U94)</f>
        <v>-0.15789473684210525</v>
      </c>
    </row>
    <row r="296" spans="3:3" x14ac:dyDescent="0.25">
      <c r="C296" s="34">
        <f>IF(odchylky!U95="","",odchylky!U95)</f>
        <v>2.9411764705882353E-2</v>
      </c>
    </row>
    <row r="297" spans="3:3" x14ac:dyDescent="0.25">
      <c r="C297" s="34">
        <f>IF(odchylky!U110="","",odchylky!U110)</f>
        <v>-0.17525773195876287</v>
      </c>
    </row>
    <row r="298" spans="3:3" x14ac:dyDescent="0.25">
      <c r="C298" s="34">
        <f>IF(odchylky!U111="","",odchylky!U111)</f>
        <v>-0.16666666666666666</v>
      </c>
    </row>
    <row r="299" spans="3:3" x14ac:dyDescent="0.25">
      <c r="C299" s="34">
        <f>IF(odchylky!U112="","",odchylky!U112)</f>
        <v>-0.12280701754385964</v>
      </c>
    </row>
    <row r="300" spans="3:3" x14ac:dyDescent="0.25">
      <c r="C300" s="34">
        <f>IF(odchylky!U113="","",odchylky!U113)</f>
        <v>-0.15789473684210525</v>
      </c>
    </row>
    <row r="301" spans="3:3" x14ac:dyDescent="0.25">
      <c r="C301" s="34">
        <f>IF(odchylky!U114="","",odchylky!U114)</f>
        <v>-0.30232558139534882</v>
      </c>
    </row>
  </sheetData>
  <conditionalFormatting sqref="C2:C301">
    <cfRule type="cellIs" dxfId="19" priority="7" operator="between">
      <formula>-0.05</formula>
      <formula>0.05</formula>
    </cfRule>
  </conditionalFormatting>
  <conditionalFormatting sqref="C2">
    <cfRule type="cellIs" dxfId="18" priority="1" operator="between">
      <formula>0.15</formula>
      <formula>0.2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42F68-4CBB-4CBE-A60C-482C5339426A}">
  <dimension ref="A1:M133"/>
  <sheetViews>
    <sheetView zoomScale="70" zoomScaleNormal="70" workbookViewId="0">
      <selection activeCell="C133" sqref="C2:C133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8" width="9.28515625" bestFit="1" customWidth="1"/>
    <col min="9" max="10" width="11.85546875" bestFit="1" customWidth="1"/>
    <col min="11" max="12" width="9.28515625" bestFit="1" customWidth="1"/>
    <col min="13" max="13" width="11.85546875" bestFit="1" customWidth="1"/>
  </cols>
  <sheetData>
    <row r="1" spans="1:13" x14ac:dyDescent="0.25">
      <c r="A1" s="2" t="s">
        <v>0</v>
      </c>
      <c r="B1" s="2" t="s">
        <v>1</v>
      </c>
      <c r="C1" s="32">
        <f>IF(odchylky!A1="","",odchylky!A1)</f>
        <v>1</v>
      </c>
      <c r="D1" s="32">
        <f>IF(odchylky!B1="","",odchylky!B1)</f>
        <v>2</v>
      </c>
      <c r="E1" s="32">
        <f>IF(odchylky!H1="","",odchylky!H1)</f>
        <v>8</v>
      </c>
      <c r="F1" s="32">
        <f>IF(odchylky!I1="","",odchylky!I1)</f>
        <v>9</v>
      </c>
      <c r="G1" s="32">
        <f>IF(odchylky!J1="","",odchylky!J1)</f>
        <v>10</v>
      </c>
      <c r="H1" s="32">
        <f>IF(odchylky!M1="","",odchylky!M1)</f>
        <v>13</v>
      </c>
      <c r="I1" s="32">
        <f>IF(odchylky!N1="","",odchylky!N1)</f>
        <v>14</v>
      </c>
      <c r="J1" s="32">
        <f>IF(odchylky!O1="","",odchylky!O1)</f>
        <v>15</v>
      </c>
      <c r="K1" s="32">
        <f>IF(odchylky!P1="","",odchylky!P1)</f>
        <v>16</v>
      </c>
      <c r="L1" s="32">
        <f>IF(odchylky!Q1="","",odchylky!Q1)</f>
        <v>17</v>
      </c>
      <c r="M1" s="32">
        <f>IF(odchylky!R1="","",odchylky!R1)</f>
        <v>18</v>
      </c>
    </row>
    <row r="2" spans="1:13" x14ac:dyDescent="0.25">
      <c r="A2" s="4" t="s">
        <v>3</v>
      </c>
      <c r="B2" s="4" t="s">
        <v>4</v>
      </c>
      <c r="C2" s="31">
        <f>IF(odchylky!A2="","",odchylky!A2)</f>
        <v>-0.1891891891891892</v>
      </c>
    </row>
    <row r="3" spans="1:13" x14ac:dyDescent="0.25">
      <c r="A3" s="6" t="s">
        <v>3</v>
      </c>
      <c r="B3" s="6" t="s">
        <v>4</v>
      </c>
      <c r="C3" s="31">
        <f>IF(odchylky!A3="","",odchylky!A3)</f>
        <v>-0.4</v>
      </c>
    </row>
    <row r="4" spans="1:13" x14ac:dyDescent="0.25">
      <c r="A4" s="6" t="s">
        <v>3</v>
      </c>
      <c r="B4" s="6" t="s">
        <v>2</v>
      </c>
      <c r="C4" s="31">
        <f>IF(odchylky!A21="","",odchylky!A21)</f>
        <v>-0.1891891891891892</v>
      </c>
    </row>
    <row r="5" spans="1:13" x14ac:dyDescent="0.25">
      <c r="A5" s="4" t="s">
        <v>3</v>
      </c>
      <c r="B5" s="9" t="s">
        <v>2</v>
      </c>
      <c r="C5" s="31">
        <f>IF(odchylky!A22="","",odchylky!A22)</f>
        <v>-0.41176470588235292</v>
      </c>
    </row>
    <row r="6" spans="1:13" x14ac:dyDescent="0.25">
      <c r="A6" s="3" t="s">
        <v>5</v>
      </c>
      <c r="B6" s="4" t="s">
        <v>4</v>
      </c>
      <c r="C6" s="31">
        <f>IF(odchylky!A40="","",odchylky!A40)</f>
        <v>-2.4390243902439025E-2</v>
      </c>
    </row>
    <row r="7" spans="1:13" x14ac:dyDescent="0.25">
      <c r="A7" s="15" t="s">
        <v>5</v>
      </c>
      <c r="B7" s="14" t="s">
        <v>4</v>
      </c>
      <c r="C7" s="31">
        <f>IF(odchylky!A41="","",odchylky!A41)</f>
        <v>-0.42307692307692307</v>
      </c>
    </row>
    <row r="8" spans="1:13" x14ac:dyDescent="0.25">
      <c r="A8" s="5" t="s">
        <v>5</v>
      </c>
      <c r="B8" s="6" t="s">
        <v>2</v>
      </c>
      <c r="C8" s="31">
        <f>IF(odchylky!A59="","",odchylky!A59)</f>
        <v>-0.5</v>
      </c>
    </row>
    <row r="9" spans="1:13" x14ac:dyDescent="0.25">
      <c r="A9" s="3" t="s">
        <v>5</v>
      </c>
      <c r="B9" s="9" t="s">
        <v>2</v>
      </c>
      <c r="C9" s="31">
        <f>IF(odchylky!A60="","",odchylky!A60)</f>
        <v>-0.52830188679245282</v>
      </c>
    </row>
    <row r="10" spans="1:13" x14ac:dyDescent="0.25">
      <c r="A10" s="5" t="s">
        <v>6</v>
      </c>
      <c r="B10" s="6" t="s">
        <v>4</v>
      </c>
      <c r="C10" s="31">
        <f>IF(odchylky!A78="","",odchylky!A78)</f>
        <v>-0.14285714285714285</v>
      </c>
    </row>
    <row r="11" spans="1:13" x14ac:dyDescent="0.25">
      <c r="A11" s="3" t="s">
        <v>6</v>
      </c>
      <c r="B11" s="4" t="s">
        <v>4</v>
      </c>
      <c r="C11" s="31">
        <f>IF(odchylky!A79="","",odchylky!A79)</f>
        <v>-0.375</v>
      </c>
    </row>
    <row r="12" spans="1:13" x14ac:dyDescent="0.25">
      <c r="A12" s="5" t="s">
        <v>6</v>
      </c>
      <c r="B12" s="6" t="s">
        <v>2</v>
      </c>
      <c r="C12" s="31">
        <f>IF(odchylky!A97="","",odchylky!A97)</f>
        <v>-0.16666666666666666</v>
      </c>
    </row>
    <row r="13" spans="1:13" x14ac:dyDescent="0.25">
      <c r="A13" s="3" t="s">
        <v>6</v>
      </c>
      <c r="B13" s="9" t="s">
        <v>2</v>
      </c>
      <c r="C13" s="31">
        <f>IF(odchylky!A98="","",odchylky!A98)</f>
        <v>-0.33962264150943394</v>
      </c>
    </row>
    <row r="14" spans="1:13" x14ac:dyDescent="0.25">
      <c r="C14" s="31">
        <f>IF(odchylky!B2="","",odchylky!B2)</f>
        <v>-0.59459459459459463</v>
      </c>
    </row>
    <row r="15" spans="1:13" x14ac:dyDescent="0.25">
      <c r="C15" s="31">
        <f>IF(odchylky!B3="","",odchylky!B3)</f>
        <v>-0.6</v>
      </c>
    </row>
    <row r="16" spans="1:13" x14ac:dyDescent="0.25">
      <c r="C16" s="31">
        <f>IF(odchylky!B21="","",odchylky!B21)</f>
        <v>-0.59459459459459463</v>
      </c>
    </row>
    <row r="17" spans="3:3" x14ac:dyDescent="0.25">
      <c r="C17" s="31">
        <f>IF(odchylky!B22="","",odchylky!B22)</f>
        <v>-0.60784313725490191</v>
      </c>
    </row>
    <row r="18" spans="3:3" x14ac:dyDescent="0.25">
      <c r="C18" s="31">
        <f>IF(odchylky!B40="","",odchylky!B40)</f>
        <v>-0.51219512195121952</v>
      </c>
    </row>
    <row r="19" spans="3:3" x14ac:dyDescent="0.25">
      <c r="C19" s="31">
        <f>IF(odchylky!B41="","",odchylky!B41)</f>
        <v>-0.51923076923076927</v>
      </c>
    </row>
    <row r="20" spans="3:3" x14ac:dyDescent="0.25">
      <c r="C20" s="31">
        <f>IF(odchylky!B59="","",odchylky!B59)</f>
        <v>-0.7</v>
      </c>
    </row>
    <row r="21" spans="3:3" x14ac:dyDescent="0.25">
      <c r="C21" s="31">
        <f>IF(odchylky!B60="","",odchylky!B60)</f>
        <v>-0.71698113207547165</v>
      </c>
    </row>
    <row r="22" spans="3:3" x14ac:dyDescent="0.25">
      <c r="C22" s="31">
        <f>IF(odchylky!B78="","",odchylky!B78)</f>
        <v>-0.5714285714285714</v>
      </c>
    </row>
    <row r="23" spans="3:3" x14ac:dyDescent="0.25">
      <c r="C23" s="31">
        <f>IF(odchylky!B79="","",odchylky!B79)</f>
        <v>-0.47916666666666669</v>
      </c>
    </row>
    <row r="24" spans="3:3" x14ac:dyDescent="0.25">
      <c r="C24" s="31">
        <f>IF(odchylky!B97="","",odchylky!B97)</f>
        <v>-0.52380952380952384</v>
      </c>
    </row>
    <row r="25" spans="3:3" x14ac:dyDescent="0.25">
      <c r="C25" s="31">
        <f>IF(odchylky!B98="","",odchylky!B98)</f>
        <v>-0.33962264150943394</v>
      </c>
    </row>
    <row r="26" spans="3:3" x14ac:dyDescent="0.25">
      <c r="C26" s="31">
        <f>IF(odchylky!H2="","",odchylky!H2)</f>
        <v>-7.8947368421052627E-2</v>
      </c>
    </row>
    <row r="27" spans="3:3" x14ac:dyDescent="0.25">
      <c r="C27" s="31">
        <f>IF(odchylky!H3="","",odchylky!H3)</f>
        <v>-4.2553191489361701E-2</v>
      </c>
    </row>
    <row r="28" spans="3:3" x14ac:dyDescent="0.25">
      <c r="C28" s="31">
        <f>IF(odchylky!H21="","",odchylky!H21)</f>
        <v>-2.4390243902439025E-2</v>
      </c>
    </row>
    <row r="29" spans="3:3" x14ac:dyDescent="0.25">
      <c r="C29" s="31">
        <f>IF(odchylky!H22="","",odchylky!H22)</f>
        <v>-0.1</v>
      </c>
    </row>
    <row r="30" spans="3:3" x14ac:dyDescent="0.25">
      <c r="C30" s="31">
        <f>IF(odchylky!H40="","",odchylky!H40)</f>
        <v>-2.7777777777777776E-2</v>
      </c>
    </row>
    <row r="31" spans="3:3" x14ac:dyDescent="0.25">
      <c r="C31" s="31">
        <f>IF(odchylky!H41="","",odchylky!H41)</f>
        <v>-6.25E-2</v>
      </c>
    </row>
    <row r="32" spans="3:3" x14ac:dyDescent="0.25">
      <c r="C32" s="31">
        <f>IF(odchylky!H59="","",odchylky!H59)</f>
        <v>0.15384615384615385</v>
      </c>
    </row>
    <row r="33" spans="3:3" x14ac:dyDescent="0.25">
      <c r="C33" s="31">
        <f>IF(odchylky!H60="","",odchylky!H60)</f>
        <v>-3.8461538461538464E-2</v>
      </c>
    </row>
    <row r="34" spans="3:3" x14ac:dyDescent="0.25">
      <c r="C34" s="31">
        <f>IF(odchylky!H78="","",odchylky!H78)</f>
        <v>8.1081081081081086E-2</v>
      </c>
    </row>
    <row r="35" spans="3:3" x14ac:dyDescent="0.25">
      <c r="C35" s="31">
        <f>IF(odchylky!H79="","",odchylky!H79)</f>
        <v>-0.1</v>
      </c>
    </row>
    <row r="36" spans="3:3" x14ac:dyDescent="0.25">
      <c r="C36" s="31">
        <f>IF(odchylky!H97="","",odchylky!H97)</f>
        <v>8.1081081081081086E-2</v>
      </c>
    </row>
    <row r="37" spans="3:3" x14ac:dyDescent="0.25">
      <c r="C37" s="31">
        <f>IF(odchylky!H98="","",odchylky!H98)</f>
        <v>2.0408163265306121E-2</v>
      </c>
    </row>
    <row r="38" spans="3:3" x14ac:dyDescent="0.25">
      <c r="C38" s="31">
        <f>IF(odchylky!I2="","",odchylky!I2)</f>
        <v>5.2631578947368418E-2</v>
      </c>
    </row>
    <row r="39" spans="3:3" x14ac:dyDescent="0.25">
      <c r="C39" s="31">
        <f>IF(odchylky!I3="","",odchylky!I3)</f>
        <v>0.17647058823529413</v>
      </c>
    </row>
    <row r="40" spans="3:3" x14ac:dyDescent="0.25">
      <c r="C40" s="31">
        <f>IF(odchylky!I21="","",odchylky!I21)</f>
        <v>9.7560975609756101E-2</v>
      </c>
    </row>
    <row r="41" spans="3:3" x14ac:dyDescent="0.25">
      <c r="C41" s="31">
        <f>IF(odchylky!I22="","",odchylky!I22)</f>
        <v>7.1428571428571425E-2</v>
      </c>
    </row>
    <row r="42" spans="3:3" x14ac:dyDescent="0.25">
      <c r="C42" s="31">
        <f>IF(odchylky!I40="","",odchylky!I40)</f>
        <v>-5.4054054054054057E-2</v>
      </c>
    </row>
    <row r="43" spans="3:3" x14ac:dyDescent="0.25">
      <c r="C43" s="31">
        <f>IF(odchylky!I41="","",odchylky!I41)</f>
        <v>0.1</v>
      </c>
    </row>
    <row r="44" spans="3:3" x14ac:dyDescent="0.25">
      <c r="C44" s="31">
        <f>IF(odchylky!I59="","",odchylky!I59)</f>
        <v>-0.16666666666666666</v>
      </c>
    </row>
    <row r="45" spans="3:3" x14ac:dyDescent="0.25">
      <c r="C45" s="31">
        <f>IF(odchylky!I60="","",odchylky!I60)</f>
        <v>6.3829787234042548E-2</v>
      </c>
    </row>
    <row r="46" spans="3:3" x14ac:dyDescent="0.25">
      <c r="C46" s="31">
        <f>IF(odchylky!I78="","",odchylky!I78)</f>
        <v>0.1111111111111111</v>
      </c>
    </row>
    <row r="47" spans="3:3" x14ac:dyDescent="0.25">
      <c r="C47" s="31">
        <f>IF(odchylky!I79="","",odchylky!I79)</f>
        <v>-3.8461538461538464E-2</v>
      </c>
    </row>
    <row r="48" spans="3:3" x14ac:dyDescent="0.25">
      <c r="C48" s="31">
        <f>IF(odchylky!I97="","",odchylky!I97)</f>
        <v>-0.13043478260869565</v>
      </c>
    </row>
    <row r="49" spans="3:3" x14ac:dyDescent="0.25">
      <c r="C49" s="31">
        <f>IF(odchylky!I98="","",odchylky!I98)</f>
        <v>0</v>
      </c>
    </row>
    <row r="50" spans="3:3" x14ac:dyDescent="0.25">
      <c r="C50" s="31">
        <f>IF(odchylky!J2="","",odchylky!J2)</f>
        <v>0.31578947368421051</v>
      </c>
    </row>
    <row r="51" spans="3:3" x14ac:dyDescent="0.25">
      <c r="C51" s="31">
        <f>IF(odchylky!J3="","",odchylky!J3)</f>
        <v>-1.9607843137254902E-2</v>
      </c>
    </row>
    <row r="52" spans="3:3" x14ac:dyDescent="0.25">
      <c r="C52" s="31">
        <f>IF(odchylky!J21="","",odchylky!J21)</f>
        <v>0.21951219512195122</v>
      </c>
    </row>
    <row r="53" spans="3:3" x14ac:dyDescent="0.25">
      <c r="C53" s="31">
        <f>IF(odchylky!J22="","",odchylky!J22)</f>
        <v>-1.7857142857142856E-2</v>
      </c>
    </row>
    <row r="54" spans="3:3" x14ac:dyDescent="0.25">
      <c r="C54" s="31">
        <f>IF(odchylky!J40="","",odchylky!J40)</f>
        <v>0.6216216216216216</v>
      </c>
    </row>
    <row r="55" spans="3:3" x14ac:dyDescent="0.25">
      <c r="C55" s="31">
        <f>IF(odchylky!J41="","",odchylky!J41)</f>
        <v>0.36</v>
      </c>
    </row>
    <row r="56" spans="3:3" x14ac:dyDescent="0.25">
      <c r="C56" s="31">
        <f>IF(odchylky!J59="","",odchylky!J59)</f>
        <v>0.10416666666666667</v>
      </c>
    </row>
    <row r="57" spans="3:3" x14ac:dyDescent="0.25">
      <c r="C57" s="31">
        <f>IF(odchylky!J60="","",odchylky!J60)</f>
        <v>0.19148936170212766</v>
      </c>
    </row>
    <row r="58" spans="3:3" x14ac:dyDescent="0.25">
      <c r="C58" s="31">
        <f>IF(odchylky!J78="","",odchylky!J78)</f>
        <v>0.25</v>
      </c>
    </row>
    <row r="59" spans="3:3" x14ac:dyDescent="0.25">
      <c r="C59" s="31">
        <f>IF(odchylky!J79="","",odchylky!J79)</f>
        <v>-3.8461538461538464E-2</v>
      </c>
    </row>
    <row r="60" spans="3:3" x14ac:dyDescent="0.25">
      <c r="C60" s="31">
        <f>IF(odchylky!J97="","",odchylky!J97)</f>
        <v>0.19565217391304349</v>
      </c>
    </row>
    <row r="61" spans="3:3" x14ac:dyDescent="0.25">
      <c r="C61" s="31">
        <f>IF(odchylky!J98="","",odchylky!J98)</f>
        <v>-9.0909090909090912E-2</v>
      </c>
    </row>
    <row r="62" spans="3:3" x14ac:dyDescent="0.25">
      <c r="C62" s="31">
        <f>IF(odchylky!M2="","",odchylky!M2)</f>
        <v>-5.4054054054054057E-2</v>
      </c>
    </row>
    <row r="63" spans="3:3" x14ac:dyDescent="0.25">
      <c r="C63" s="31">
        <f>IF(odchylky!M3="","",odchylky!M3)</f>
        <v>-0.18367346938775511</v>
      </c>
    </row>
    <row r="64" spans="3:3" x14ac:dyDescent="0.25">
      <c r="C64" s="31">
        <f>IF(odchylky!M21="","",odchylky!M21)</f>
        <v>-0.10256410256410256</v>
      </c>
    </row>
    <row r="65" spans="3:3" x14ac:dyDescent="0.25">
      <c r="C65" s="31">
        <f>IF(odchylky!M22="","",odchylky!M22)</f>
        <v>0</v>
      </c>
    </row>
    <row r="66" spans="3:3" x14ac:dyDescent="0.25">
      <c r="C66" s="31">
        <f>IF(odchylky!M40="","",odchylky!M40)</f>
        <v>-0.21052631578947367</v>
      </c>
    </row>
    <row r="67" spans="3:3" x14ac:dyDescent="0.25">
      <c r="C67" s="31">
        <f>IF(odchylky!M41="","",odchylky!M41)</f>
        <v>-0.23076923076923078</v>
      </c>
    </row>
    <row r="68" spans="3:3" x14ac:dyDescent="0.25">
      <c r="C68" s="31">
        <f>IF(odchylky!M59="","",odchylky!M59)</f>
        <v>-4.7619047619047616E-2</v>
      </c>
    </row>
    <row r="69" spans="3:3" x14ac:dyDescent="0.25">
      <c r="C69" s="31">
        <f>IF(odchylky!M60="","",odchylky!M60)</f>
        <v>-0.13793103448275862</v>
      </c>
    </row>
    <row r="70" spans="3:3" x14ac:dyDescent="0.25">
      <c r="C70" s="31">
        <f>IF(odchylky!M78="","",odchylky!M78)</f>
        <v>-0.16666666666666666</v>
      </c>
    </row>
    <row r="71" spans="3:3" x14ac:dyDescent="0.25">
      <c r="C71" s="31">
        <f>IF(odchylky!M79="","",odchylky!M79)</f>
        <v>-0.13461538461538461</v>
      </c>
    </row>
    <row r="72" spans="3:3" x14ac:dyDescent="0.25">
      <c r="C72" s="31">
        <f>IF(odchylky!M97="","",odchylky!M97)</f>
        <v>-0.13043478260869565</v>
      </c>
    </row>
    <row r="73" spans="3:3" x14ac:dyDescent="0.25">
      <c r="C73" s="31">
        <f>IF(odchylky!M98="","",odchylky!M98)</f>
        <v>-9.0909090909090912E-2</v>
      </c>
    </row>
    <row r="74" spans="3:3" x14ac:dyDescent="0.25">
      <c r="C74" s="33" t="str">
        <f>IF(odchylky!N2="","",odchylky!N2)</f>
        <v>X</v>
      </c>
    </row>
    <row r="75" spans="3:3" x14ac:dyDescent="0.25">
      <c r="C75" s="33" t="str">
        <f>IF(odchylky!N3="","",odchylky!N3)</f>
        <v>X</v>
      </c>
    </row>
    <row r="76" spans="3:3" x14ac:dyDescent="0.25">
      <c r="C76" s="31">
        <f>IF(odchylky!N21="","",odchylky!N21)</f>
        <v>0.1111111111111111</v>
      </c>
    </row>
    <row r="77" spans="3:3" x14ac:dyDescent="0.25">
      <c r="C77" s="31">
        <f>IF(odchylky!N22="","",odchylky!N22)</f>
        <v>-9.0909090909090912E-2</v>
      </c>
    </row>
    <row r="78" spans="3:3" x14ac:dyDescent="0.25">
      <c r="C78" s="31">
        <f>IF(odchylky!N40="","",odchylky!N40)</f>
        <v>0.28205128205128205</v>
      </c>
    </row>
    <row r="79" spans="3:3" x14ac:dyDescent="0.25">
      <c r="C79" s="31">
        <f>IF(odchylky!N41="","",odchylky!N41)</f>
        <v>5.2631578947368418E-2</v>
      </c>
    </row>
    <row r="80" spans="3:3" x14ac:dyDescent="0.25">
      <c r="C80" s="31">
        <f>IF(odchylky!N59="","",odchylky!N59)</f>
        <v>0.31578947368421051</v>
      </c>
    </row>
    <row r="81" spans="3:3" x14ac:dyDescent="0.25">
      <c r="C81" s="31">
        <f>IF(odchylky!N60="","",odchylky!N60)</f>
        <v>0.22448979591836735</v>
      </c>
    </row>
    <row r="82" spans="3:3" x14ac:dyDescent="0.25">
      <c r="C82" s="31">
        <f>IF(odchylky!N78="","",odchylky!N78)</f>
        <v>0.31578947368421051</v>
      </c>
    </row>
    <row r="83" spans="3:3" x14ac:dyDescent="0.25">
      <c r="C83" s="31">
        <f>IF(odchylky!N79="","",odchylky!N79)</f>
        <v>0.25</v>
      </c>
    </row>
    <row r="84" spans="3:3" x14ac:dyDescent="0.25">
      <c r="C84" s="31">
        <f>IF(odchylky!N97="","",odchylky!N97)</f>
        <v>0.19047619047619047</v>
      </c>
    </row>
    <row r="85" spans="3:3" x14ac:dyDescent="0.25">
      <c r="C85" s="31">
        <f>IF(odchylky!N98="","",odchylky!N98)</f>
        <v>5.2631578947368418E-2</v>
      </c>
    </row>
    <row r="86" spans="3:3" x14ac:dyDescent="0.25">
      <c r="C86" s="33" t="str">
        <f>IF(odchylky!O2="","",odchylky!O2)</f>
        <v>X</v>
      </c>
    </row>
    <row r="87" spans="3:3" x14ac:dyDescent="0.25">
      <c r="C87" s="33" t="str">
        <f>IF(odchylky!O3="","",odchylky!O3)</f>
        <v>X</v>
      </c>
    </row>
    <row r="88" spans="3:3" x14ac:dyDescent="0.25">
      <c r="C88" s="31">
        <f>IF(odchylky!O21="","",odchylky!O21)</f>
        <v>-0.1111111111111111</v>
      </c>
    </row>
    <row r="89" spans="3:3" x14ac:dyDescent="0.25">
      <c r="C89" s="31">
        <f>IF(odchylky!O22="","",odchylky!O22)</f>
        <v>-9.0909090909090912E-2</v>
      </c>
    </row>
    <row r="90" spans="3:3" x14ac:dyDescent="0.25">
      <c r="C90" s="31">
        <f>IF(odchylky!O40="","",odchylky!O40)</f>
        <v>0.28205128205128205</v>
      </c>
    </row>
    <row r="91" spans="3:3" x14ac:dyDescent="0.25">
      <c r="C91" s="31">
        <f>IF(odchylky!O41="","",odchylky!O41)</f>
        <v>5.2631578947368418E-2</v>
      </c>
    </row>
    <row r="92" spans="3:3" x14ac:dyDescent="0.25">
      <c r="C92" s="31">
        <f>IF(odchylky!O59="","",odchylky!O59)</f>
        <v>0.18421052631578946</v>
      </c>
    </row>
    <row r="93" spans="3:3" x14ac:dyDescent="0.25">
      <c r="C93" s="31">
        <f>IF(odchylky!O60="","",odchylky!O60)</f>
        <v>2.0408163265306121E-2</v>
      </c>
    </row>
    <row r="94" spans="3:3" x14ac:dyDescent="0.25">
      <c r="C94" s="31">
        <f>IF(odchylky!O78="","",odchylky!O78)</f>
        <v>-0.21052631578947367</v>
      </c>
    </row>
    <row r="95" spans="3:3" x14ac:dyDescent="0.25">
      <c r="C95" s="31">
        <f>IF(odchylky!O79="","",odchylky!O79)</f>
        <v>-3.8461538461538464E-2</v>
      </c>
    </row>
    <row r="96" spans="3:3" x14ac:dyDescent="0.25">
      <c r="C96" s="31">
        <f>IF(odchylky!O97="","",odchylky!O97)</f>
        <v>-0.16666666666666666</v>
      </c>
    </row>
    <row r="97" spans="3:3" x14ac:dyDescent="0.25">
      <c r="C97" s="31">
        <f>IF(odchylky!O98="","",odchylky!O98)</f>
        <v>-0.2982456140350877</v>
      </c>
    </row>
    <row r="98" spans="3:3" x14ac:dyDescent="0.25">
      <c r="C98" s="31">
        <f>IF(odchylky!P2="","",odchylky!P2)</f>
        <v>0.18421052631578946</v>
      </c>
    </row>
    <row r="99" spans="3:3" x14ac:dyDescent="0.25">
      <c r="C99" s="31">
        <f>IF(odchylky!P3="","",odchylky!P3)</f>
        <v>-1.7857142857142856E-2</v>
      </c>
    </row>
    <row r="100" spans="3:3" x14ac:dyDescent="0.25">
      <c r="C100" s="31">
        <f>IF(odchylky!P21="","",odchylky!P21)</f>
        <v>0.18421052631578946</v>
      </c>
    </row>
    <row r="101" spans="3:3" x14ac:dyDescent="0.25">
      <c r="C101" s="31">
        <f>IF(odchylky!P22="","",odchylky!P22)</f>
        <v>2.0408163265306121E-2</v>
      </c>
    </row>
    <row r="102" spans="3:3" x14ac:dyDescent="0.25">
      <c r="C102" s="31">
        <f>IF(odchylky!P40="","",odchylky!P40)</f>
        <v>-5.4054054054054057E-2</v>
      </c>
    </row>
    <row r="103" spans="3:3" x14ac:dyDescent="0.25">
      <c r="C103" s="31">
        <f>IF(odchylky!P41="","",odchylky!P41)</f>
        <v>-0.24528301886792453</v>
      </c>
    </row>
    <row r="104" spans="3:3" x14ac:dyDescent="0.25">
      <c r="C104" s="31">
        <f>IF(odchylky!P59="","",odchylky!P59)</f>
        <v>-2.1739130434782608E-2</v>
      </c>
    </row>
    <row r="105" spans="3:3" x14ac:dyDescent="0.25">
      <c r="C105" s="31">
        <f>IF(odchylky!P60="","",odchylky!P60)</f>
        <v>0</v>
      </c>
    </row>
    <row r="106" spans="3:3" x14ac:dyDescent="0.25">
      <c r="C106" s="31">
        <f>IF(odchylky!P78="","",odchylky!P78)</f>
        <v>0.18421052631578946</v>
      </c>
    </row>
    <row r="107" spans="3:3" x14ac:dyDescent="0.25">
      <c r="C107" s="31">
        <f>IF(odchylky!P79="","",odchylky!P79)</f>
        <v>0.15384615384615385</v>
      </c>
    </row>
    <row r="108" spans="3:3" x14ac:dyDescent="0.25">
      <c r="C108" s="31">
        <f>IF(odchylky!P97="","",odchylky!P97)</f>
        <v>-0.2857142857142857</v>
      </c>
    </row>
    <row r="109" spans="3:3" x14ac:dyDescent="0.25">
      <c r="C109" s="31">
        <f>IF(odchylky!P98="","",odchylky!P98)</f>
        <v>-0.12280701754385964</v>
      </c>
    </row>
    <row r="110" spans="3:3" x14ac:dyDescent="0.25">
      <c r="C110" s="31">
        <f>IF(odchylky!Q2="","",odchylky!Q2)</f>
        <v>0.18421052631578946</v>
      </c>
    </row>
    <row r="111" spans="3:3" x14ac:dyDescent="0.25">
      <c r="C111" s="31">
        <f>IF(odchylky!Q3="","",odchylky!Q3)</f>
        <v>-1.7857142857142856E-2</v>
      </c>
    </row>
    <row r="112" spans="3:3" x14ac:dyDescent="0.25">
      <c r="C112" s="31">
        <f>IF(odchylky!Q21="","",odchylky!Q21)</f>
        <v>5.2631578947368418E-2</v>
      </c>
    </row>
    <row r="113" spans="3:3" x14ac:dyDescent="0.25">
      <c r="C113" s="31">
        <f>IF(odchylky!Q22="","",odchylky!Q22)</f>
        <v>0.12244897959183673</v>
      </c>
    </row>
    <row r="114" spans="3:3" x14ac:dyDescent="0.25">
      <c r="C114" s="31">
        <f>IF(odchylky!Q40="","",odchylky!Q40)</f>
        <v>0.35135135135135137</v>
      </c>
    </row>
    <row r="115" spans="3:3" x14ac:dyDescent="0.25">
      <c r="C115" s="31">
        <f>IF(odchylky!Q41="","",odchylky!Q41)</f>
        <v>0.13207547169811321</v>
      </c>
    </row>
    <row r="116" spans="3:3" x14ac:dyDescent="0.25">
      <c r="C116" s="31">
        <f>IF(odchylky!Q59="","",odchylky!Q59)</f>
        <v>0.19565217391304349</v>
      </c>
    </row>
    <row r="117" spans="3:3" x14ac:dyDescent="0.25">
      <c r="C117" s="31">
        <f>IF(odchylky!Q60="","",odchylky!Q60)</f>
        <v>9.0909090909090912E-2</v>
      </c>
    </row>
    <row r="118" spans="3:3" x14ac:dyDescent="0.25">
      <c r="C118" s="31">
        <f>IF(odchylky!Q78="","",odchylky!Q78)</f>
        <v>-7.8947368421052627E-2</v>
      </c>
    </row>
    <row r="119" spans="3:3" x14ac:dyDescent="0.25">
      <c r="C119" s="31">
        <f>IF(odchylky!Q79="","",odchylky!Q79)</f>
        <v>-3.8461538461538464E-2</v>
      </c>
    </row>
    <row r="120" spans="3:3" x14ac:dyDescent="0.25">
      <c r="C120" s="31">
        <f>IF(odchylky!Q97="","",odchylky!Q97)</f>
        <v>7.1428571428571425E-2</v>
      </c>
    </row>
    <row r="121" spans="3:3" x14ac:dyDescent="0.25">
      <c r="C121" s="31">
        <f>IF(odchylky!Q98="","",odchylky!Q98)</f>
        <v>-3.5087719298245612E-2</v>
      </c>
    </row>
    <row r="122" spans="3:3" x14ac:dyDescent="0.25">
      <c r="C122" s="33" t="str">
        <f>IF(odchylky!R2="","",odchylky!R2)</f>
        <v>X</v>
      </c>
    </row>
    <row r="123" spans="3:3" x14ac:dyDescent="0.25">
      <c r="C123" s="33" t="str">
        <f>IF(odchylky!R3="","",odchylky!R3)</f>
        <v>X</v>
      </c>
    </row>
    <row r="124" spans="3:3" x14ac:dyDescent="0.25">
      <c r="C124" s="31">
        <f>IF(odchylky!R21="","",odchylky!R21)</f>
        <v>-0.1111111111111111</v>
      </c>
    </row>
    <row r="125" spans="3:3" x14ac:dyDescent="0.25">
      <c r="C125" s="31">
        <f>IF(odchylky!R22="","",odchylky!R22)</f>
        <v>-9.0909090909090912E-2</v>
      </c>
    </row>
    <row r="126" spans="3:3" x14ac:dyDescent="0.25">
      <c r="C126" s="31">
        <f>IF(odchylky!R40="","",odchylky!R40)</f>
        <v>2.564102564102564E-2</v>
      </c>
    </row>
    <row r="127" spans="3:3" x14ac:dyDescent="0.25">
      <c r="C127" s="31">
        <f>IF(odchylky!R41="","",odchylky!R41)</f>
        <v>-0.12280701754385964</v>
      </c>
    </row>
    <row r="128" spans="3:3" x14ac:dyDescent="0.25">
      <c r="C128" s="31">
        <f>IF(odchylky!R59="","",odchylky!R59)</f>
        <v>5.2631578947368418E-2</v>
      </c>
    </row>
    <row r="129" spans="3:3" x14ac:dyDescent="0.25">
      <c r="C129" s="31">
        <f>IF(odchylky!R60="","",odchylky!R60)</f>
        <v>2.0408163265306121E-2</v>
      </c>
    </row>
    <row r="130" spans="3:3" x14ac:dyDescent="0.25">
      <c r="C130" s="31">
        <f>IF(odchylky!R78="","",odchylky!R78)</f>
        <v>5.2631578947368418E-2</v>
      </c>
    </row>
    <row r="131" spans="3:3" x14ac:dyDescent="0.25">
      <c r="C131" s="31">
        <f>IF(odchylky!R79="","",odchylky!R79)</f>
        <v>-3.8461538461538464E-2</v>
      </c>
    </row>
    <row r="132" spans="3:3" x14ac:dyDescent="0.25">
      <c r="C132" s="31">
        <f>IF(odchylky!R97="","",odchylky!R97)</f>
        <v>-4.7619047619047616E-2</v>
      </c>
    </row>
    <row r="133" spans="3:3" x14ac:dyDescent="0.25">
      <c r="C133" s="31">
        <f>IF(odchylky!R98="","",odchylky!R98)</f>
        <v>5.2631578947368418E-2</v>
      </c>
    </row>
  </sheetData>
  <conditionalFormatting sqref="C2:C133">
    <cfRule type="cellIs" dxfId="17" priority="6" operator="between">
      <formula>-0.05</formula>
      <formula>0.05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1C9F2-7B11-4846-8CB0-6EE927DD1793}">
  <dimension ref="A1:M727"/>
  <sheetViews>
    <sheetView zoomScale="70" zoomScaleNormal="70" workbookViewId="0">
      <selection activeCell="C727" sqref="C2:C727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8" width="9.28515625" bestFit="1" customWidth="1"/>
    <col min="9" max="10" width="11.85546875" bestFit="1" customWidth="1"/>
    <col min="11" max="12" width="9.28515625" bestFit="1" customWidth="1"/>
    <col min="13" max="13" width="11.85546875" bestFit="1" customWidth="1"/>
  </cols>
  <sheetData>
    <row r="1" spans="1:13" x14ac:dyDescent="0.25">
      <c r="A1" s="2" t="s">
        <v>0</v>
      </c>
      <c r="B1" s="2" t="s">
        <v>1</v>
      </c>
      <c r="C1" s="32">
        <f>IF(odchylky!A1="","",odchylky!A1)</f>
        <v>1</v>
      </c>
      <c r="D1" s="32">
        <f>IF(odchylky!B1="","",odchylky!B1)</f>
        <v>2</v>
      </c>
      <c r="E1" s="32">
        <f>IF(odchylky!H1="","",odchylky!H1)</f>
        <v>8</v>
      </c>
      <c r="F1" s="32">
        <f>IF(odchylky!I1="","",odchylky!I1)</f>
        <v>9</v>
      </c>
      <c r="G1" s="32">
        <f>IF(odchylky!J1="","",odchylky!J1)</f>
        <v>10</v>
      </c>
      <c r="H1" s="32">
        <f>IF(odchylky!M1="","",odchylky!M1)</f>
        <v>13</v>
      </c>
      <c r="I1" s="32">
        <f>IF(odchylky!N1="","",odchylky!N1)</f>
        <v>14</v>
      </c>
      <c r="J1" s="32">
        <f>IF(odchylky!O1="","",odchylky!O1)</f>
        <v>15</v>
      </c>
      <c r="K1" s="32">
        <f>IF(odchylky!P1="","",odchylky!P1)</f>
        <v>16</v>
      </c>
      <c r="L1" s="32">
        <f>IF(odchylky!Q1="","",odchylky!Q1)</f>
        <v>17</v>
      </c>
      <c r="M1" s="32">
        <f>IF(odchylky!R1="","",odchylky!R1)</f>
        <v>18</v>
      </c>
    </row>
    <row r="2" spans="1:13" x14ac:dyDescent="0.25">
      <c r="A2" s="4" t="s">
        <v>3</v>
      </c>
      <c r="B2" s="4" t="s">
        <v>4</v>
      </c>
      <c r="C2" s="31">
        <f>IF(odchylky!A4="","",odchylky!A4)</f>
        <v>-0.25</v>
      </c>
    </row>
    <row r="3" spans="1:13" x14ac:dyDescent="0.25">
      <c r="A3" s="6" t="s">
        <v>3</v>
      </c>
      <c r="B3" s="6" t="s">
        <v>4</v>
      </c>
      <c r="C3" s="31">
        <f>IF(odchylky!A5="","",odchylky!A5)</f>
        <v>-0.15492957746478872</v>
      </c>
    </row>
    <row r="4" spans="1:13" x14ac:dyDescent="0.25">
      <c r="A4" s="4" t="s">
        <v>3</v>
      </c>
      <c r="B4" s="4" t="s">
        <v>4</v>
      </c>
      <c r="C4" s="31">
        <f>IF(odchylky!A6="","",odchylky!A6)</f>
        <v>0</v>
      </c>
    </row>
    <row r="5" spans="1:13" x14ac:dyDescent="0.25">
      <c r="A5" s="6" t="s">
        <v>3</v>
      </c>
      <c r="B5" s="6" t="s">
        <v>4</v>
      </c>
      <c r="C5" s="31">
        <f>IF(odchylky!A7="","",odchylky!A7)</f>
        <v>0.66666666666666663</v>
      </c>
    </row>
    <row r="6" spans="1:13" x14ac:dyDescent="0.25">
      <c r="A6" s="4" t="s">
        <v>3</v>
      </c>
      <c r="B6" s="4" t="s">
        <v>4</v>
      </c>
      <c r="C6" s="31">
        <f>IF(odchylky!A8="","",odchylky!A8)</f>
        <v>4.1666666666666664E-2</v>
      </c>
    </row>
    <row r="7" spans="1:13" x14ac:dyDescent="0.25">
      <c r="A7" s="6" t="s">
        <v>3</v>
      </c>
      <c r="B7" s="6" t="s">
        <v>4</v>
      </c>
      <c r="C7" s="31">
        <f>IF(odchylky!A9="","",odchylky!A9)</f>
        <v>4.1666666666666664E-2</v>
      </c>
    </row>
    <row r="8" spans="1:13" x14ac:dyDescent="0.25">
      <c r="A8" s="4" t="s">
        <v>3</v>
      </c>
      <c r="B8" s="4" t="s">
        <v>4</v>
      </c>
      <c r="C8" s="31">
        <f>IF(odchylky!A10="","",odchylky!A10)</f>
        <v>0.11764705882352941</v>
      </c>
    </row>
    <row r="9" spans="1:13" x14ac:dyDescent="0.25">
      <c r="A9" s="6" t="s">
        <v>3</v>
      </c>
      <c r="B9" s="6" t="s">
        <v>4</v>
      </c>
      <c r="C9" s="31">
        <f>IF(odchylky!A11="","",odchylky!A11)</f>
        <v>-2.1739130434782608E-2</v>
      </c>
    </row>
    <row r="10" spans="1:13" x14ac:dyDescent="0.25">
      <c r="A10" s="4" t="s">
        <v>3</v>
      </c>
      <c r="B10" s="4" t="s">
        <v>4</v>
      </c>
      <c r="C10" s="31">
        <f>IF(odchylky!A12="","",odchylky!A12)</f>
        <v>0.14285714285714285</v>
      </c>
    </row>
    <row r="11" spans="1:13" x14ac:dyDescent="0.25">
      <c r="A11" s="6" t="s">
        <v>3</v>
      </c>
      <c r="B11" s="6" t="s">
        <v>4</v>
      </c>
      <c r="C11" s="31">
        <f>IF(odchylky!A13="","",odchylky!A13)</f>
        <v>0.11764705882352941</v>
      </c>
    </row>
    <row r="12" spans="1:13" x14ac:dyDescent="0.25">
      <c r="A12" s="4" t="s">
        <v>3</v>
      </c>
      <c r="B12" s="4" t="s">
        <v>4</v>
      </c>
      <c r="C12" s="31">
        <f>IF(odchylky!A14="","",odchylky!A14)</f>
        <v>5.2631578947368418E-2</v>
      </c>
    </row>
    <row r="13" spans="1:13" x14ac:dyDescent="0.25">
      <c r="A13" s="6" t="s">
        <v>3</v>
      </c>
      <c r="B13" s="6" t="s">
        <v>2</v>
      </c>
      <c r="C13" s="31">
        <f>IF(odchylky!A23="","",odchylky!A23)</f>
        <v>0.25</v>
      </c>
    </row>
    <row r="14" spans="1:13" x14ac:dyDescent="0.25">
      <c r="A14" s="4" t="s">
        <v>3</v>
      </c>
      <c r="B14" s="9" t="s">
        <v>2</v>
      </c>
      <c r="C14" s="31">
        <f>IF(odchylky!A24="","",odchylky!A24)</f>
        <v>-9.0909090909090912E-2</v>
      </c>
    </row>
    <row r="15" spans="1:13" x14ac:dyDescent="0.25">
      <c r="A15" s="6" t="s">
        <v>3</v>
      </c>
      <c r="B15" s="6" t="s">
        <v>2</v>
      </c>
      <c r="C15" s="31">
        <f>IF(odchylky!A25="","",odchylky!A25)</f>
        <v>3.4482758620689655E-2</v>
      </c>
    </row>
    <row r="16" spans="1:13" x14ac:dyDescent="0.25">
      <c r="A16" s="4" t="s">
        <v>3</v>
      </c>
      <c r="B16" s="9" t="s">
        <v>2</v>
      </c>
      <c r="C16" s="31">
        <f>IF(odchylky!A26="","",odchylky!A26)</f>
        <v>0.45161290322580644</v>
      </c>
    </row>
    <row r="17" spans="1:3" x14ac:dyDescent="0.25">
      <c r="A17" s="6" t="s">
        <v>3</v>
      </c>
      <c r="B17" s="6" t="s">
        <v>2</v>
      </c>
      <c r="C17" s="31">
        <f>IF(odchylky!A27="","",odchylky!A27)</f>
        <v>7.8431372549019607E-2</v>
      </c>
    </row>
    <row r="18" spans="1:3" x14ac:dyDescent="0.25">
      <c r="A18" s="4" t="s">
        <v>3</v>
      </c>
      <c r="B18" s="9" t="s">
        <v>2</v>
      </c>
      <c r="C18" s="31">
        <f>IF(odchylky!A28="","",odchylky!A28)</f>
        <v>4.1666666666666664E-2</v>
      </c>
    </row>
    <row r="19" spans="1:3" x14ac:dyDescent="0.25">
      <c r="A19" s="6" t="s">
        <v>3</v>
      </c>
      <c r="B19" s="6" t="s">
        <v>2</v>
      </c>
      <c r="C19" s="31">
        <f>IF(odchylky!A29="","",odchylky!A29)</f>
        <v>5.8823529411764705E-2</v>
      </c>
    </row>
    <row r="20" spans="1:3" x14ac:dyDescent="0.25">
      <c r="A20" s="4" t="s">
        <v>3</v>
      </c>
      <c r="B20" s="9" t="s">
        <v>2</v>
      </c>
      <c r="C20" s="31">
        <f>IF(odchylky!A30="","",odchylky!A30)</f>
        <v>0.19047619047619047</v>
      </c>
    </row>
    <row r="21" spans="1:3" x14ac:dyDescent="0.25">
      <c r="A21" s="6" t="s">
        <v>3</v>
      </c>
      <c r="B21" s="6" t="s">
        <v>2</v>
      </c>
      <c r="C21" s="31">
        <f>IF(odchylky!A31="","",odchylky!A31)</f>
        <v>0.15942028985507245</v>
      </c>
    </row>
    <row r="22" spans="1:3" x14ac:dyDescent="0.25">
      <c r="A22" s="4" t="s">
        <v>3</v>
      </c>
      <c r="B22" s="9" t="s">
        <v>2</v>
      </c>
      <c r="C22" s="31">
        <f>IF(odchylky!A32="","",odchylky!A32)</f>
        <v>0.1111111111111111</v>
      </c>
    </row>
    <row r="23" spans="1:3" x14ac:dyDescent="0.25">
      <c r="A23" s="6" t="s">
        <v>3</v>
      </c>
      <c r="B23" s="6" t="s">
        <v>2</v>
      </c>
      <c r="C23" s="31">
        <f>IF(odchylky!A33="","",odchylky!A33)</f>
        <v>5.2631578947368418E-2</v>
      </c>
    </row>
    <row r="24" spans="1:3" x14ac:dyDescent="0.25">
      <c r="A24" s="3" t="s">
        <v>5</v>
      </c>
      <c r="B24" s="4" t="s">
        <v>4</v>
      </c>
      <c r="C24" s="31">
        <f>IF(odchylky!A42="","",odchylky!A42)</f>
        <v>-0.5</v>
      </c>
    </row>
    <row r="25" spans="1:3" x14ac:dyDescent="0.25">
      <c r="A25" s="15" t="s">
        <v>5</v>
      </c>
      <c r="B25" s="14" t="s">
        <v>4</v>
      </c>
      <c r="C25" s="31">
        <f>IF(odchylky!A43="","",odchylky!A43)</f>
        <v>-6.25E-2</v>
      </c>
    </row>
    <row r="26" spans="1:3" x14ac:dyDescent="0.25">
      <c r="A26" s="3" t="s">
        <v>5</v>
      </c>
      <c r="B26" s="4" t="s">
        <v>4</v>
      </c>
      <c r="C26" s="31">
        <f>IF(odchylky!A44="","",odchylky!A44)</f>
        <v>4.6511627906976744E-2</v>
      </c>
    </row>
    <row r="27" spans="1:3" x14ac:dyDescent="0.25">
      <c r="A27" s="15" t="s">
        <v>5</v>
      </c>
      <c r="B27" s="14" t="s">
        <v>4</v>
      </c>
      <c r="C27" s="33" t="str">
        <f>IF(odchylky!A45="","",odchylky!A45)</f>
        <v>X</v>
      </c>
    </row>
    <row r="28" spans="1:3" x14ac:dyDescent="0.25">
      <c r="A28" s="3" t="s">
        <v>5</v>
      </c>
      <c r="B28" s="4" t="s">
        <v>4</v>
      </c>
      <c r="C28" s="31">
        <f>IF(odchylky!A46="","",odchylky!A46)</f>
        <v>4.1666666666666664E-2</v>
      </c>
    </row>
    <row r="29" spans="1:3" x14ac:dyDescent="0.25">
      <c r="A29" s="15" t="s">
        <v>5</v>
      </c>
      <c r="B29" s="14" t="s">
        <v>4</v>
      </c>
      <c r="C29" s="33" t="str">
        <f>IF(odchylky!A47="","",odchylky!A47)</f>
        <v>X</v>
      </c>
    </row>
    <row r="30" spans="1:3" x14ac:dyDescent="0.25">
      <c r="A30" s="3" t="s">
        <v>5</v>
      </c>
      <c r="B30" s="4" t="s">
        <v>4</v>
      </c>
      <c r="C30" s="33" t="str">
        <f>IF(odchylky!A48="","",odchylky!A48)</f>
        <v>X</v>
      </c>
    </row>
    <row r="31" spans="1:3" x14ac:dyDescent="0.25">
      <c r="A31" s="15" t="s">
        <v>5</v>
      </c>
      <c r="B31" s="14" t="s">
        <v>4</v>
      </c>
      <c r="C31" s="33" t="str">
        <f>IF(odchylky!A49="","",odchylky!A49)</f>
        <v>X</v>
      </c>
    </row>
    <row r="32" spans="1:3" x14ac:dyDescent="0.25">
      <c r="A32" s="3" t="s">
        <v>5</v>
      </c>
      <c r="B32" s="4" t="s">
        <v>4</v>
      </c>
      <c r="C32" s="31">
        <f>IF(odchylky!A50="","",odchylky!A50)</f>
        <v>0.15942028985507245</v>
      </c>
    </row>
    <row r="33" spans="1:3" x14ac:dyDescent="0.25">
      <c r="A33" s="15" t="s">
        <v>5</v>
      </c>
      <c r="B33" s="14" t="s">
        <v>4</v>
      </c>
      <c r="C33" s="31">
        <f>IF(odchylky!A51="","",odchylky!A51)</f>
        <v>0.21951219512195122</v>
      </c>
    </row>
    <row r="34" spans="1:3" x14ac:dyDescent="0.25">
      <c r="A34" s="3" t="s">
        <v>5</v>
      </c>
      <c r="B34" s="4" t="s">
        <v>4</v>
      </c>
      <c r="C34" s="31">
        <f>IF(odchylky!A52="","",odchylky!A52)</f>
        <v>3.4482758620689655E-2</v>
      </c>
    </row>
    <row r="35" spans="1:3" x14ac:dyDescent="0.25">
      <c r="A35" s="5" t="s">
        <v>5</v>
      </c>
      <c r="B35" s="6" t="s">
        <v>2</v>
      </c>
      <c r="C35" s="31">
        <f>IF(odchylky!A61="","",odchylky!A61)</f>
        <v>0</v>
      </c>
    </row>
    <row r="36" spans="1:3" x14ac:dyDescent="0.25">
      <c r="A36" s="3" t="s">
        <v>5</v>
      </c>
      <c r="B36" s="9" t="s">
        <v>2</v>
      </c>
      <c r="C36" s="31">
        <f>IF(odchylky!A62="","",odchylky!A62)</f>
        <v>-0.11764705882352941</v>
      </c>
    </row>
    <row r="37" spans="1:3" x14ac:dyDescent="0.25">
      <c r="A37" s="5" t="s">
        <v>5</v>
      </c>
      <c r="B37" s="6" t="s">
        <v>2</v>
      </c>
      <c r="C37" s="31">
        <f>IF(odchylky!A63="","",odchylky!A63)</f>
        <v>3.4482758620689655E-2</v>
      </c>
    </row>
    <row r="38" spans="1:3" x14ac:dyDescent="0.25">
      <c r="A38" s="3" t="s">
        <v>5</v>
      </c>
      <c r="B38" s="9" t="s">
        <v>2</v>
      </c>
      <c r="C38" s="31">
        <f>IF(odchylky!A64="","",odchylky!A64)</f>
        <v>0.29032258064516131</v>
      </c>
    </row>
    <row r="39" spans="1:3" x14ac:dyDescent="0.25">
      <c r="A39" s="5" t="s">
        <v>5</v>
      </c>
      <c r="B39" s="6" t="s">
        <v>2</v>
      </c>
      <c r="C39" s="31">
        <f>IF(odchylky!A65="","",odchylky!A65)</f>
        <v>-0.24528301886792453</v>
      </c>
    </row>
    <row r="40" spans="1:3" x14ac:dyDescent="0.25">
      <c r="A40" s="3" t="s">
        <v>5</v>
      </c>
      <c r="B40" s="9" t="s">
        <v>2</v>
      </c>
      <c r="C40" s="31">
        <f>IF(odchylky!A66="","",odchylky!A66)</f>
        <v>-0.13043478260869565</v>
      </c>
    </row>
    <row r="41" spans="1:3" x14ac:dyDescent="0.25">
      <c r="A41" s="5" t="s">
        <v>5</v>
      </c>
      <c r="B41" s="6" t="s">
        <v>2</v>
      </c>
      <c r="C41" s="31">
        <f>IF(odchylky!A67="","",odchylky!A67)</f>
        <v>0.18055555555555555</v>
      </c>
    </row>
    <row r="42" spans="1:3" x14ac:dyDescent="0.25">
      <c r="A42" s="3" t="s">
        <v>5</v>
      </c>
      <c r="B42" s="9" t="s">
        <v>2</v>
      </c>
      <c r="C42" s="31">
        <f>IF(odchylky!A68="","",odchylky!A68)</f>
        <v>0.31578947368421051</v>
      </c>
    </row>
    <row r="43" spans="1:3" x14ac:dyDescent="0.25">
      <c r="A43" s="5" t="s">
        <v>5</v>
      </c>
      <c r="B43" s="6" t="s">
        <v>2</v>
      </c>
      <c r="C43" s="31">
        <f>IF(odchylky!A69="","",odchylky!A69)</f>
        <v>4.4776119402985072E-2</v>
      </c>
    </row>
    <row r="44" spans="1:3" x14ac:dyDescent="0.25">
      <c r="A44" s="3" t="s">
        <v>5</v>
      </c>
      <c r="B44" s="9" t="s">
        <v>2</v>
      </c>
      <c r="C44" s="31">
        <f>IF(odchylky!A70="","",odchylky!A70)</f>
        <v>0.2</v>
      </c>
    </row>
    <row r="45" spans="1:3" x14ac:dyDescent="0.25">
      <c r="A45" s="5" t="s">
        <v>5</v>
      </c>
      <c r="B45" s="6" t="s">
        <v>2</v>
      </c>
      <c r="C45" s="31">
        <f>IF(odchylky!A71="","",odchylky!A71)</f>
        <v>1.6949152542372881E-2</v>
      </c>
    </row>
    <row r="46" spans="1:3" x14ac:dyDescent="0.25">
      <c r="A46" s="5" t="s">
        <v>6</v>
      </c>
      <c r="B46" s="6" t="s">
        <v>4</v>
      </c>
      <c r="C46" s="31">
        <f>IF(odchylky!A80="","",odchylky!A80)</f>
        <v>0.25</v>
      </c>
    </row>
    <row r="47" spans="1:3" x14ac:dyDescent="0.25">
      <c r="A47" s="3" t="s">
        <v>6</v>
      </c>
      <c r="B47" s="4" t="s">
        <v>4</v>
      </c>
      <c r="C47" s="31">
        <f>IF(odchylky!A81="","",odchylky!A81)</f>
        <v>-0.24657534246575341</v>
      </c>
    </row>
    <row r="48" spans="1:3" x14ac:dyDescent="0.25">
      <c r="A48" s="5" t="s">
        <v>6</v>
      </c>
      <c r="B48" s="6" t="s">
        <v>4</v>
      </c>
      <c r="C48" s="31">
        <f>IF(odchylky!A82="","",odchylky!A82)</f>
        <v>-8.5365853658536592E-2</v>
      </c>
    </row>
    <row r="49" spans="1:3" x14ac:dyDescent="0.25">
      <c r="A49" s="3" t="s">
        <v>6</v>
      </c>
      <c r="B49" s="4" t="s">
        <v>4</v>
      </c>
      <c r="C49" s="31">
        <f>IF(odchylky!A83="","",odchylky!A83)</f>
        <v>3.4482758620689655E-2</v>
      </c>
    </row>
    <row r="50" spans="1:3" x14ac:dyDescent="0.25">
      <c r="A50" s="5" t="s">
        <v>6</v>
      </c>
      <c r="B50" s="6" t="s">
        <v>4</v>
      </c>
      <c r="C50" s="31">
        <f>IF(odchylky!A84="","",odchylky!A84)</f>
        <v>6.3829787234042548E-2</v>
      </c>
    </row>
    <row r="51" spans="1:3" x14ac:dyDescent="0.25">
      <c r="A51" s="3" t="s">
        <v>6</v>
      </c>
      <c r="B51" s="4" t="s">
        <v>4</v>
      </c>
      <c r="C51" s="31">
        <f>IF(odchylky!A85="","",odchylky!A85)</f>
        <v>0</v>
      </c>
    </row>
    <row r="52" spans="1:3" x14ac:dyDescent="0.25">
      <c r="A52" s="5" t="s">
        <v>6</v>
      </c>
      <c r="B52" s="6" t="s">
        <v>4</v>
      </c>
      <c r="C52" s="31">
        <f>IF(odchylky!A86="","",odchylky!A86)</f>
        <v>-2.4390243902439025E-2</v>
      </c>
    </row>
    <row r="53" spans="1:3" x14ac:dyDescent="0.25">
      <c r="A53" s="3" t="s">
        <v>6</v>
      </c>
      <c r="B53" s="4" t="s">
        <v>4</v>
      </c>
      <c r="C53" s="31">
        <f>IF(odchylky!A87="","",odchylky!A87)</f>
        <v>7.1428571428571425E-2</v>
      </c>
    </row>
    <row r="54" spans="1:3" x14ac:dyDescent="0.25">
      <c r="A54" s="5" t="s">
        <v>6</v>
      </c>
      <c r="B54" s="6" t="s">
        <v>4</v>
      </c>
      <c r="C54" s="31">
        <f>IF(odchylky!A88="","",odchylky!A88)</f>
        <v>0.2711864406779661</v>
      </c>
    </row>
    <row r="55" spans="1:3" x14ac:dyDescent="0.25">
      <c r="A55" s="3" t="s">
        <v>6</v>
      </c>
      <c r="B55" s="4" t="s">
        <v>4</v>
      </c>
      <c r="C55" s="31">
        <f>IF(odchylky!A89="","",odchylky!A89)</f>
        <v>0.1111111111111111</v>
      </c>
    </row>
    <row r="56" spans="1:3" x14ac:dyDescent="0.25">
      <c r="A56" s="5" t="s">
        <v>6</v>
      </c>
      <c r="B56" s="6" t="s">
        <v>4</v>
      </c>
      <c r="C56" s="31">
        <f>IF(odchylky!A90="","",odchylky!A90)</f>
        <v>5.2631578947368418E-2</v>
      </c>
    </row>
    <row r="57" spans="1:3" x14ac:dyDescent="0.25">
      <c r="A57" s="5" t="s">
        <v>6</v>
      </c>
      <c r="B57" s="6" t="s">
        <v>2</v>
      </c>
      <c r="C57" s="31">
        <f>IF(odchylky!A99="","",odchylky!A99)</f>
        <v>0.42857142857142855</v>
      </c>
    </row>
    <row r="58" spans="1:3" x14ac:dyDescent="0.25">
      <c r="A58" s="3" t="s">
        <v>6</v>
      </c>
      <c r="B58" s="9" t="s">
        <v>2</v>
      </c>
      <c r="C58" s="31">
        <f>IF(odchylky!A100="","",odchylky!A100)</f>
        <v>-2.9850746268656716E-2</v>
      </c>
    </row>
    <row r="59" spans="1:3" x14ac:dyDescent="0.25">
      <c r="A59" s="5" t="s">
        <v>6</v>
      </c>
      <c r="B59" s="6" t="s">
        <v>2</v>
      </c>
      <c r="C59" s="31">
        <f>IF(odchylky!A101="","",odchylky!A101)</f>
        <v>0.11764705882352941</v>
      </c>
    </row>
    <row r="60" spans="1:3" x14ac:dyDescent="0.25">
      <c r="A60" s="3" t="s">
        <v>6</v>
      </c>
      <c r="B60" s="9" t="s">
        <v>2</v>
      </c>
      <c r="C60" s="31">
        <f>IF(odchylky!A102="","",odchylky!A102)</f>
        <v>0.21212121212121213</v>
      </c>
    </row>
    <row r="61" spans="1:3" x14ac:dyDescent="0.25">
      <c r="A61" s="5" t="s">
        <v>6</v>
      </c>
      <c r="B61" s="6" t="s">
        <v>2</v>
      </c>
      <c r="C61" s="31">
        <f>IF(odchylky!A103="","",odchylky!A103)</f>
        <v>0.1111111111111111</v>
      </c>
    </row>
    <row r="62" spans="1:3" x14ac:dyDescent="0.25">
      <c r="A62" s="3" t="s">
        <v>6</v>
      </c>
      <c r="B62" s="9" t="s">
        <v>2</v>
      </c>
      <c r="C62" s="31">
        <f>IF(odchylky!A104="","",odchylky!A104)</f>
        <v>5.7692307692307696E-2</v>
      </c>
    </row>
    <row r="63" spans="1:3" x14ac:dyDescent="0.25">
      <c r="A63" s="5" t="s">
        <v>6</v>
      </c>
      <c r="B63" s="6" t="s">
        <v>2</v>
      </c>
      <c r="C63" s="31">
        <f>IF(odchylky!A105="","",odchylky!A105)</f>
        <v>6.741573033707865E-2</v>
      </c>
    </row>
    <row r="64" spans="1:3" x14ac:dyDescent="0.25">
      <c r="A64" s="3" t="s">
        <v>6</v>
      </c>
      <c r="B64" s="9" t="s">
        <v>2</v>
      </c>
      <c r="C64" s="31">
        <f>IF(odchylky!A106="","",odchylky!A106)</f>
        <v>0.34146341463414637</v>
      </c>
    </row>
    <row r="65" spans="1:3" x14ac:dyDescent="0.25">
      <c r="A65" s="5" t="s">
        <v>6</v>
      </c>
      <c r="B65" s="6" t="s">
        <v>2</v>
      </c>
      <c r="C65" s="31">
        <f>IF(odchylky!A107="","",odchylky!A107)</f>
        <v>0.34920634920634919</v>
      </c>
    </row>
    <row r="66" spans="1:3" x14ac:dyDescent="0.25">
      <c r="A66" s="3" t="s">
        <v>6</v>
      </c>
      <c r="B66" s="9" t="s">
        <v>2</v>
      </c>
      <c r="C66" s="31">
        <f>IF(odchylky!A108="","",odchylky!A108)</f>
        <v>0.11842105263157894</v>
      </c>
    </row>
    <row r="67" spans="1:3" x14ac:dyDescent="0.25">
      <c r="A67" s="5" t="s">
        <v>6</v>
      </c>
      <c r="B67" s="6" t="s">
        <v>2</v>
      </c>
      <c r="C67" s="31">
        <f>IF(odchylky!A109="","",odchylky!A109)</f>
        <v>0</v>
      </c>
    </row>
    <row r="68" spans="1:3" x14ac:dyDescent="0.25">
      <c r="C68" s="31">
        <f>IF(odchylky!B4="","",odchylky!B4)</f>
        <v>-0.25</v>
      </c>
    </row>
    <row r="69" spans="1:3" x14ac:dyDescent="0.25">
      <c r="C69" s="31">
        <f>IF(odchylky!B5="","",odchylky!B5)</f>
        <v>-0.29577464788732394</v>
      </c>
    </row>
    <row r="70" spans="1:3" x14ac:dyDescent="0.25">
      <c r="C70" s="31">
        <f>IF(odchylky!B6="","",odchylky!B6)</f>
        <v>-0.16666666666666666</v>
      </c>
    </row>
    <row r="71" spans="1:3" x14ac:dyDescent="0.25">
      <c r="C71" s="31">
        <f>IF(odchylky!B7="","",odchylky!B7)</f>
        <v>0.1111111111111111</v>
      </c>
    </row>
    <row r="72" spans="1:3" x14ac:dyDescent="0.25">
      <c r="C72" s="31">
        <f>IF(odchylky!B8="","",odchylky!B8)</f>
        <v>-0.16666666666666666</v>
      </c>
    </row>
    <row r="73" spans="1:3" x14ac:dyDescent="0.25">
      <c r="C73" s="31">
        <f>IF(odchylky!B9="","",odchylky!B9)</f>
        <v>-0.16666666666666666</v>
      </c>
    </row>
    <row r="74" spans="1:3" x14ac:dyDescent="0.25">
      <c r="C74" s="31">
        <f>IF(odchylky!B10="","",odchylky!B10)</f>
        <v>0</v>
      </c>
    </row>
    <row r="75" spans="1:3" x14ac:dyDescent="0.25">
      <c r="C75" s="31">
        <f>IF(odchylky!B11="","",odchylky!B11)</f>
        <v>-2.1739130434782608E-2</v>
      </c>
    </row>
    <row r="76" spans="1:3" x14ac:dyDescent="0.25">
      <c r="C76" s="31">
        <f>IF(odchylky!B12="","",odchylky!B12)</f>
        <v>0.14285714285714285</v>
      </c>
    </row>
    <row r="77" spans="1:3" x14ac:dyDescent="0.25">
      <c r="C77" s="31">
        <f>IF(odchylky!B13="","",odchylky!B13)</f>
        <v>0</v>
      </c>
    </row>
    <row r="78" spans="1:3" x14ac:dyDescent="0.25">
      <c r="C78" s="31">
        <f>IF(odchylky!B14="","",odchylky!B14)</f>
        <v>0.14035087719298245</v>
      </c>
    </row>
    <row r="79" spans="1:3" x14ac:dyDescent="0.25">
      <c r="C79" s="31">
        <f>IF(odchylky!B23="","",odchylky!B23)</f>
        <v>-0.25</v>
      </c>
    </row>
    <row r="80" spans="1:3" x14ac:dyDescent="0.25">
      <c r="C80" s="31">
        <f>IF(odchylky!B24="","",odchylky!B24)</f>
        <v>-9.0909090909090912E-2</v>
      </c>
    </row>
    <row r="81" spans="3:3" x14ac:dyDescent="0.25">
      <c r="C81" s="31">
        <f>IF(odchylky!B25="","",odchylky!B25)</f>
        <v>-8.0459770114942528E-2</v>
      </c>
    </row>
    <row r="82" spans="3:3" x14ac:dyDescent="0.25">
      <c r="C82" s="31">
        <f>IF(odchylky!B26="","",odchylky!B26)</f>
        <v>0.12903225806451613</v>
      </c>
    </row>
    <row r="83" spans="3:3" x14ac:dyDescent="0.25">
      <c r="C83" s="31">
        <f>IF(odchylky!B27="","",odchylky!B27)</f>
        <v>-1.9607843137254902E-2</v>
      </c>
    </row>
    <row r="84" spans="3:3" x14ac:dyDescent="0.25">
      <c r="C84" s="31">
        <f>IF(odchylky!B28="","",odchylky!B28)</f>
        <v>-0.16666666666666666</v>
      </c>
    </row>
    <row r="85" spans="3:3" x14ac:dyDescent="0.25">
      <c r="C85" s="31">
        <f>IF(odchylky!B29="","",odchylky!B29)</f>
        <v>0</v>
      </c>
    </row>
    <row r="86" spans="3:3" x14ac:dyDescent="0.25">
      <c r="C86" s="31">
        <f>IF(odchylky!B30="","",odchylky!B30)</f>
        <v>-4.7619047619047616E-2</v>
      </c>
    </row>
    <row r="87" spans="3:3" x14ac:dyDescent="0.25">
      <c r="C87" s="31">
        <f>IF(odchylky!B31="","",odchylky!B31)</f>
        <v>1.4492753623188406E-2</v>
      </c>
    </row>
    <row r="88" spans="3:3" x14ac:dyDescent="0.25">
      <c r="C88" s="31">
        <f>IF(odchylky!B32="","",odchylky!B32)</f>
        <v>0.1111111111111111</v>
      </c>
    </row>
    <row r="89" spans="3:3" x14ac:dyDescent="0.25">
      <c r="C89" s="31">
        <f>IF(odchylky!B33="","",odchylky!B33)</f>
        <v>0.14035087719298245</v>
      </c>
    </row>
    <row r="90" spans="3:3" x14ac:dyDescent="0.25">
      <c r="C90" s="31">
        <f>IF(odchylky!B42="","",odchylky!B42)</f>
        <v>-0.375</v>
      </c>
    </row>
    <row r="91" spans="3:3" x14ac:dyDescent="0.25">
      <c r="C91" s="31">
        <f>IF(odchylky!B43="","",odchylky!B43)</f>
        <v>0.25</v>
      </c>
    </row>
    <row r="92" spans="3:3" x14ac:dyDescent="0.25">
      <c r="C92" s="31">
        <f>IF(odchylky!B44="","",odchylky!B44)</f>
        <v>4.6511627906976744E-2</v>
      </c>
    </row>
    <row r="93" spans="3:3" x14ac:dyDescent="0.25">
      <c r="C93" s="33" t="str">
        <f>IF(odchylky!B45="","",odchylky!B45)</f>
        <v>X</v>
      </c>
    </row>
    <row r="94" spans="3:3" x14ac:dyDescent="0.25">
      <c r="C94" s="31">
        <f>IF(odchylky!B46="","",odchylky!B46)</f>
        <v>-0.16666666666666666</v>
      </c>
    </row>
    <row r="95" spans="3:3" x14ac:dyDescent="0.25">
      <c r="C95" s="33" t="str">
        <f>IF(odchylky!B47="","",odchylky!B47)</f>
        <v>X</v>
      </c>
    </row>
    <row r="96" spans="3:3" x14ac:dyDescent="0.25">
      <c r="C96" s="33" t="str">
        <f>IF(odchylky!B48="","",odchylky!B48)</f>
        <v>X</v>
      </c>
    </row>
    <row r="97" spans="3:3" x14ac:dyDescent="0.25">
      <c r="C97" s="33" t="str">
        <f>IF(odchylky!B49="","",odchylky!B49)</f>
        <v>X</v>
      </c>
    </row>
    <row r="98" spans="3:3" x14ac:dyDescent="0.25">
      <c r="C98" s="31">
        <f>IF(odchylky!B50="","",odchylky!B50)</f>
        <v>1.4492753623188406E-2</v>
      </c>
    </row>
    <row r="99" spans="3:3" x14ac:dyDescent="0.25">
      <c r="C99" s="31">
        <f>IF(odchylky!B51="","",odchylky!B51)</f>
        <v>9.7560975609756101E-2</v>
      </c>
    </row>
    <row r="100" spans="3:3" x14ac:dyDescent="0.25">
      <c r="C100" s="31">
        <f>IF(odchylky!B52="","",odchylky!B52)</f>
        <v>0.20689655172413793</v>
      </c>
    </row>
    <row r="101" spans="3:3" x14ac:dyDescent="0.25">
      <c r="C101" s="31">
        <f>IF(odchylky!B61="","",odchylky!B61)</f>
        <v>-0.25</v>
      </c>
    </row>
    <row r="102" spans="3:3" x14ac:dyDescent="0.25">
      <c r="C102" s="31">
        <f>IF(odchylky!B62="","",odchylky!B62)</f>
        <v>-0.11764705882352941</v>
      </c>
    </row>
    <row r="103" spans="3:3" x14ac:dyDescent="0.25">
      <c r="C103" s="31">
        <f>IF(odchylky!B63="","",odchylky!B63)</f>
        <v>-8.0459770114942528E-2</v>
      </c>
    </row>
    <row r="104" spans="3:3" x14ac:dyDescent="0.25">
      <c r="C104" s="31">
        <f>IF(odchylky!B64="","",odchylky!B64)</f>
        <v>0.12903225806451613</v>
      </c>
    </row>
    <row r="105" spans="3:3" x14ac:dyDescent="0.25">
      <c r="C105" s="31">
        <f>IF(odchylky!B65="","",odchylky!B65)</f>
        <v>-0.15094339622641509</v>
      </c>
    </row>
    <row r="106" spans="3:3" x14ac:dyDescent="0.25">
      <c r="C106" s="31">
        <f>IF(odchylky!B66="","",odchylky!B66)</f>
        <v>-0.2391304347826087</v>
      </c>
    </row>
    <row r="107" spans="3:3" x14ac:dyDescent="0.25">
      <c r="C107" s="31">
        <f>IF(odchylky!B67="","",odchylky!B67)</f>
        <v>0.1111111111111111</v>
      </c>
    </row>
    <row r="108" spans="3:3" x14ac:dyDescent="0.25">
      <c r="C108" s="31">
        <f>IF(odchylky!B68="","",odchylky!B68)</f>
        <v>5.2631578947368418E-2</v>
      </c>
    </row>
    <row r="109" spans="3:3" x14ac:dyDescent="0.25">
      <c r="C109" s="31">
        <f>IF(odchylky!B69="","",odchylky!B69)</f>
        <v>4.4776119402985072E-2</v>
      </c>
    </row>
    <row r="110" spans="3:3" x14ac:dyDescent="0.25">
      <c r="C110" s="31">
        <f>IF(odchylky!B70="","",odchylky!B70)</f>
        <v>0.13333333333333333</v>
      </c>
    </row>
    <row r="111" spans="3:3" x14ac:dyDescent="0.25">
      <c r="C111" s="31">
        <f>IF(odchylky!B71="","",odchylky!B71)</f>
        <v>1.6949152542372881E-2</v>
      </c>
    </row>
    <row r="112" spans="3:3" x14ac:dyDescent="0.25">
      <c r="C112" s="31">
        <f>IF(odchylky!B80="","",odchylky!B80)</f>
        <v>-2.7777777777777776E-2</v>
      </c>
    </row>
    <row r="113" spans="3:3" x14ac:dyDescent="0.25">
      <c r="C113" s="31">
        <f>IF(odchylky!B81="","",odchylky!B81)</f>
        <v>-0.17808219178082191</v>
      </c>
    </row>
    <row r="114" spans="3:3" x14ac:dyDescent="0.25">
      <c r="C114" s="31">
        <f>IF(odchylky!B82="","",odchylky!B82)</f>
        <v>3.6585365853658534E-2</v>
      </c>
    </row>
    <row r="115" spans="3:3" x14ac:dyDescent="0.25">
      <c r="C115" s="31">
        <f>IF(odchylky!B83="","",odchylky!B83)</f>
        <v>3.4482758620689655E-2</v>
      </c>
    </row>
    <row r="116" spans="3:3" x14ac:dyDescent="0.25">
      <c r="C116" s="31">
        <f>IF(odchylky!B84="","",odchylky!B84)</f>
        <v>-4.2553191489361701E-2</v>
      </c>
    </row>
    <row r="117" spans="3:3" x14ac:dyDescent="0.25">
      <c r="C117" s="31">
        <f>IF(odchylky!B85="","",odchylky!B85)</f>
        <v>0</v>
      </c>
    </row>
    <row r="118" spans="3:3" x14ac:dyDescent="0.25">
      <c r="C118" s="31">
        <f>IF(odchylky!B86="","",odchylky!B86)</f>
        <v>9.7560975609756101E-2</v>
      </c>
    </row>
    <row r="119" spans="3:3" x14ac:dyDescent="0.25">
      <c r="C119" s="31">
        <f>IF(odchylky!B87="","",odchylky!B87)</f>
        <v>-4.7619047619047616E-2</v>
      </c>
    </row>
    <row r="120" spans="3:3" x14ac:dyDescent="0.25">
      <c r="C120" s="31">
        <f>IF(odchylky!B88="","",odchylky!B88)</f>
        <v>0.10169491525423729</v>
      </c>
    </row>
    <row r="121" spans="3:3" x14ac:dyDescent="0.25">
      <c r="C121" s="31">
        <f>IF(odchylky!B89="","",odchylky!B89)</f>
        <v>0.1111111111111111</v>
      </c>
    </row>
    <row r="122" spans="3:3" x14ac:dyDescent="0.25">
      <c r="C122" s="31">
        <f>IF(odchylky!B90="","",odchylky!B90)</f>
        <v>0.22807017543859648</v>
      </c>
    </row>
    <row r="123" spans="3:3" x14ac:dyDescent="0.25">
      <c r="C123" s="31">
        <f>IF(odchylky!B99="","",odchylky!B99)</f>
        <v>0.42857142857142855</v>
      </c>
    </row>
    <row r="124" spans="3:3" x14ac:dyDescent="0.25">
      <c r="C124" s="31">
        <f>IF(odchylky!B100="","",odchylky!B100)</f>
        <v>0.19402985074626866</v>
      </c>
    </row>
    <row r="125" spans="3:3" x14ac:dyDescent="0.25">
      <c r="C125" s="31">
        <f>IF(odchylky!B101="","",odchylky!B101)</f>
        <v>5.8823529411764705E-2</v>
      </c>
    </row>
    <row r="126" spans="3:3" x14ac:dyDescent="0.25">
      <c r="C126" s="31">
        <f>IF(odchylky!B102="","",odchylky!B102)</f>
        <v>-9.0909090909090912E-2</v>
      </c>
    </row>
    <row r="127" spans="3:3" x14ac:dyDescent="0.25">
      <c r="C127" s="31">
        <f>IF(odchylky!B103="","",odchylky!B103)</f>
        <v>-0.1111111111111111</v>
      </c>
    </row>
    <row r="128" spans="3:3" x14ac:dyDescent="0.25">
      <c r="C128" s="31">
        <f>IF(odchylky!B104="","",odchylky!B104)</f>
        <v>-3.8461538461538464E-2</v>
      </c>
    </row>
    <row r="129" spans="3:3" x14ac:dyDescent="0.25">
      <c r="C129" s="31">
        <f>IF(odchylky!B105="","",odchylky!B105)</f>
        <v>1.1235955056179775E-2</v>
      </c>
    </row>
    <row r="130" spans="3:3" x14ac:dyDescent="0.25">
      <c r="C130" s="31">
        <f>IF(odchylky!B106="","",odchylky!B106)</f>
        <v>9.7560975609756101E-2</v>
      </c>
    </row>
    <row r="131" spans="3:3" x14ac:dyDescent="0.25">
      <c r="C131" s="31">
        <f>IF(odchylky!B107="","",odchylky!B107)</f>
        <v>0.19047619047619047</v>
      </c>
    </row>
    <row r="132" spans="3:3" x14ac:dyDescent="0.25">
      <c r="C132" s="31">
        <f>IF(odchylky!B108="","",odchylky!B108)</f>
        <v>0.18421052631578946</v>
      </c>
    </row>
    <row r="133" spans="3:3" x14ac:dyDescent="0.25">
      <c r="C133" s="31">
        <f>IF(odchylky!B109="","",odchylky!B109)</f>
        <v>0.27272727272727271</v>
      </c>
    </row>
    <row r="134" spans="3:3" x14ac:dyDescent="0.25">
      <c r="C134" s="31">
        <f>IF(odchylky!H4="","",odchylky!H4)</f>
        <v>-0.1891891891891892</v>
      </c>
    </row>
    <row r="135" spans="3:3" x14ac:dyDescent="0.25">
      <c r="C135" s="31">
        <f>IF(odchylky!H5="","",odchylky!H5)</f>
        <v>-5.4054054054054057E-2</v>
      </c>
    </row>
    <row r="136" spans="3:3" x14ac:dyDescent="0.25">
      <c r="C136" s="31">
        <f>IF(odchylky!H6="","",odchylky!H6)</f>
        <v>-9.0909090909090912E-2</v>
      </c>
    </row>
    <row r="137" spans="3:3" x14ac:dyDescent="0.25">
      <c r="C137" s="31">
        <f>IF(odchylky!H7="","",odchylky!H7)</f>
        <v>0.16666666666666666</v>
      </c>
    </row>
    <row r="138" spans="3:3" x14ac:dyDescent="0.25">
      <c r="C138" s="31">
        <f>IF(odchylky!H8="","",odchylky!H8)</f>
        <v>-3.8461538461538464E-2</v>
      </c>
    </row>
    <row r="139" spans="3:3" x14ac:dyDescent="0.25">
      <c r="C139" s="31">
        <f>IF(odchylky!H9="","",odchylky!H9)</f>
        <v>0</v>
      </c>
    </row>
    <row r="140" spans="3:3" x14ac:dyDescent="0.25">
      <c r="C140" s="31">
        <f>IF(odchylky!H10="","",odchylky!H10)</f>
        <v>-0.14634146341463414</v>
      </c>
    </row>
    <row r="141" spans="3:3" x14ac:dyDescent="0.25">
      <c r="C141" s="31">
        <f>IF(odchylky!H11="","",odchylky!H11)</f>
        <v>0</v>
      </c>
    </row>
    <row r="142" spans="3:3" x14ac:dyDescent="0.25">
      <c r="C142" s="31">
        <f>IF(odchylky!H12="","",odchylky!H12)</f>
        <v>3.7735849056603772E-2</v>
      </c>
    </row>
    <row r="143" spans="3:3" x14ac:dyDescent="0.25">
      <c r="C143" s="31">
        <f>IF(odchylky!H13="","",odchylky!H13)</f>
        <v>0.15384615384615385</v>
      </c>
    </row>
    <row r="144" spans="3:3" x14ac:dyDescent="0.25">
      <c r="C144" s="31">
        <f>IF(odchylky!H14="","",odchylky!H14)</f>
        <v>5.7692307692307696E-2</v>
      </c>
    </row>
    <row r="145" spans="3:3" x14ac:dyDescent="0.25">
      <c r="C145" s="31">
        <f>IF(odchylky!H23="","",odchylky!H23)</f>
        <v>-0.14285714285714285</v>
      </c>
    </row>
    <row r="146" spans="3:3" x14ac:dyDescent="0.25">
      <c r="C146" s="31">
        <f>IF(odchylky!H24="","",odchylky!H24)</f>
        <v>0.11940298507462686</v>
      </c>
    </row>
    <row r="147" spans="3:3" x14ac:dyDescent="0.25">
      <c r="C147" s="31">
        <f>IF(odchylky!H25="","",odchylky!H25)</f>
        <v>1.1904761904761904E-2</v>
      </c>
    </row>
    <row r="148" spans="3:3" x14ac:dyDescent="0.25">
      <c r="C148" s="31">
        <f>IF(odchylky!H26="","",odchylky!H26)</f>
        <v>0.48148148148148145</v>
      </c>
    </row>
    <row r="149" spans="3:3" x14ac:dyDescent="0.25">
      <c r="C149" s="31">
        <f>IF(odchylky!H27="","",odchylky!H27)</f>
        <v>2.0408163265306121E-2</v>
      </c>
    </row>
    <row r="150" spans="3:3" x14ac:dyDescent="0.25">
      <c r="C150" s="31">
        <f>IF(odchylky!H28="","",odchylky!H28)</f>
        <v>4.1666666666666664E-2</v>
      </c>
    </row>
    <row r="151" spans="3:3" x14ac:dyDescent="0.25">
      <c r="C151" s="31">
        <f>IF(odchylky!H29="","",odchylky!H29)</f>
        <v>1.1235955056179775E-2</v>
      </c>
    </row>
    <row r="152" spans="3:3" x14ac:dyDescent="0.25">
      <c r="C152" s="31">
        <f>IF(odchylky!H30="","",odchylky!H30)</f>
        <v>8.6956521739130432E-2</v>
      </c>
    </row>
    <row r="153" spans="3:3" x14ac:dyDescent="0.25">
      <c r="C153" s="31">
        <f>IF(odchylky!H31="","",odchylky!H31)</f>
        <v>0.1111111111111111</v>
      </c>
    </row>
    <row r="154" spans="3:3" x14ac:dyDescent="0.25">
      <c r="C154" s="31">
        <f>IF(odchylky!H32="","",odchylky!H32)</f>
        <v>4.6511627906976744E-2</v>
      </c>
    </row>
    <row r="155" spans="3:3" x14ac:dyDescent="0.25">
      <c r="C155" s="31">
        <f>IF(odchylky!H33="","",odchylky!H33)</f>
        <v>-0.16666666666666666</v>
      </c>
    </row>
    <row r="156" spans="3:3" x14ac:dyDescent="0.25">
      <c r="C156" s="31">
        <f>IF(odchylky!H42="","",odchylky!H42)</f>
        <v>-0.25</v>
      </c>
    </row>
    <row r="157" spans="3:3" x14ac:dyDescent="0.25">
      <c r="C157" s="31">
        <f>IF(odchylky!H43="","",odchylky!H43)</f>
        <v>6.0606060606060608E-2</v>
      </c>
    </row>
    <row r="158" spans="3:3" x14ac:dyDescent="0.25">
      <c r="C158" s="31">
        <f>IF(odchylky!H44="","",odchylky!H44)</f>
        <v>3.4482758620689655E-2</v>
      </c>
    </row>
    <row r="159" spans="3:3" x14ac:dyDescent="0.25">
      <c r="C159" s="31">
        <f>IF(odchylky!H45="","",odchylky!H45)</f>
        <v>0.20689655172413793</v>
      </c>
    </row>
    <row r="160" spans="3:3" x14ac:dyDescent="0.25">
      <c r="C160" s="31">
        <f>IF(odchylky!H46="","",odchylky!H46)</f>
        <v>6.3829787234042548E-2</v>
      </c>
    </row>
    <row r="161" spans="3:3" x14ac:dyDescent="0.25">
      <c r="C161" s="31">
        <f>IF(odchylky!H47="","",odchylky!H47)</f>
        <v>-6.25E-2</v>
      </c>
    </row>
    <row r="162" spans="3:3" x14ac:dyDescent="0.25">
      <c r="C162" s="31">
        <f>IF(odchylky!H48="","",odchylky!H48)</f>
        <v>-3.614457831325301E-2</v>
      </c>
    </row>
    <row r="163" spans="3:3" x14ac:dyDescent="0.25">
      <c r="C163" s="31">
        <f>IF(odchylky!H49="","",odchylky!H49)</f>
        <v>4.6511627906976744E-2</v>
      </c>
    </row>
    <row r="164" spans="3:3" x14ac:dyDescent="0.25">
      <c r="C164" s="31">
        <f>IF(odchylky!H50="","",odchylky!H50)</f>
        <v>0.12903225806451613</v>
      </c>
    </row>
    <row r="165" spans="3:3" x14ac:dyDescent="0.25">
      <c r="C165" s="31">
        <f>IF(odchylky!H51="","",odchylky!H51)</f>
        <v>4.9382716049382713E-2</v>
      </c>
    </row>
    <row r="166" spans="3:3" x14ac:dyDescent="0.25">
      <c r="C166" s="31">
        <f>IF(odchylky!H52="","",odchylky!H52)</f>
        <v>3.4482758620689655E-2</v>
      </c>
    </row>
    <row r="167" spans="3:3" x14ac:dyDescent="0.25">
      <c r="C167" s="31">
        <f>IF(odchylky!H61="","",odchylky!H61)</f>
        <v>-0.11764705882352941</v>
      </c>
    </row>
    <row r="168" spans="3:3" x14ac:dyDescent="0.25">
      <c r="C168" s="31">
        <f>IF(odchylky!H62="","",odchylky!H62)</f>
        <v>7.6923076923076927E-2</v>
      </c>
    </row>
    <row r="169" spans="3:3" x14ac:dyDescent="0.25">
      <c r="C169" s="31">
        <f>IF(odchylky!H63="","",odchylky!H63)</f>
        <v>-1.1627906976744186E-2</v>
      </c>
    </row>
    <row r="170" spans="3:3" x14ac:dyDescent="0.25">
      <c r="C170" s="31">
        <f>IF(odchylky!H64="","",odchylky!H64)</f>
        <v>0.25</v>
      </c>
    </row>
    <row r="171" spans="3:3" x14ac:dyDescent="0.25">
      <c r="C171" s="31">
        <f>IF(odchylky!H65="","",odchylky!H65)</f>
        <v>-0.14893617021276595</v>
      </c>
    </row>
    <row r="172" spans="3:3" x14ac:dyDescent="0.25">
      <c r="C172" s="31">
        <f>IF(odchylky!H66="","",odchylky!H66)</f>
        <v>2.0408163265306121E-2</v>
      </c>
    </row>
    <row r="173" spans="3:3" x14ac:dyDescent="0.25">
      <c r="C173" s="31">
        <f>IF(odchylky!H67="","",odchylky!H67)</f>
        <v>-5.8823529411764705E-2</v>
      </c>
    </row>
    <row r="174" spans="3:3" x14ac:dyDescent="0.25">
      <c r="C174" s="31">
        <f>IF(odchylky!H68="","",odchylky!H68)</f>
        <v>6.3829787234042548E-2</v>
      </c>
    </row>
    <row r="175" spans="3:3" x14ac:dyDescent="0.25">
      <c r="C175" s="31">
        <f>IF(odchylky!H69="","",odchylky!H69)</f>
        <v>0.25</v>
      </c>
    </row>
    <row r="176" spans="3:3" x14ac:dyDescent="0.25">
      <c r="C176" s="31">
        <f>IF(odchylky!H70="","",odchylky!H70)</f>
        <v>0.13924050632911392</v>
      </c>
    </row>
    <row r="177" spans="3:3" x14ac:dyDescent="0.25">
      <c r="C177" s="31">
        <f>IF(odchylky!H71="","",odchylky!H71)</f>
        <v>-0.13793103448275862</v>
      </c>
    </row>
    <row r="178" spans="3:3" x14ac:dyDescent="0.25">
      <c r="C178" s="31">
        <f>IF(odchylky!H80="","",odchylky!H80)</f>
        <v>-0.1891891891891892</v>
      </c>
    </row>
    <row r="179" spans="3:3" x14ac:dyDescent="0.25">
      <c r="C179" s="31">
        <f>IF(odchylky!H81="","",odchylky!H81)</f>
        <v>2.9411764705882353E-2</v>
      </c>
    </row>
    <row r="180" spans="3:3" x14ac:dyDescent="0.25">
      <c r="C180" s="31">
        <f>IF(odchylky!H82="","",odchylky!H82)</f>
        <v>-0.1111111111111111</v>
      </c>
    </row>
    <row r="181" spans="3:3" x14ac:dyDescent="0.25">
      <c r="C181" s="31">
        <f>IF(odchylky!H83="","",odchylky!H83)</f>
        <v>0.16666666666666666</v>
      </c>
    </row>
    <row r="182" spans="3:3" x14ac:dyDescent="0.25">
      <c r="C182" s="31">
        <f>IF(odchylky!H84="","",odchylky!H84)</f>
        <v>4.1666666666666664E-2</v>
      </c>
    </row>
    <row r="183" spans="3:3" x14ac:dyDescent="0.25">
      <c r="C183" s="31">
        <f>IF(odchylky!H85="","",odchylky!H85)</f>
        <v>0</v>
      </c>
    </row>
    <row r="184" spans="3:3" x14ac:dyDescent="0.25">
      <c r="C184" s="31">
        <f>IF(odchylky!H86="","",odchylky!H86)</f>
        <v>-0.13978494623655913</v>
      </c>
    </row>
    <row r="185" spans="3:3" x14ac:dyDescent="0.25">
      <c r="C185" s="31">
        <f>IF(odchylky!H87="","",odchylky!H87)</f>
        <v>4.6511627906976744E-2</v>
      </c>
    </row>
    <row r="186" spans="3:3" x14ac:dyDescent="0.25">
      <c r="C186" s="31">
        <f>IF(odchylky!H88="","",odchylky!H88)</f>
        <v>0</v>
      </c>
    </row>
    <row r="187" spans="3:3" x14ac:dyDescent="0.25">
      <c r="C187" s="31">
        <f>IF(odchylky!H89="","",odchylky!H89)</f>
        <v>1.2658227848101266E-2</v>
      </c>
    </row>
    <row r="188" spans="3:3" x14ac:dyDescent="0.25">
      <c r="C188" s="31">
        <f>IF(odchylky!H90="","",odchylky!H90)</f>
        <v>-0.21875</v>
      </c>
    </row>
    <row r="189" spans="3:3" x14ac:dyDescent="0.25">
      <c r="C189" s="31">
        <f>IF(odchylky!H99="","",odchylky!H99)</f>
        <v>-0.1891891891891892</v>
      </c>
    </row>
    <row r="190" spans="3:3" x14ac:dyDescent="0.25">
      <c r="C190" s="31">
        <f>IF(odchylky!H100="","",odchylky!H100)</f>
        <v>-9.0909090909090912E-2</v>
      </c>
    </row>
    <row r="191" spans="3:3" x14ac:dyDescent="0.25">
      <c r="C191" s="31">
        <f>IF(odchylky!H101="","",odchylky!H101)</f>
        <v>0.10465116279069768</v>
      </c>
    </row>
    <row r="192" spans="3:3" x14ac:dyDescent="0.25">
      <c r="C192" s="31">
        <f>IF(odchylky!H102="","",odchylky!H102)</f>
        <v>0.29032258064516131</v>
      </c>
    </row>
    <row r="193" spans="3:3" x14ac:dyDescent="0.25">
      <c r="C193" s="31">
        <f>IF(odchylky!H103="","",odchylky!H103)</f>
        <v>-6.7796610169491525E-2</v>
      </c>
    </row>
    <row r="194" spans="3:3" x14ac:dyDescent="0.25">
      <c r="C194" s="31">
        <f>IF(odchylky!H104="","",odchylky!H104)</f>
        <v>0</v>
      </c>
    </row>
    <row r="195" spans="3:3" x14ac:dyDescent="0.25">
      <c r="C195" s="31">
        <f>IF(odchylky!H105="","",odchylky!H105)</f>
        <v>-6.9767441860465115E-2</v>
      </c>
    </row>
    <row r="196" spans="3:3" x14ac:dyDescent="0.25">
      <c r="C196" s="31">
        <f>IF(odchylky!H106="","",odchylky!H106)</f>
        <v>0.14285714285714285</v>
      </c>
    </row>
    <row r="197" spans="3:3" x14ac:dyDescent="0.25">
      <c r="C197" s="31">
        <f>IF(odchylky!H107="","",odchylky!H107)</f>
        <v>0.2318840579710145</v>
      </c>
    </row>
    <row r="198" spans="3:3" x14ac:dyDescent="0.25">
      <c r="C198" s="31">
        <f>IF(odchylky!H108="","",odchylky!H108)</f>
        <v>0.25</v>
      </c>
    </row>
    <row r="199" spans="3:3" x14ac:dyDescent="0.25">
      <c r="C199" s="31">
        <f>IF(odchylky!H109="","",odchylky!H109)</f>
        <v>-0.18032786885245902</v>
      </c>
    </row>
    <row r="200" spans="3:3" x14ac:dyDescent="0.25">
      <c r="C200" s="31">
        <f>IF(odchylky!I4="","",odchylky!I4)</f>
        <v>0.28205128205128205</v>
      </c>
    </row>
    <row r="201" spans="3:3" x14ac:dyDescent="0.25">
      <c r="C201" s="31">
        <f>IF(odchylky!I5="","",odchylky!I5)</f>
        <v>7.6923076923076927E-2</v>
      </c>
    </row>
    <row r="202" spans="3:3" x14ac:dyDescent="0.25">
      <c r="C202" s="31">
        <f>IF(odchylky!I6="","",odchylky!I6)</f>
        <v>0.1111111111111111</v>
      </c>
    </row>
    <row r="203" spans="3:3" x14ac:dyDescent="0.25">
      <c r="C203" s="31">
        <f>IF(odchylky!I7="","",odchylky!I7)</f>
        <v>0.25</v>
      </c>
    </row>
    <row r="204" spans="3:3" x14ac:dyDescent="0.25">
      <c r="C204" s="31">
        <f>IF(odchylky!I8="","",odchylky!I8)</f>
        <v>-0.11764705882352941</v>
      </c>
    </row>
    <row r="205" spans="3:3" x14ac:dyDescent="0.25">
      <c r="C205" s="31">
        <f>IF(odchylky!I9="","",odchylky!I9)</f>
        <v>-3.8461538461538464E-2</v>
      </c>
    </row>
    <row r="206" spans="3:3" x14ac:dyDescent="0.25">
      <c r="C206" s="31">
        <f>IF(odchylky!I10="","",odchylky!I10)</f>
        <v>-4.7619047619047616E-2</v>
      </c>
    </row>
    <row r="207" spans="3:3" x14ac:dyDescent="0.25">
      <c r="C207" s="31">
        <f>IF(odchylky!I11="","",odchylky!I11)</f>
        <v>-0.22222222222222221</v>
      </c>
    </row>
    <row r="208" spans="3:3" x14ac:dyDescent="0.25">
      <c r="C208" s="31">
        <f>IF(odchylky!I12="","",odchylky!I12)</f>
        <v>0.2711864406779661</v>
      </c>
    </row>
    <row r="209" spans="3:3" x14ac:dyDescent="0.25">
      <c r="C209" s="31">
        <f>IF(odchylky!I13="","",odchylky!I13)</f>
        <v>-1.1627906976744186E-2</v>
      </c>
    </row>
    <row r="210" spans="3:3" x14ac:dyDescent="0.25">
      <c r="C210" s="31">
        <f>IF(odchylky!I14="","",odchylky!I14)</f>
        <v>-0.1</v>
      </c>
    </row>
    <row r="211" spans="3:3" x14ac:dyDescent="0.25">
      <c r="C211" s="31">
        <f>IF(odchylky!I23="","",odchylky!I23)</f>
        <v>0.21951219512195122</v>
      </c>
    </row>
    <row r="212" spans="3:3" x14ac:dyDescent="0.25">
      <c r="C212" s="31">
        <f>IF(odchylky!I24="","",odchylky!I24)</f>
        <v>0.13636363636363635</v>
      </c>
    </row>
    <row r="213" spans="3:3" x14ac:dyDescent="0.25">
      <c r="C213" s="31">
        <f>IF(odchylky!I25="","",odchylky!I25)</f>
        <v>4.6511627906976744E-2</v>
      </c>
    </row>
    <row r="214" spans="3:3" x14ac:dyDescent="0.25">
      <c r="C214" s="31">
        <f>IF(odchylky!I26="","",odchylky!I26)</f>
        <v>6.0606060606060608E-2</v>
      </c>
    </row>
    <row r="215" spans="3:3" x14ac:dyDescent="0.25">
      <c r="C215" s="31">
        <f>IF(odchylky!I27="","",odchylky!I27)</f>
        <v>2.0408163265306121E-2</v>
      </c>
    </row>
    <row r="216" spans="3:3" x14ac:dyDescent="0.25">
      <c r="C216" s="31">
        <f>IF(odchylky!I28="","",odchylky!I28)</f>
        <v>-0.1111111111111111</v>
      </c>
    </row>
    <row r="217" spans="3:3" x14ac:dyDescent="0.25">
      <c r="C217" s="31">
        <f>IF(odchylky!I29="","",odchylky!I29)</f>
        <v>3.896103896103896E-2</v>
      </c>
    </row>
    <row r="218" spans="3:3" x14ac:dyDescent="0.25">
      <c r="C218" s="31">
        <f>IF(odchylky!I30="","",odchylky!I30)</f>
        <v>-9.0909090909090912E-2</v>
      </c>
    </row>
    <row r="219" spans="3:3" x14ac:dyDescent="0.25">
      <c r="C219" s="31">
        <f>IF(odchylky!I31="","",odchylky!I31)</f>
        <v>0.10294117647058823</v>
      </c>
    </row>
    <row r="220" spans="3:3" x14ac:dyDescent="0.25">
      <c r="C220" s="31">
        <f>IF(odchylky!I32="","",odchylky!I32)</f>
        <v>9.7560975609756101E-2</v>
      </c>
    </row>
    <row r="221" spans="3:3" x14ac:dyDescent="0.25">
      <c r="C221" s="31">
        <f>IF(odchylky!I33="","",odchylky!I33)</f>
        <v>-9.0909090909090912E-2</v>
      </c>
    </row>
    <row r="222" spans="3:3" x14ac:dyDescent="0.25">
      <c r="C222" s="31">
        <f>IF(odchylky!I42="","",odchylky!I42)</f>
        <v>0.53846153846153844</v>
      </c>
    </row>
    <row r="223" spans="3:3" x14ac:dyDescent="0.25">
      <c r="C223" s="31">
        <f>IF(odchylky!I43="","",odchylky!I43)</f>
        <v>0.26760563380281688</v>
      </c>
    </row>
    <row r="224" spans="3:3" x14ac:dyDescent="0.25">
      <c r="C224" s="31">
        <f>IF(odchylky!I44="","",odchylky!I44)</f>
        <v>0.1111111111111111</v>
      </c>
    </row>
    <row r="225" spans="3:3" x14ac:dyDescent="0.25">
      <c r="C225" s="31">
        <f>IF(odchylky!I45="","",odchylky!I45)</f>
        <v>0.33333333333333331</v>
      </c>
    </row>
    <row r="226" spans="3:3" x14ac:dyDescent="0.25">
      <c r="C226" s="31">
        <f>IF(odchylky!I46="","",odchylky!I46)</f>
        <v>2.0408163265306121E-2</v>
      </c>
    </row>
    <row r="227" spans="3:3" x14ac:dyDescent="0.25">
      <c r="C227" s="31">
        <f>IF(odchylky!I47="","",odchylky!I47)</f>
        <v>-0.2</v>
      </c>
    </row>
    <row r="228" spans="3:3" x14ac:dyDescent="0.25">
      <c r="C228" s="31">
        <f>IF(odchylky!I48="","",odchylky!I48)</f>
        <v>1.1904761904761904E-2</v>
      </c>
    </row>
    <row r="229" spans="3:3" x14ac:dyDescent="0.25">
      <c r="C229" s="31">
        <f>IF(odchylky!I49="","",odchylky!I49)</f>
        <v>-0.22222222222222221</v>
      </c>
    </row>
    <row r="230" spans="3:3" x14ac:dyDescent="0.25">
      <c r="C230" s="31">
        <f>IF(odchylky!I50="","",odchylky!I50)</f>
        <v>0.15942028985507245</v>
      </c>
    </row>
    <row r="231" spans="3:3" x14ac:dyDescent="0.25">
      <c r="C231" s="31">
        <f>IF(odchylky!I51="","",odchylky!I51)</f>
        <v>0.13095238095238096</v>
      </c>
    </row>
    <row r="232" spans="3:3" x14ac:dyDescent="0.25">
      <c r="C232" s="33" t="str">
        <f>IF(odchylky!I52="","",odchylky!I52)</f>
        <v>X</v>
      </c>
    </row>
    <row r="233" spans="3:3" x14ac:dyDescent="0.25">
      <c r="C233" s="31">
        <f>IF(odchylky!I61="","",odchylky!I61)</f>
        <v>0.42857142857142855</v>
      </c>
    </row>
    <row r="234" spans="3:3" x14ac:dyDescent="0.25">
      <c r="C234" s="31">
        <f>IF(odchylky!I62="","",odchylky!I62)</f>
        <v>0.171875</v>
      </c>
    </row>
    <row r="235" spans="3:3" x14ac:dyDescent="0.25">
      <c r="C235" s="31">
        <f>IF(odchylky!I63="","",odchylky!I63)</f>
        <v>0.25</v>
      </c>
    </row>
    <row r="236" spans="3:3" x14ac:dyDescent="0.25">
      <c r="C236" s="31">
        <f>IF(odchylky!I64="","",odchylky!I64)</f>
        <v>0.16666666666666666</v>
      </c>
    </row>
    <row r="237" spans="3:3" x14ac:dyDescent="0.25">
      <c r="C237" s="31">
        <f>IF(odchylky!I65="","",odchylky!I65)</f>
        <v>-0.13461538461538461</v>
      </c>
    </row>
    <row r="238" spans="3:3" x14ac:dyDescent="0.25">
      <c r="C238" s="31">
        <f>IF(odchylky!I66="","",odchylky!I66)</f>
        <v>-0.25925925925925924</v>
      </c>
    </row>
    <row r="239" spans="3:3" x14ac:dyDescent="0.25">
      <c r="C239" s="31">
        <f>IF(odchylky!I67="","",odchylky!I67)</f>
        <v>6.25E-2</v>
      </c>
    </row>
    <row r="240" spans="3:3" x14ac:dyDescent="0.25">
      <c r="C240" s="31">
        <f>IF(odchylky!I68="","",odchylky!I68)</f>
        <v>-6.9767441860465115E-2</v>
      </c>
    </row>
    <row r="241" spans="3:3" x14ac:dyDescent="0.25">
      <c r="C241" s="31">
        <f>IF(odchylky!I69="","",odchylky!I69)</f>
        <v>0.40350877192982454</v>
      </c>
    </row>
    <row r="242" spans="3:3" x14ac:dyDescent="0.25">
      <c r="C242" s="31">
        <f>IF(odchylky!I70="","",odchylky!I70)</f>
        <v>5.8823529411764705E-2</v>
      </c>
    </row>
    <row r="243" spans="3:3" x14ac:dyDescent="0.25">
      <c r="C243" s="31">
        <f>IF(odchylky!I71="","",odchylky!I71)</f>
        <v>-0.16666666666666666</v>
      </c>
    </row>
    <row r="244" spans="3:3" x14ac:dyDescent="0.25">
      <c r="C244" s="31">
        <f>IF(odchylky!I80="","",odchylky!I80)</f>
        <v>0.33333333333333331</v>
      </c>
    </row>
    <row r="245" spans="3:3" x14ac:dyDescent="0.25">
      <c r="C245" s="31">
        <f>IF(odchylky!I81="","",odchylky!I81)</f>
        <v>0.30434782608695654</v>
      </c>
    </row>
    <row r="246" spans="3:3" x14ac:dyDescent="0.25">
      <c r="C246" s="31">
        <f>IF(odchylky!I82="","",odchylky!I82)</f>
        <v>8.6956521739130432E-2</v>
      </c>
    </row>
    <row r="247" spans="3:3" x14ac:dyDescent="0.25">
      <c r="C247" s="31">
        <f>IF(odchylky!I83="","",odchylky!I83)</f>
        <v>0.5625</v>
      </c>
    </row>
    <row r="248" spans="3:3" x14ac:dyDescent="0.25">
      <c r="C248" s="31">
        <f>IF(odchylky!I84="","",odchylky!I84)</f>
        <v>-0.23076923076923078</v>
      </c>
    </row>
    <row r="249" spans="3:3" x14ac:dyDescent="0.25">
      <c r="C249" s="31">
        <f>IF(odchylky!I85="","",odchylky!I85)</f>
        <v>0.17647058823529413</v>
      </c>
    </row>
    <row r="250" spans="3:3" x14ac:dyDescent="0.25">
      <c r="C250" s="31">
        <f>IF(odchylky!I86="","",odchylky!I86)</f>
        <v>-6.9767441860465115E-2</v>
      </c>
    </row>
    <row r="251" spans="3:3" x14ac:dyDescent="0.25">
      <c r="C251" s="31">
        <f>IF(odchylky!I87="","",odchylky!I87)</f>
        <v>0.51515151515151514</v>
      </c>
    </row>
    <row r="252" spans="3:3" x14ac:dyDescent="0.25">
      <c r="C252" s="31">
        <f>IF(odchylky!I88="","",odchylky!I88)</f>
        <v>0.56862745098039214</v>
      </c>
    </row>
    <row r="253" spans="3:3" x14ac:dyDescent="0.25">
      <c r="C253" s="31">
        <f>IF(odchylky!I89="","",odchylky!I89)</f>
        <v>-0.14634146341463414</v>
      </c>
    </row>
    <row r="254" spans="3:3" x14ac:dyDescent="0.25">
      <c r="C254" s="31">
        <f>IF(odchylky!I90="","",odchylky!I90)</f>
        <v>-9.0909090909090912E-2</v>
      </c>
    </row>
    <row r="255" spans="3:3" x14ac:dyDescent="0.25">
      <c r="C255" s="31">
        <f>IF(odchylky!I99="","",odchylky!I99)</f>
        <v>-0.13043478260869565</v>
      </c>
    </row>
    <row r="256" spans="3:3" x14ac:dyDescent="0.25">
      <c r="C256" s="31">
        <f>IF(odchylky!I100="","",odchylky!I100)</f>
        <v>0.36363636363636365</v>
      </c>
    </row>
    <row r="257" spans="3:3" x14ac:dyDescent="0.25">
      <c r="C257" s="31">
        <f>IF(odchylky!I101="","",odchylky!I101)</f>
        <v>0.13636363636363635</v>
      </c>
    </row>
    <row r="258" spans="3:3" x14ac:dyDescent="0.25">
      <c r="C258" s="31">
        <f>IF(odchylky!I102="","",odchylky!I102)</f>
        <v>0.16666666666666666</v>
      </c>
    </row>
    <row r="259" spans="3:3" x14ac:dyDescent="0.25">
      <c r="C259" s="31">
        <f>IF(odchylky!I103="","",odchylky!I103)</f>
        <v>-9.0909090909090912E-2</v>
      </c>
    </row>
    <row r="260" spans="3:3" x14ac:dyDescent="0.25">
      <c r="C260" s="31">
        <f>IF(odchylky!I104="","",odchylky!I104)</f>
        <v>-0.11764705882352941</v>
      </c>
    </row>
    <row r="261" spans="3:3" x14ac:dyDescent="0.25">
      <c r="C261" s="31">
        <f>IF(odchylky!I105="","",odchylky!I105)</f>
        <v>5.8823529411764705E-2</v>
      </c>
    </row>
    <row r="262" spans="3:3" x14ac:dyDescent="0.25">
      <c r="C262" s="31">
        <f>IF(odchylky!I106="","",odchylky!I106)</f>
        <v>0.53846153846153844</v>
      </c>
    </row>
    <row r="263" spans="3:3" x14ac:dyDescent="0.25">
      <c r="C263" s="31">
        <f>IF(odchylky!I107="","",odchylky!I107)</f>
        <v>0.5</v>
      </c>
    </row>
    <row r="264" spans="3:3" x14ac:dyDescent="0.25">
      <c r="C264" s="31">
        <f>IF(odchylky!I108="","",odchylky!I108)</f>
        <v>-0.18604651162790697</v>
      </c>
    </row>
    <row r="265" spans="3:3" x14ac:dyDescent="0.25">
      <c r="C265" s="31">
        <f>IF(odchylky!I109="","",odchylky!I109)</f>
        <v>0.1111111111111111</v>
      </c>
    </row>
    <row r="266" spans="3:3" x14ac:dyDescent="0.25">
      <c r="C266" s="31">
        <f>IF(odchylky!J4="","",odchylky!J4)</f>
        <v>0.23076923076923078</v>
      </c>
    </row>
    <row r="267" spans="3:3" x14ac:dyDescent="0.25">
      <c r="C267" s="31">
        <f>IF(odchylky!J5="","",odchylky!J5)</f>
        <v>7.6923076923076927E-2</v>
      </c>
    </row>
    <row r="268" spans="3:3" x14ac:dyDescent="0.25">
      <c r="C268" s="31">
        <f>IF(odchylky!J6="","",odchylky!J6)</f>
        <v>2.2222222222222223E-2</v>
      </c>
    </row>
    <row r="269" spans="3:3" x14ac:dyDescent="0.25">
      <c r="C269" s="31">
        <f>IF(odchylky!J7="","",odchylky!J7)</f>
        <v>0.42857142857142855</v>
      </c>
    </row>
    <row r="270" spans="3:3" x14ac:dyDescent="0.25">
      <c r="C270" s="31">
        <f>IF(odchylky!J8="","",odchylky!J8)</f>
        <v>7.8431372549019607E-2</v>
      </c>
    </row>
    <row r="271" spans="3:3" x14ac:dyDescent="0.25">
      <c r="C271" s="31">
        <f>IF(odchylky!J9="","",odchylky!J9)</f>
        <v>0.15384615384615385</v>
      </c>
    </row>
    <row r="272" spans="3:3" x14ac:dyDescent="0.25">
      <c r="C272" s="31">
        <f>IF(odchylky!J10="","",odchylky!J10)</f>
        <v>-4.7619047619047616E-2</v>
      </c>
    </row>
    <row r="273" spans="3:3" x14ac:dyDescent="0.25">
      <c r="C273" s="31">
        <f>IF(odchylky!J11="","",odchylky!J11)</f>
        <v>0.1111111111111111</v>
      </c>
    </row>
    <row r="274" spans="3:3" x14ac:dyDescent="0.25">
      <c r="C274" s="31">
        <f>IF(odchylky!J12="","",odchylky!J12)</f>
        <v>0.1864406779661017</v>
      </c>
    </row>
    <row r="275" spans="3:3" x14ac:dyDescent="0.25">
      <c r="C275" s="31">
        <f>IF(odchylky!J13="","",odchylky!J13)</f>
        <v>-6.9767441860465115E-2</v>
      </c>
    </row>
    <row r="276" spans="3:3" x14ac:dyDescent="0.25">
      <c r="C276" s="31">
        <f>IF(odchylky!J14="","",odchylky!J14)</f>
        <v>0.1</v>
      </c>
    </row>
    <row r="277" spans="3:3" x14ac:dyDescent="0.25">
      <c r="C277" s="31">
        <f>IF(odchylky!J23="","",odchylky!J23)</f>
        <v>0.46341463414634149</v>
      </c>
    </row>
    <row r="278" spans="3:3" x14ac:dyDescent="0.25">
      <c r="C278" s="31">
        <f>IF(odchylky!J24="","",odchylky!J24)</f>
        <v>0.2878787878787879</v>
      </c>
    </row>
    <row r="279" spans="3:3" x14ac:dyDescent="0.25">
      <c r="C279" s="31">
        <f>IF(odchylky!J25="","",odchylky!J25)</f>
        <v>6.9767441860465115E-2</v>
      </c>
    </row>
    <row r="280" spans="3:3" x14ac:dyDescent="0.25">
      <c r="C280" s="31">
        <f>IF(odchylky!J26="","",odchylky!J26)</f>
        <v>0.51515151515151514</v>
      </c>
    </row>
    <row r="281" spans="3:3" x14ac:dyDescent="0.25">
      <c r="C281" s="31">
        <f>IF(odchylky!J27="","",odchylky!J27)</f>
        <v>0.22448979591836735</v>
      </c>
    </row>
    <row r="282" spans="3:3" x14ac:dyDescent="0.25">
      <c r="C282" s="31">
        <f>IF(odchylky!J28="","",odchylky!J28)</f>
        <v>0.55555555555555558</v>
      </c>
    </row>
    <row r="283" spans="3:3" x14ac:dyDescent="0.25">
      <c r="C283" s="31">
        <f>IF(odchylky!J29="","",odchylky!J29)</f>
        <v>0.1038961038961039</v>
      </c>
    </row>
    <row r="284" spans="3:3" x14ac:dyDescent="0.25">
      <c r="C284" s="31">
        <f>IF(odchylky!J30="","",odchylky!J30)</f>
        <v>0.25</v>
      </c>
    </row>
    <row r="285" spans="3:3" x14ac:dyDescent="0.25">
      <c r="C285" s="31">
        <f>IF(odchylky!J31="","",odchylky!J31)</f>
        <v>2.9411764705882353E-2</v>
      </c>
    </row>
    <row r="286" spans="3:3" x14ac:dyDescent="0.25">
      <c r="C286" s="31">
        <f>IF(odchylky!J32="","",odchylky!J32)</f>
        <v>-4.878048780487805E-2</v>
      </c>
    </row>
    <row r="287" spans="3:3" x14ac:dyDescent="0.25">
      <c r="C287" s="31">
        <f>IF(odchylky!J33="","",odchylky!J33)</f>
        <v>5.4545454545454543E-2</v>
      </c>
    </row>
    <row r="288" spans="3:3" x14ac:dyDescent="0.25">
      <c r="C288" s="31">
        <f>IF(odchylky!J42="","",odchylky!J42)</f>
        <v>2.564102564102564E-2</v>
      </c>
    </row>
    <row r="289" spans="3:3" x14ac:dyDescent="0.25">
      <c r="C289" s="31">
        <f>IF(odchylky!J43="","",odchylky!J43)</f>
        <v>0.12676056338028169</v>
      </c>
    </row>
    <row r="290" spans="3:3" x14ac:dyDescent="0.25">
      <c r="C290" s="31">
        <f>IF(odchylky!J44="","",odchylky!J44)</f>
        <v>8.8888888888888892E-2</v>
      </c>
    </row>
    <row r="291" spans="3:3" x14ac:dyDescent="0.25">
      <c r="C291" s="31">
        <f>IF(odchylky!J45="","",odchylky!J45)</f>
        <v>0.33333333333333331</v>
      </c>
    </row>
    <row r="292" spans="3:3" x14ac:dyDescent="0.25">
      <c r="C292" s="31">
        <f>IF(odchylky!J46="","",odchylky!J46)</f>
        <v>0.12244897959183673</v>
      </c>
    </row>
    <row r="293" spans="3:3" x14ac:dyDescent="0.25">
      <c r="C293" s="31">
        <f>IF(odchylky!J47="","",odchylky!J47)</f>
        <v>0.2</v>
      </c>
    </row>
    <row r="294" spans="3:3" x14ac:dyDescent="0.25">
      <c r="C294" s="31">
        <f>IF(odchylky!J48="","",odchylky!J48)</f>
        <v>7.1428571428571425E-2</v>
      </c>
    </row>
    <row r="295" spans="3:3" x14ac:dyDescent="0.25">
      <c r="C295" s="31">
        <f>IF(odchylky!J49="","",odchylky!J49)</f>
        <v>0.1111111111111111</v>
      </c>
    </row>
    <row r="296" spans="3:3" x14ac:dyDescent="0.25">
      <c r="C296" s="31">
        <f>IF(odchylky!J50="","",odchylky!J50)</f>
        <v>8.6956521739130432E-2</v>
      </c>
    </row>
    <row r="297" spans="3:3" x14ac:dyDescent="0.25">
      <c r="C297" s="31">
        <f>IF(odchylky!J51="","",odchylky!J51)</f>
        <v>-4.7619047619047616E-2</v>
      </c>
    </row>
    <row r="298" spans="3:3" x14ac:dyDescent="0.25">
      <c r="C298" s="33" t="str">
        <f>IF(odchylky!J52="","",odchylky!J52)</f>
        <v>X</v>
      </c>
    </row>
    <row r="299" spans="3:3" x14ac:dyDescent="0.25">
      <c r="C299" s="31">
        <f>IF(odchylky!J61="","",odchylky!J61)</f>
        <v>0.54761904761904767</v>
      </c>
    </row>
    <row r="300" spans="3:3" x14ac:dyDescent="0.25">
      <c r="C300" s="31">
        <f>IF(odchylky!J62="","",odchylky!J62)</f>
        <v>0.328125</v>
      </c>
    </row>
    <row r="301" spans="3:3" x14ac:dyDescent="0.25">
      <c r="C301" s="31">
        <f>IF(odchylky!J63="","",odchylky!J63)</f>
        <v>0.25</v>
      </c>
    </row>
    <row r="302" spans="3:3" x14ac:dyDescent="0.25">
      <c r="C302" s="31">
        <f>IF(odchylky!J64="","",odchylky!J64)</f>
        <v>0.6</v>
      </c>
    </row>
    <row r="303" spans="3:3" x14ac:dyDescent="0.25">
      <c r="C303" s="31">
        <f>IF(odchylky!J65="","",odchylky!J65)</f>
        <v>0.15384615384615385</v>
      </c>
    </row>
    <row r="304" spans="3:3" x14ac:dyDescent="0.25">
      <c r="C304" s="31">
        <f>IF(odchylky!J66="","",odchylky!J66)</f>
        <v>0.29629629629629628</v>
      </c>
    </row>
    <row r="305" spans="3:3" x14ac:dyDescent="0.25">
      <c r="C305" s="31">
        <f>IF(odchylky!J67="","",odchylky!J67)</f>
        <v>0.125</v>
      </c>
    </row>
    <row r="306" spans="3:3" x14ac:dyDescent="0.25">
      <c r="C306" s="31">
        <f>IF(odchylky!J68="","",odchylky!J68)</f>
        <v>0.27906976744186046</v>
      </c>
    </row>
    <row r="307" spans="3:3" x14ac:dyDescent="0.25">
      <c r="C307" s="31">
        <f>IF(odchylky!J69="","",odchylky!J69)</f>
        <v>0.22807017543859648</v>
      </c>
    </row>
    <row r="308" spans="3:3" x14ac:dyDescent="0.25">
      <c r="C308" s="31">
        <f>IF(odchylky!J70="","",odchylky!J70)</f>
        <v>-5.8823529411764705E-2</v>
      </c>
    </row>
    <row r="309" spans="3:3" x14ac:dyDescent="0.25">
      <c r="C309" s="31">
        <f>IF(odchylky!J71="","",odchylky!J71)</f>
        <v>0.20370370370370369</v>
      </c>
    </row>
    <row r="310" spans="3:3" x14ac:dyDescent="0.25">
      <c r="C310" s="31">
        <f>IF(odchylky!J80="","",odchylky!J80)</f>
        <v>0.22222222222222221</v>
      </c>
    </row>
    <row r="311" spans="3:3" x14ac:dyDescent="0.25">
      <c r="C311" s="31">
        <f>IF(odchylky!J81="","",odchylky!J81)</f>
        <v>1.4492753623188406E-2</v>
      </c>
    </row>
    <row r="312" spans="3:3" x14ac:dyDescent="0.25">
      <c r="C312" s="31">
        <f>IF(odchylky!J82="","",odchylky!J82)</f>
        <v>-2.1739130434782608E-2</v>
      </c>
    </row>
    <row r="313" spans="3:3" x14ac:dyDescent="0.25">
      <c r="C313" s="31">
        <f>IF(odchylky!J83="","",odchylky!J83)</f>
        <v>0.71875</v>
      </c>
    </row>
    <row r="314" spans="3:3" x14ac:dyDescent="0.25">
      <c r="C314" s="31">
        <f>IF(odchylky!J84="","",odchylky!J84)</f>
        <v>5.7692307692307696E-2</v>
      </c>
    </row>
    <row r="315" spans="3:3" x14ac:dyDescent="0.25">
      <c r="C315" s="31">
        <f>IF(odchylky!J85="","",odchylky!J85)</f>
        <v>0.17647058823529413</v>
      </c>
    </row>
    <row r="316" spans="3:3" x14ac:dyDescent="0.25">
      <c r="C316" s="31">
        <f>IF(odchylky!J86="","",odchylky!J86)</f>
        <v>-6.9767441860465115E-2</v>
      </c>
    </row>
    <row r="317" spans="3:3" x14ac:dyDescent="0.25">
      <c r="C317" s="31">
        <f>IF(odchylky!J87="","",odchylky!J87)</f>
        <v>0.51515151515151514</v>
      </c>
    </row>
    <row r="318" spans="3:3" x14ac:dyDescent="0.25">
      <c r="C318" s="31">
        <f>IF(odchylky!J88="","",odchylky!J88)</f>
        <v>0.27450980392156865</v>
      </c>
    </row>
    <row r="319" spans="3:3" x14ac:dyDescent="0.25">
      <c r="C319" s="31">
        <f>IF(odchylky!J89="","",odchylky!J89)</f>
        <v>-4.878048780487805E-2</v>
      </c>
    </row>
    <row r="320" spans="3:3" x14ac:dyDescent="0.25">
      <c r="C320" s="31">
        <f>IF(odchylky!J90="","",odchylky!J90)</f>
        <v>9.0909090909090912E-2</v>
      </c>
    </row>
    <row r="321" spans="3:3" x14ac:dyDescent="0.25">
      <c r="C321" s="31">
        <f>IF(odchylky!J99="","",odchylky!J99)</f>
        <v>0.21739130434782608</v>
      </c>
    </row>
    <row r="322" spans="3:3" x14ac:dyDescent="0.25">
      <c r="C322" s="31">
        <f>IF(odchylky!J100="","",odchylky!J100)</f>
        <v>6.0606060606060608E-2</v>
      </c>
    </row>
    <row r="323" spans="3:3" x14ac:dyDescent="0.25">
      <c r="C323" s="31">
        <f>IF(odchylky!J101="","",odchylky!J101)</f>
        <v>2.2727272727272728E-2</v>
      </c>
    </row>
    <row r="324" spans="3:3" x14ac:dyDescent="0.25">
      <c r="C324" s="31">
        <f>IF(odchylky!J102="","",odchylky!J102)</f>
        <v>0.66666666666666663</v>
      </c>
    </row>
    <row r="325" spans="3:3" x14ac:dyDescent="0.25">
      <c r="C325" s="31">
        <f>IF(odchylky!J103="","",odchylky!J103)</f>
        <v>9.0909090909090912E-2</v>
      </c>
    </row>
    <row r="326" spans="3:3" x14ac:dyDescent="0.25">
      <c r="C326" s="31">
        <f>IF(odchylky!J104="","",odchylky!J104)</f>
        <v>0.27450980392156865</v>
      </c>
    </row>
    <row r="327" spans="3:3" x14ac:dyDescent="0.25">
      <c r="C327" s="31">
        <f>IF(odchylky!J105="","",odchylky!J105)</f>
        <v>0</v>
      </c>
    </row>
    <row r="328" spans="3:3" x14ac:dyDescent="0.25">
      <c r="C328" s="31">
        <f>IF(odchylky!J106="","",odchylky!J106)</f>
        <v>0.28205128205128205</v>
      </c>
    </row>
    <row r="329" spans="3:3" x14ac:dyDescent="0.25">
      <c r="C329" s="31">
        <f>IF(odchylky!J107="","",odchylky!J107)</f>
        <v>0</v>
      </c>
    </row>
    <row r="330" spans="3:3" x14ac:dyDescent="0.25">
      <c r="C330" s="31">
        <f>IF(odchylky!J108="","",odchylky!J108)</f>
        <v>-0.12790697674418605</v>
      </c>
    </row>
    <row r="331" spans="3:3" x14ac:dyDescent="0.25">
      <c r="C331" s="31">
        <f>IF(odchylky!J109="","",odchylky!J109)</f>
        <v>0.1111111111111111</v>
      </c>
    </row>
    <row r="332" spans="3:3" x14ac:dyDescent="0.25">
      <c r="C332" s="31">
        <f>IF(odchylky!M4="","",odchylky!M4)</f>
        <v>-0.21052631578947367</v>
      </c>
    </row>
    <row r="333" spans="3:3" x14ac:dyDescent="0.25">
      <c r="C333" s="31">
        <f>IF(odchylky!M5="","",odchylky!M5)</f>
        <v>-9.7222222222222224E-2</v>
      </c>
    </row>
    <row r="334" spans="3:3" x14ac:dyDescent="0.25">
      <c r="C334" s="31">
        <f>IF(odchylky!M6="","",odchylky!M6)</f>
        <v>-0.16666666666666666</v>
      </c>
    </row>
    <row r="335" spans="3:3" x14ac:dyDescent="0.25">
      <c r="C335" s="31">
        <f>IF(odchylky!M7="","",odchylky!M7)</f>
        <v>-0.21875</v>
      </c>
    </row>
    <row r="336" spans="3:3" x14ac:dyDescent="0.25">
      <c r="C336" s="31">
        <f>IF(odchylky!M8="","",odchylky!M8)</f>
        <v>-0.3</v>
      </c>
    </row>
    <row r="337" spans="3:3" x14ac:dyDescent="0.25">
      <c r="C337" s="31">
        <f>IF(odchylky!M9="","",odchylky!M9)</f>
        <v>-0.1</v>
      </c>
    </row>
    <row r="338" spans="3:3" x14ac:dyDescent="0.25">
      <c r="C338" s="31">
        <f>IF(odchylky!M10="","",odchylky!M10)</f>
        <v>-9.0909090909090912E-2</v>
      </c>
    </row>
    <row r="339" spans="3:3" x14ac:dyDescent="0.25">
      <c r="C339" s="31">
        <f>IF(odchylky!M11="","",odchylky!M11)</f>
        <v>-0.13043478260869565</v>
      </c>
    </row>
    <row r="340" spans="3:3" x14ac:dyDescent="0.25">
      <c r="C340" s="31">
        <f>IF(odchylky!M12="","",odchylky!M12)</f>
        <v>7.6923076923076927E-2</v>
      </c>
    </row>
    <row r="341" spans="3:3" x14ac:dyDescent="0.25">
      <c r="C341" s="31">
        <f>IF(odchylky!M13="","",odchylky!M13)</f>
        <v>1.1904761904761904E-2</v>
      </c>
    </row>
    <row r="342" spans="3:3" x14ac:dyDescent="0.25">
      <c r="C342" s="33" t="str">
        <f>IF(odchylky!M14="","",odchylky!M14)</f>
        <v>X</v>
      </c>
    </row>
    <row r="343" spans="3:3" x14ac:dyDescent="0.25">
      <c r="C343" s="31">
        <f>IF(odchylky!M23="","",odchylky!M23)</f>
        <v>-2.4390243902439025E-2</v>
      </c>
    </row>
    <row r="344" spans="3:3" x14ac:dyDescent="0.25">
      <c r="C344" s="31">
        <f>IF(odchylky!M24="","",odchylky!M24)</f>
        <v>0.11940298507462686</v>
      </c>
    </row>
    <row r="345" spans="3:3" x14ac:dyDescent="0.25">
      <c r="C345" s="31">
        <f>IF(odchylky!M25="","",odchylky!M25)</f>
        <v>1.1235955056179775E-2</v>
      </c>
    </row>
    <row r="346" spans="3:3" x14ac:dyDescent="0.25">
      <c r="C346" s="31">
        <f>IF(odchylky!M26="","",odchylky!M26)</f>
        <v>0</v>
      </c>
    </row>
    <row r="347" spans="3:3" x14ac:dyDescent="0.25">
      <c r="C347" s="31">
        <f>IF(odchylky!M27="","",odchylky!M27)</f>
        <v>2.0408163265306121E-2</v>
      </c>
    </row>
    <row r="348" spans="3:3" x14ac:dyDescent="0.25">
      <c r="C348" s="31">
        <f>IF(odchylky!M28="","",odchylky!M28)</f>
        <v>0</v>
      </c>
    </row>
    <row r="349" spans="3:3" x14ac:dyDescent="0.25">
      <c r="C349" s="31">
        <f>IF(odchylky!M29="","",odchylky!M29)</f>
        <v>-4.7619047619047616E-2</v>
      </c>
    </row>
    <row r="350" spans="3:3" x14ac:dyDescent="0.25">
      <c r="C350" s="31">
        <f>IF(odchylky!M30="","",odchylky!M30)</f>
        <v>-4.2553191489361701E-2</v>
      </c>
    </row>
    <row r="351" spans="3:3" x14ac:dyDescent="0.25">
      <c r="C351" s="31">
        <f>IF(odchylky!M31="","",odchylky!M31)</f>
        <v>0.12903225806451613</v>
      </c>
    </row>
    <row r="352" spans="3:3" x14ac:dyDescent="0.25">
      <c r="C352" s="31">
        <f>IF(odchylky!M32="","",odchylky!M32)</f>
        <v>3.6585365853658534E-2</v>
      </c>
    </row>
    <row r="353" spans="3:3" x14ac:dyDescent="0.25">
      <c r="C353" s="31">
        <f>IF(odchylky!M33="","",odchylky!M33)</f>
        <v>-0.26229508196721313</v>
      </c>
    </row>
    <row r="354" spans="3:3" x14ac:dyDescent="0.25">
      <c r="C354" s="31">
        <f>IF(odchylky!M42="","",odchylky!M42)</f>
        <v>-0.25</v>
      </c>
    </row>
    <row r="355" spans="3:3" x14ac:dyDescent="0.25">
      <c r="C355" s="31">
        <f>IF(odchylky!M43="","",odchylky!M43)</f>
        <v>4.4776119402985072E-2</v>
      </c>
    </row>
    <row r="356" spans="3:3" x14ac:dyDescent="0.25">
      <c r="C356" s="31">
        <f>IF(odchylky!M44="","",odchylky!M44)</f>
        <v>2.2727272727272728E-2</v>
      </c>
    </row>
    <row r="357" spans="3:3" x14ac:dyDescent="0.25">
      <c r="C357" s="31">
        <f>IF(odchylky!M45="","",odchylky!M45)</f>
        <v>-9.0909090909090912E-2</v>
      </c>
    </row>
    <row r="358" spans="3:3" x14ac:dyDescent="0.25">
      <c r="C358" s="31">
        <f>IF(odchylky!M46="","",odchylky!M46)</f>
        <v>-3.8461538461538464E-2</v>
      </c>
    </row>
    <row r="359" spans="3:3" x14ac:dyDescent="0.25">
      <c r="C359" s="31">
        <f>IF(odchylky!M47="","",odchylky!M47)</f>
        <v>-0.13461538461538461</v>
      </c>
    </row>
    <row r="360" spans="3:3" x14ac:dyDescent="0.25">
      <c r="C360" s="31">
        <f>IF(odchylky!M48="","",odchylky!M48)</f>
        <v>-1.2345679012345678E-2</v>
      </c>
    </row>
    <row r="361" spans="3:3" x14ac:dyDescent="0.25">
      <c r="C361" s="31">
        <f>IF(odchylky!M49="","",odchylky!M49)</f>
        <v>-0.13043478260869565</v>
      </c>
    </row>
    <row r="362" spans="3:3" x14ac:dyDescent="0.25">
      <c r="C362" s="31">
        <f>IF(odchylky!M50="","",odchylky!M50)</f>
        <v>-7.6923076923076927E-2</v>
      </c>
    </row>
    <row r="363" spans="3:3" x14ac:dyDescent="0.25">
      <c r="C363" s="31">
        <f>IF(odchylky!M51="","",odchylky!M51)</f>
        <v>0</v>
      </c>
    </row>
    <row r="364" spans="3:3" x14ac:dyDescent="0.25">
      <c r="C364" s="31">
        <f>IF(odchylky!M52="","",odchylky!M52)</f>
        <v>-0.25925925925925924</v>
      </c>
    </row>
    <row r="365" spans="3:3" x14ac:dyDescent="0.25">
      <c r="C365" s="31">
        <f>IF(odchylky!M61="","",odchylky!M61)</f>
        <v>-0.18604651162790697</v>
      </c>
    </row>
    <row r="366" spans="3:3" x14ac:dyDescent="0.25">
      <c r="C366" s="31">
        <f>IF(odchylky!M62="","",odchylky!M62)</f>
        <v>0.11940298507462686</v>
      </c>
    </row>
    <row r="367" spans="3:3" x14ac:dyDescent="0.25">
      <c r="C367" s="31">
        <f>IF(odchylky!M63="","",odchylky!M63)</f>
        <v>1.1235955056179775E-2</v>
      </c>
    </row>
    <row r="368" spans="3:3" x14ac:dyDescent="0.25">
      <c r="C368" s="31">
        <f>IF(odchylky!M64="","",odchylky!M64)</f>
        <v>-0.11764705882352941</v>
      </c>
    </row>
    <row r="369" spans="3:3" x14ac:dyDescent="0.25">
      <c r="C369" s="31">
        <f>IF(odchylky!M65="","",odchylky!M65)</f>
        <v>-8.1632653061224483E-2</v>
      </c>
    </row>
    <row r="370" spans="3:3" x14ac:dyDescent="0.25">
      <c r="C370" s="31">
        <f>IF(odchylky!M66="","",odchylky!M66)</f>
        <v>-0.14893617021276595</v>
      </c>
    </row>
    <row r="371" spans="3:3" x14ac:dyDescent="0.25">
      <c r="C371" s="31">
        <f>IF(odchylky!M67="","",odchylky!M67)</f>
        <v>5.2631578947368418E-2</v>
      </c>
    </row>
    <row r="372" spans="3:3" x14ac:dyDescent="0.25">
      <c r="C372" s="31">
        <f>IF(odchylky!M68="","",odchylky!M68)</f>
        <v>-4.7619047619047616E-2</v>
      </c>
    </row>
    <row r="373" spans="3:3" x14ac:dyDescent="0.25">
      <c r="C373" s="31">
        <f>IF(odchylky!M69="","",odchylky!M69)</f>
        <v>9.375E-2</v>
      </c>
    </row>
    <row r="374" spans="3:3" x14ac:dyDescent="0.25">
      <c r="C374" s="31">
        <f>IF(odchylky!M70="","",odchylky!M70)</f>
        <v>3.6585365853658534E-2</v>
      </c>
    </row>
    <row r="375" spans="3:3" x14ac:dyDescent="0.25">
      <c r="C375" s="31">
        <f>IF(odchylky!M71="","",odchylky!M71)</f>
        <v>-1.7857142857142856E-2</v>
      </c>
    </row>
    <row r="376" spans="3:3" x14ac:dyDescent="0.25">
      <c r="C376" s="31">
        <f>IF(odchylky!M80="","",odchylky!M80)</f>
        <v>-0.1111111111111111</v>
      </c>
    </row>
    <row r="377" spans="3:3" x14ac:dyDescent="0.25">
      <c r="C377" s="31">
        <f>IF(odchylky!M81="","",odchylky!M81)</f>
        <v>1.4492753623188406E-2</v>
      </c>
    </row>
    <row r="378" spans="3:3" x14ac:dyDescent="0.25">
      <c r="C378" s="31">
        <f>IF(odchylky!M82="","",odchylky!M82)</f>
        <v>-2.1739130434782608E-2</v>
      </c>
    </row>
    <row r="379" spans="3:3" x14ac:dyDescent="0.25">
      <c r="C379" s="31">
        <f>IF(odchylky!M83="","",odchylky!M83)</f>
        <v>9.375E-2</v>
      </c>
    </row>
    <row r="380" spans="3:3" x14ac:dyDescent="0.25">
      <c r="C380" s="31">
        <f>IF(odchylky!M84="","",odchylky!M84)</f>
        <v>-3.8461538461538464E-2</v>
      </c>
    </row>
    <row r="381" spans="3:3" x14ac:dyDescent="0.25">
      <c r="C381" s="31">
        <f>IF(odchylky!M85="","",odchylky!M85)</f>
        <v>-0.11764705882352941</v>
      </c>
    </row>
    <row r="382" spans="3:3" x14ac:dyDescent="0.25">
      <c r="C382" s="31">
        <f>IF(odchylky!M86="","",odchylky!M86)</f>
        <v>-6.9767441860465115E-2</v>
      </c>
    </row>
    <row r="383" spans="3:3" x14ac:dyDescent="0.25">
      <c r="C383" s="31">
        <f>IF(odchylky!M87="","",odchylky!M87)</f>
        <v>0.36363636363636365</v>
      </c>
    </row>
    <row r="384" spans="3:3" x14ac:dyDescent="0.25">
      <c r="C384" s="31">
        <f>IF(odchylky!M88="","",odchylky!M88)</f>
        <v>0.47058823529411764</v>
      </c>
    </row>
    <row r="385" spans="3:3" x14ac:dyDescent="0.25">
      <c r="C385" s="31">
        <f>IF(odchylky!M89="","",odchylky!M89)</f>
        <v>9.7560975609756101E-2</v>
      </c>
    </row>
    <row r="386" spans="3:3" x14ac:dyDescent="0.25">
      <c r="C386" s="31">
        <f>IF(odchylky!M90="","",odchylky!M90)</f>
        <v>-0.18181818181818182</v>
      </c>
    </row>
    <row r="387" spans="3:3" x14ac:dyDescent="0.25">
      <c r="C387" s="31">
        <f>IF(odchylky!M99="","",odchylky!M99)</f>
        <v>-0.13043478260869565</v>
      </c>
    </row>
    <row r="388" spans="3:3" x14ac:dyDescent="0.25">
      <c r="C388" s="31">
        <f>IF(odchylky!M100="","",odchylky!M100)</f>
        <v>0.13636363636363635</v>
      </c>
    </row>
    <row r="389" spans="3:3" x14ac:dyDescent="0.25">
      <c r="C389" s="31">
        <f>IF(odchylky!M101="","",odchylky!M101)</f>
        <v>-3.4090909090909088E-2</v>
      </c>
    </row>
    <row r="390" spans="3:3" x14ac:dyDescent="0.25">
      <c r="C390" s="31">
        <f>IF(odchylky!M102="","",odchylky!M102)</f>
        <v>0.33333333333333331</v>
      </c>
    </row>
    <row r="391" spans="3:3" x14ac:dyDescent="0.25">
      <c r="C391" s="31">
        <f>IF(odchylky!M103="","",odchylky!M103)</f>
        <v>-9.0909090909090912E-2</v>
      </c>
    </row>
    <row r="392" spans="3:3" x14ac:dyDescent="0.25">
      <c r="C392" s="31">
        <f>IF(odchylky!M104="","",odchylky!M104)</f>
        <v>-1.9607843137254902E-2</v>
      </c>
    </row>
    <row r="393" spans="3:3" x14ac:dyDescent="0.25">
      <c r="C393" s="31">
        <f>IF(odchylky!M105="","",odchylky!M105)</f>
        <v>-5.8823529411764705E-2</v>
      </c>
    </row>
    <row r="394" spans="3:3" x14ac:dyDescent="0.25">
      <c r="C394" s="31">
        <f>IF(odchylky!M106="","",odchylky!M106)</f>
        <v>0.15384615384615385</v>
      </c>
    </row>
    <row r="395" spans="3:3" x14ac:dyDescent="0.25">
      <c r="C395" s="31">
        <f>IF(odchylky!M107="","",odchylky!M107)</f>
        <v>0.16666666666666666</v>
      </c>
    </row>
    <row r="396" spans="3:3" x14ac:dyDescent="0.25">
      <c r="C396" s="31">
        <f>IF(odchylky!M108="","",odchylky!M108)</f>
        <v>-1.1627906976744186E-2</v>
      </c>
    </row>
    <row r="397" spans="3:3" x14ac:dyDescent="0.25">
      <c r="C397" s="31">
        <f>IF(odchylky!M109="","",odchylky!M109)</f>
        <v>1.8518518518518517E-2</v>
      </c>
    </row>
    <row r="398" spans="3:3" x14ac:dyDescent="0.25">
      <c r="C398" s="33" t="str">
        <f>IF(odchylky!N4="","",odchylky!N4)</f>
        <v>X</v>
      </c>
    </row>
    <row r="399" spans="3:3" x14ac:dyDescent="0.25">
      <c r="C399" s="33" t="str">
        <f>IF(odchylky!N5="","",odchylky!N5)</f>
        <v>X</v>
      </c>
    </row>
    <row r="400" spans="3:3" x14ac:dyDescent="0.25">
      <c r="C400" s="33" t="str">
        <f>IF(odchylky!N6="","",odchylky!N6)</f>
        <v>X</v>
      </c>
    </row>
    <row r="401" spans="3:3" x14ac:dyDescent="0.25">
      <c r="C401" s="33" t="str">
        <f>IF(odchylky!N7="","",odchylky!N7)</f>
        <v>X</v>
      </c>
    </row>
    <row r="402" spans="3:3" x14ac:dyDescent="0.25">
      <c r="C402" s="33" t="str">
        <f>IF(odchylky!N8="","",odchylky!N8)</f>
        <v>X</v>
      </c>
    </row>
    <row r="403" spans="3:3" x14ac:dyDescent="0.25">
      <c r="C403" s="33" t="str">
        <f>IF(odchylky!N9="","",odchylky!N9)</f>
        <v>X</v>
      </c>
    </row>
    <row r="404" spans="3:3" x14ac:dyDescent="0.25">
      <c r="C404" s="33" t="str">
        <f>IF(odchylky!N10="","",odchylky!N10)</f>
        <v>X</v>
      </c>
    </row>
    <row r="405" spans="3:3" x14ac:dyDescent="0.25">
      <c r="C405" s="33" t="str">
        <f>IF(odchylky!N11="","",odchylky!N11)</f>
        <v>X</v>
      </c>
    </row>
    <row r="406" spans="3:3" x14ac:dyDescent="0.25">
      <c r="C406" s="33" t="str">
        <f>IF(odchylky!N12="","",odchylky!N12)</f>
        <v>X</v>
      </c>
    </row>
    <row r="407" spans="3:3" x14ac:dyDescent="0.25">
      <c r="C407" s="33" t="str">
        <f>IF(odchylky!N13="","",odchylky!N13)</f>
        <v>X</v>
      </c>
    </row>
    <row r="408" spans="3:3" x14ac:dyDescent="0.25">
      <c r="C408" s="33" t="str">
        <f>IF(odchylky!N14="","",odchylky!N14)</f>
        <v>X</v>
      </c>
    </row>
    <row r="409" spans="3:3" x14ac:dyDescent="0.25">
      <c r="C409" s="31">
        <f>IF(odchylky!N23="","",odchylky!N23)</f>
        <v>6.3829787234042548E-2</v>
      </c>
    </row>
    <row r="410" spans="3:3" x14ac:dyDescent="0.25">
      <c r="C410" s="31">
        <f>IF(odchylky!N24="","",odchylky!N24)</f>
        <v>-8.4507042253521125E-2</v>
      </c>
    </row>
    <row r="411" spans="3:3" x14ac:dyDescent="0.25">
      <c r="C411" s="31">
        <f>IF(odchylky!N25="","",odchylky!N25)</f>
        <v>4.6511627906976744E-2</v>
      </c>
    </row>
    <row r="412" spans="3:3" x14ac:dyDescent="0.25">
      <c r="C412" s="31">
        <f>IF(odchylky!N26="","",odchylky!N26)</f>
        <v>0.37931034482758619</v>
      </c>
    </row>
    <row r="413" spans="3:3" x14ac:dyDescent="0.25">
      <c r="C413" s="31">
        <f>IF(odchylky!N27="","",odchylky!N27)</f>
        <v>0.2</v>
      </c>
    </row>
    <row r="414" spans="3:3" x14ac:dyDescent="0.25">
      <c r="C414" s="31">
        <f>IF(odchylky!N28="","",odchylky!N28)</f>
        <v>0.2</v>
      </c>
    </row>
    <row r="415" spans="3:3" x14ac:dyDescent="0.25">
      <c r="C415" s="31">
        <f>IF(odchylky!N29="","",odchylky!N29)</f>
        <v>9.7560975609756101E-2</v>
      </c>
    </row>
    <row r="416" spans="3:3" x14ac:dyDescent="0.25">
      <c r="C416" s="31">
        <f>IF(odchylky!N30="","",odchylky!N30)</f>
        <v>0.5</v>
      </c>
    </row>
    <row r="417" spans="3:3" x14ac:dyDescent="0.25">
      <c r="C417" s="31">
        <f>IF(odchylky!N31="","",odchylky!N31)</f>
        <v>0.12903225806451613</v>
      </c>
    </row>
    <row r="418" spans="3:3" x14ac:dyDescent="0.25">
      <c r="C418" s="31">
        <f>IF(odchylky!N32="","",odchylky!N32)</f>
        <v>-0.1111111111111111</v>
      </c>
    </row>
    <row r="419" spans="3:3" x14ac:dyDescent="0.25">
      <c r="C419" s="31">
        <f>IF(odchylky!N33="","",odchylky!N33)</f>
        <v>9.0909090909090912E-2</v>
      </c>
    </row>
    <row r="420" spans="3:3" x14ac:dyDescent="0.25">
      <c r="C420" s="31">
        <f>IF(odchylky!N42="","",odchylky!N42)</f>
        <v>-9.0909090909090912E-2</v>
      </c>
    </row>
    <row r="421" spans="3:3" x14ac:dyDescent="0.25">
      <c r="C421" s="31">
        <f>IF(odchylky!N43="","",odchylky!N43)</f>
        <v>-0.15584415584415584</v>
      </c>
    </row>
    <row r="422" spans="3:3" x14ac:dyDescent="0.25">
      <c r="C422" s="31">
        <f>IF(odchylky!N44="","",odchylky!N44)</f>
        <v>-1.098901098901099E-2</v>
      </c>
    </row>
    <row r="423" spans="3:3" x14ac:dyDescent="0.25">
      <c r="C423" s="31">
        <f>IF(odchylky!N45="","",odchylky!N45)</f>
        <v>5.2631578947368418E-2</v>
      </c>
    </row>
    <row r="424" spans="3:3" x14ac:dyDescent="0.25">
      <c r="C424" s="31">
        <f>IF(odchylky!N46="","",odchylky!N46)</f>
        <v>0.1111111111111111</v>
      </c>
    </row>
    <row r="425" spans="3:3" x14ac:dyDescent="0.25">
      <c r="C425" s="31">
        <f>IF(odchylky!N47="","",odchylky!N47)</f>
        <v>-1.9607843137254902E-2</v>
      </c>
    </row>
    <row r="426" spans="3:3" x14ac:dyDescent="0.25">
      <c r="C426" s="31">
        <f>IF(odchylky!N48="","",odchylky!N48)</f>
        <v>0</v>
      </c>
    </row>
    <row r="427" spans="3:3" x14ac:dyDescent="0.25">
      <c r="C427" s="31">
        <f>IF(odchylky!N49="","",odchylky!N49)</f>
        <v>4.6511627906976744E-2</v>
      </c>
    </row>
    <row r="428" spans="3:3" x14ac:dyDescent="0.25">
      <c r="C428" s="31">
        <f>IF(odchylky!N50="","",odchylky!N50)</f>
        <v>1.4492753623188406E-2</v>
      </c>
    </row>
    <row r="429" spans="3:3" x14ac:dyDescent="0.25">
      <c r="C429" s="31">
        <f>IF(odchylky!N51="","",odchylky!N51)</f>
        <v>0.13924050632911392</v>
      </c>
    </row>
    <row r="430" spans="3:3" x14ac:dyDescent="0.25">
      <c r="C430" s="31">
        <f>IF(odchylky!N52="","",odchylky!N52)</f>
        <v>-0.13793103448275862</v>
      </c>
    </row>
    <row r="431" spans="3:3" x14ac:dyDescent="0.25">
      <c r="C431" s="31">
        <f>IF(odchylky!N61="","",odchylky!N61)</f>
        <v>5.2631578947368418E-2</v>
      </c>
    </row>
    <row r="432" spans="3:3" x14ac:dyDescent="0.25">
      <c r="C432" s="31">
        <f>IF(odchylky!N62="","",odchylky!N62)</f>
        <v>6.0606060606060608E-2</v>
      </c>
    </row>
    <row r="433" spans="3:3" x14ac:dyDescent="0.25">
      <c r="C433" s="31">
        <f>IF(odchylky!N63="","",odchylky!N63)</f>
        <v>-9.0909090909090912E-2</v>
      </c>
    </row>
    <row r="434" spans="3:3" x14ac:dyDescent="0.25">
      <c r="C434" s="31">
        <f>IF(odchylky!N64="","",odchylky!N64)</f>
        <v>0.33333333333333331</v>
      </c>
    </row>
    <row r="435" spans="3:3" x14ac:dyDescent="0.25">
      <c r="C435" s="31">
        <f>IF(odchylky!N65="","",odchylky!N65)</f>
        <v>0.4</v>
      </c>
    </row>
    <row r="436" spans="3:3" x14ac:dyDescent="0.25">
      <c r="C436" s="31">
        <f>IF(odchylky!N66="","",odchylky!N66)</f>
        <v>2.0408163265306121E-2</v>
      </c>
    </row>
    <row r="437" spans="3:3" x14ac:dyDescent="0.25">
      <c r="C437" s="31">
        <f>IF(odchylky!N67="","",odchylky!N67)</f>
        <v>8.4337349397590355E-2</v>
      </c>
    </row>
    <row r="438" spans="3:3" x14ac:dyDescent="0.25">
      <c r="C438" s="31">
        <f>IF(odchylky!N68="","",odchylky!N68)</f>
        <v>-0.14634146341463414</v>
      </c>
    </row>
    <row r="439" spans="3:3" x14ac:dyDescent="0.25">
      <c r="C439" s="31">
        <f>IF(odchylky!N69="","",odchylky!N69)</f>
        <v>-4.7619047619047616E-2</v>
      </c>
    </row>
    <row r="440" spans="3:3" x14ac:dyDescent="0.25">
      <c r="C440" s="31">
        <f>IF(odchylky!N70="","",odchylky!N70)</f>
        <v>-4.7619047619047616E-2</v>
      </c>
    </row>
    <row r="441" spans="3:3" x14ac:dyDescent="0.25">
      <c r="C441" s="31">
        <f>IF(odchylky!N71="","",odchylky!N71)</f>
        <v>-0.13793103448275862</v>
      </c>
    </row>
    <row r="442" spans="3:3" x14ac:dyDescent="0.25">
      <c r="C442" s="31">
        <f>IF(odchylky!N80="","",odchylky!N80)</f>
        <v>0.125</v>
      </c>
    </row>
    <row r="443" spans="3:3" x14ac:dyDescent="0.25">
      <c r="C443" s="31">
        <f>IF(odchylky!N81="","",odchylky!N81)</f>
        <v>-9.0909090909090912E-2</v>
      </c>
    </row>
    <row r="444" spans="3:3" x14ac:dyDescent="0.25">
      <c r="C444" s="31">
        <f>IF(odchylky!N82="","",odchylky!N82)</f>
        <v>1.1235955056179775E-2</v>
      </c>
    </row>
    <row r="445" spans="3:3" x14ac:dyDescent="0.25">
      <c r="C445" s="31">
        <f>IF(odchylky!N83="","",odchylky!N83)</f>
        <v>0.45161290322580644</v>
      </c>
    </row>
    <row r="446" spans="3:3" x14ac:dyDescent="0.25">
      <c r="C446" s="31">
        <f>IF(odchylky!N84="","",odchylky!N84)</f>
        <v>5.7692307692307696E-2</v>
      </c>
    </row>
    <row r="447" spans="3:3" x14ac:dyDescent="0.25">
      <c r="C447" s="31">
        <f>IF(odchylky!N85="","",odchylky!N85)</f>
        <v>0.25</v>
      </c>
    </row>
    <row r="448" spans="3:3" x14ac:dyDescent="0.25">
      <c r="C448" s="31">
        <f>IF(odchylky!N86="","",odchylky!N86)</f>
        <v>2.4096385542168676E-2</v>
      </c>
    </row>
    <row r="449" spans="3:3" x14ac:dyDescent="0.25">
      <c r="C449" s="31">
        <f>IF(odchylky!N87="","",odchylky!N87)</f>
        <v>8.6956521739130432E-2</v>
      </c>
    </row>
    <row r="450" spans="3:3" x14ac:dyDescent="0.25">
      <c r="C450" s="31">
        <f>IF(odchylky!N88="","",odchylky!N88)</f>
        <v>-3.2258064516129031E-2</v>
      </c>
    </row>
    <row r="451" spans="3:3" x14ac:dyDescent="0.25">
      <c r="C451" s="31">
        <f>IF(odchylky!N89="","",odchylky!N89)</f>
        <v>4.6511627906976744E-2</v>
      </c>
    </row>
    <row r="452" spans="3:3" x14ac:dyDescent="0.25">
      <c r="C452" s="31">
        <f>IF(odchylky!N90="","",odchylky!N90)</f>
        <v>0.25</v>
      </c>
    </row>
    <row r="453" spans="3:3" x14ac:dyDescent="0.25">
      <c r="C453" s="31">
        <f>IF(odchylky!N99="","",odchylky!N99)</f>
        <v>0.19047619047619047</v>
      </c>
    </row>
    <row r="454" spans="3:3" x14ac:dyDescent="0.25">
      <c r="C454" s="31">
        <f>IF(odchylky!N100="","",odchylky!N100)</f>
        <v>-2.9850746268656716E-2</v>
      </c>
    </row>
    <row r="455" spans="3:3" x14ac:dyDescent="0.25">
      <c r="C455" s="31">
        <f>IF(odchylky!N101="","",odchylky!N101)</f>
        <v>-9.0909090909090912E-2</v>
      </c>
    </row>
    <row r="456" spans="3:3" x14ac:dyDescent="0.25">
      <c r="C456" s="31">
        <f>IF(odchylky!N102="","",odchylky!N102)</f>
        <v>2.9411764705882353E-2</v>
      </c>
    </row>
    <row r="457" spans="3:3" x14ac:dyDescent="0.25">
      <c r="C457" s="31">
        <f>IF(odchylky!N103="","",odchylky!N103)</f>
        <v>0.22448979591836735</v>
      </c>
    </row>
    <row r="458" spans="3:3" x14ac:dyDescent="0.25">
      <c r="C458" s="31">
        <f>IF(odchylky!N104="","",odchylky!N104)</f>
        <v>8.6956521739130432E-2</v>
      </c>
    </row>
    <row r="459" spans="3:3" x14ac:dyDescent="0.25">
      <c r="C459" s="31">
        <f>IF(odchylky!N105="","",odchylky!N105)</f>
        <v>-7.8947368421052627E-2</v>
      </c>
    </row>
    <row r="460" spans="3:3" x14ac:dyDescent="0.25">
      <c r="C460" s="31">
        <f>IF(odchylky!N106="","",odchylky!N106)</f>
        <v>4.6511627906976744E-2</v>
      </c>
    </row>
    <row r="461" spans="3:3" x14ac:dyDescent="0.25">
      <c r="C461" s="31">
        <f>IF(odchylky!N107="","",odchylky!N107)</f>
        <v>-1.5151515151515152E-2</v>
      </c>
    </row>
    <row r="462" spans="3:3" x14ac:dyDescent="0.25">
      <c r="C462" s="31">
        <f>IF(odchylky!N108="","",odchylky!N108)</f>
        <v>-2.4390243902439025E-2</v>
      </c>
    </row>
    <row r="463" spans="3:3" x14ac:dyDescent="0.25">
      <c r="C463" s="31">
        <f>IF(odchylky!N109="","",odchylky!N109)</f>
        <v>7.1428571428571425E-2</v>
      </c>
    </row>
    <row r="464" spans="3:3" x14ac:dyDescent="0.25">
      <c r="C464" s="33" t="str">
        <f>IF(odchylky!O4="","",odchylky!O4)</f>
        <v>X</v>
      </c>
    </row>
    <row r="465" spans="3:3" x14ac:dyDescent="0.25">
      <c r="C465" s="33" t="str">
        <f>IF(odchylky!O5="","",odchylky!O5)</f>
        <v>X</v>
      </c>
    </row>
    <row r="466" spans="3:3" x14ac:dyDescent="0.25">
      <c r="C466" s="33" t="str">
        <f>IF(odchylky!O6="","",odchylky!O6)</f>
        <v>X</v>
      </c>
    </row>
    <row r="467" spans="3:3" x14ac:dyDescent="0.25">
      <c r="C467" s="33" t="str">
        <f>IF(odchylky!O7="","",odchylky!O7)</f>
        <v>X</v>
      </c>
    </row>
    <row r="468" spans="3:3" x14ac:dyDescent="0.25">
      <c r="C468" s="33" t="str">
        <f>IF(odchylky!O8="","",odchylky!O8)</f>
        <v>X</v>
      </c>
    </row>
    <row r="469" spans="3:3" x14ac:dyDescent="0.25">
      <c r="C469" s="33" t="str">
        <f>IF(odchylky!O9="","",odchylky!O9)</f>
        <v>X</v>
      </c>
    </row>
    <row r="470" spans="3:3" x14ac:dyDescent="0.25">
      <c r="C470" s="33" t="str">
        <f>IF(odchylky!O10="","",odchylky!O10)</f>
        <v>X</v>
      </c>
    </row>
    <row r="471" spans="3:3" x14ac:dyDescent="0.25">
      <c r="C471" s="33" t="str">
        <f>IF(odchylky!O11="","",odchylky!O11)</f>
        <v>X</v>
      </c>
    </row>
    <row r="472" spans="3:3" x14ac:dyDescent="0.25">
      <c r="C472" s="33" t="str">
        <f>IF(odchylky!O12="","",odchylky!O12)</f>
        <v>X</v>
      </c>
    </row>
    <row r="473" spans="3:3" x14ac:dyDescent="0.25">
      <c r="C473" s="33" t="str">
        <f>IF(odchylky!O13="","",odchylky!O13)</f>
        <v>X</v>
      </c>
    </row>
    <row r="474" spans="3:3" x14ac:dyDescent="0.25">
      <c r="C474" s="33" t="str">
        <f>IF(odchylky!O14="","",odchylky!O14)</f>
        <v>X</v>
      </c>
    </row>
    <row r="475" spans="3:3" x14ac:dyDescent="0.25">
      <c r="C475" s="31">
        <f>IF(odchylky!O23="","",odchylky!O23)</f>
        <v>0.1702127659574468</v>
      </c>
    </row>
    <row r="476" spans="3:3" x14ac:dyDescent="0.25">
      <c r="C476" s="31">
        <f>IF(odchylky!O24="","",odchylky!O24)</f>
        <v>-1.4084507042253521E-2</v>
      </c>
    </row>
    <row r="477" spans="3:3" x14ac:dyDescent="0.25">
      <c r="C477" s="31">
        <f>IF(odchylky!O25="","",odchylky!O25)</f>
        <v>4.6511627906976744E-2</v>
      </c>
    </row>
    <row r="478" spans="3:3" x14ac:dyDescent="0.25">
      <c r="C478" s="31">
        <f>IF(odchylky!O26="","",odchylky!O26)</f>
        <v>0.37931034482758619</v>
      </c>
    </row>
    <row r="479" spans="3:3" x14ac:dyDescent="0.25">
      <c r="C479" s="31">
        <f>IF(odchylky!O27="","",odchylky!O27)</f>
        <v>0</v>
      </c>
    </row>
    <row r="480" spans="3:3" x14ac:dyDescent="0.25">
      <c r="C480" s="31">
        <f>IF(odchylky!O28="","",odchylky!O28)</f>
        <v>0.2</v>
      </c>
    </row>
    <row r="481" spans="3:3" x14ac:dyDescent="0.25">
      <c r="C481" s="31">
        <f>IF(odchylky!O29="","",odchylky!O29)</f>
        <v>9.7560975609756101E-2</v>
      </c>
    </row>
    <row r="482" spans="3:3" x14ac:dyDescent="0.25">
      <c r="C482" s="31">
        <f>IF(odchylky!O30="","",odchylky!O30)</f>
        <v>0.25</v>
      </c>
    </row>
    <row r="483" spans="3:3" x14ac:dyDescent="0.25">
      <c r="C483" s="31">
        <f>IF(odchylky!O31="","",odchylky!O31)</f>
        <v>4.8387096774193547E-2</v>
      </c>
    </row>
    <row r="484" spans="3:3" x14ac:dyDescent="0.25">
      <c r="C484" s="31">
        <f>IF(odchylky!O32="","",odchylky!O32)</f>
        <v>0</v>
      </c>
    </row>
    <row r="485" spans="3:3" x14ac:dyDescent="0.25">
      <c r="C485" s="31">
        <f>IF(odchylky!O33="","",odchylky!O33)</f>
        <v>9.0909090909090912E-2</v>
      </c>
    </row>
    <row r="486" spans="3:3" x14ac:dyDescent="0.25">
      <c r="C486" s="31">
        <f>IF(odchylky!O42="","",odchylky!O42)</f>
        <v>2.2727272727272728E-2</v>
      </c>
    </row>
    <row r="487" spans="3:3" x14ac:dyDescent="0.25">
      <c r="C487" s="31">
        <f>IF(odchylky!O43="","",odchylky!O43)</f>
        <v>3.896103896103896E-2</v>
      </c>
    </row>
    <row r="488" spans="3:3" x14ac:dyDescent="0.25">
      <c r="C488" s="31">
        <f>IF(odchylky!O44="","",odchylky!O44)</f>
        <v>9.8901098901098897E-2</v>
      </c>
    </row>
    <row r="489" spans="3:3" x14ac:dyDescent="0.25">
      <c r="C489" s="31">
        <f>IF(odchylky!O45="","",odchylky!O45)</f>
        <v>0.31578947368421051</v>
      </c>
    </row>
    <row r="490" spans="3:3" x14ac:dyDescent="0.25">
      <c r="C490" s="31">
        <f>IF(odchylky!O46="","",odchylky!O46)</f>
        <v>1.8518518518518517E-2</v>
      </c>
    </row>
    <row r="491" spans="3:3" x14ac:dyDescent="0.25">
      <c r="C491" s="31">
        <f>IF(odchylky!O47="","",odchylky!O47)</f>
        <v>-1.9607843137254902E-2</v>
      </c>
    </row>
    <row r="492" spans="3:3" x14ac:dyDescent="0.25">
      <c r="C492" s="31">
        <f>IF(odchylky!O48="","",odchylky!O48)</f>
        <v>-0.125</v>
      </c>
    </row>
    <row r="493" spans="3:3" x14ac:dyDescent="0.25">
      <c r="C493" s="31">
        <f>IF(odchylky!O49="","",odchylky!O49)</f>
        <v>0.16279069767441862</v>
      </c>
    </row>
    <row r="494" spans="3:3" x14ac:dyDescent="0.25">
      <c r="C494" s="31">
        <f>IF(odchylky!O50="","",odchylky!O50)</f>
        <v>0.15942028985507245</v>
      </c>
    </row>
    <row r="495" spans="3:3" x14ac:dyDescent="0.25">
      <c r="C495" s="31">
        <f>IF(odchylky!O51="","",odchylky!O51)</f>
        <v>1.2658227848101266E-2</v>
      </c>
    </row>
    <row r="496" spans="3:3" x14ac:dyDescent="0.25">
      <c r="C496" s="31">
        <f>IF(odchylky!O52="","",odchylky!O52)</f>
        <v>-0.13793103448275862</v>
      </c>
    </row>
    <row r="497" spans="3:3" x14ac:dyDescent="0.25">
      <c r="C497" s="31">
        <f>IF(odchylky!O61="","",odchylky!O61)</f>
        <v>0.31578947368421051</v>
      </c>
    </row>
    <row r="498" spans="3:3" x14ac:dyDescent="0.25">
      <c r="C498" s="31">
        <f>IF(odchylky!O62="","",odchylky!O62)</f>
        <v>0.21212121212121213</v>
      </c>
    </row>
    <row r="499" spans="3:3" x14ac:dyDescent="0.25">
      <c r="C499" s="31">
        <f>IF(odchylky!O63="","",odchylky!O63)</f>
        <v>2.2727272727272728E-2</v>
      </c>
    </row>
    <row r="500" spans="3:3" x14ac:dyDescent="0.25">
      <c r="C500" s="31">
        <f>IF(odchylky!O64="","",odchylky!O64)</f>
        <v>0.16666666666666666</v>
      </c>
    </row>
    <row r="501" spans="3:3" x14ac:dyDescent="0.25">
      <c r="C501" s="31">
        <f>IF(odchylky!O65="","",odchylky!O65)</f>
        <v>-0.1</v>
      </c>
    </row>
    <row r="502" spans="3:3" x14ac:dyDescent="0.25">
      <c r="C502" s="31">
        <f>IF(odchylky!O66="","",odchylky!O66)</f>
        <v>2.0408163265306121E-2</v>
      </c>
    </row>
    <row r="503" spans="3:3" x14ac:dyDescent="0.25">
      <c r="C503" s="31">
        <f>IF(odchylky!O67="","",odchylky!O67)</f>
        <v>-3.614457831325301E-2</v>
      </c>
    </row>
    <row r="504" spans="3:3" x14ac:dyDescent="0.25">
      <c r="C504" s="31">
        <f>IF(odchylky!O68="","",odchylky!O68)</f>
        <v>0.34146341463414637</v>
      </c>
    </row>
    <row r="505" spans="3:3" x14ac:dyDescent="0.25">
      <c r="C505" s="31">
        <f>IF(odchylky!O69="","",odchylky!O69)</f>
        <v>0.1111111111111111</v>
      </c>
    </row>
    <row r="506" spans="3:3" x14ac:dyDescent="0.25">
      <c r="C506" s="31">
        <f>IF(odchylky!O70="","",odchylky!O70)</f>
        <v>7.1428571428571425E-2</v>
      </c>
    </row>
    <row r="507" spans="3:3" x14ac:dyDescent="0.25">
      <c r="C507" s="31">
        <f>IF(odchylky!O71="","",odchylky!O71)</f>
        <v>0.37931034482758619</v>
      </c>
    </row>
    <row r="508" spans="3:3" x14ac:dyDescent="0.25">
      <c r="C508" s="31">
        <f>IF(odchylky!O80="","",odchylky!O80)</f>
        <v>-0.25</v>
      </c>
    </row>
    <row r="509" spans="3:3" x14ac:dyDescent="0.25">
      <c r="C509" s="31">
        <f>IF(odchylky!O81="","",odchylky!O81)</f>
        <v>-0.24242424242424243</v>
      </c>
    </row>
    <row r="510" spans="3:3" x14ac:dyDescent="0.25">
      <c r="C510" s="31">
        <f>IF(odchylky!O82="","",odchylky!O82)</f>
        <v>-0.21348314606741572</v>
      </c>
    </row>
    <row r="511" spans="3:3" x14ac:dyDescent="0.25">
      <c r="C511" s="31">
        <f>IF(odchylky!O83="","",odchylky!O83)</f>
        <v>0.29032258064516131</v>
      </c>
    </row>
    <row r="512" spans="3:3" x14ac:dyDescent="0.25">
      <c r="C512" s="31">
        <f>IF(odchylky!O84="","",odchylky!O84)</f>
        <v>-3.8461538461538464E-2</v>
      </c>
    </row>
    <row r="513" spans="3:3" x14ac:dyDescent="0.25">
      <c r="C513" s="31">
        <f>IF(odchylky!O85="","",odchylky!O85)</f>
        <v>-3.8461538461538464E-2</v>
      </c>
    </row>
    <row r="514" spans="3:3" x14ac:dyDescent="0.25">
      <c r="C514" s="31">
        <f>IF(odchylky!O86="","",odchylky!O86)</f>
        <v>-0.27710843373493976</v>
      </c>
    </row>
    <row r="515" spans="3:3" x14ac:dyDescent="0.25">
      <c r="C515" s="31">
        <f>IF(odchylky!O87="","",odchylky!O87)</f>
        <v>8.6956521739130432E-2</v>
      </c>
    </row>
    <row r="516" spans="3:3" x14ac:dyDescent="0.25">
      <c r="C516" s="31">
        <f>IF(odchylky!O88="","",odchylky!O88)</f>
        <v>-0.27419354838709675</v>
      </c>
    </row>
    <row r="517" spans="3:3" x14ac:dyDescent="0.25">
      <c r="C517" s="31">
        <f>IF(odchylky!O89="","",odchylky!O89)</f>
        <v>-6.9767441860465115E-2</v>
      </c>
    </row>
    <row r="518" spans="3:3" x14ac:dyDescent="0.25">
      <c r="C518" s="31">
        <f>IF(odchylky!O90="","",odchylky!O90)</f>
        <v>-0.61538461538461542</v>
      </c>
    </row>
    <row r="519" spans="3:3" x14ac:dyDescent="0.25">
      <c r="C519" s="31">
        <f>IF(odchylky!O99="","",odchylky!O99)</f>
        <v>-0.2857142857142857</v>
      </c>
    </row>
    <row r="520" spans="3:3" x14ac:dyDescent="0.25">
      <c r="C520" s="31">
        <f>IF(odchylky!O100="","",odchylky!O100)</f>
        <v>-0.1044776119402985</v>
      </c>
    </row>
    <row r="521" spans="3:3" x14ac:dyDescent="0.25">
      <c r="C521" s="31">
        <f>IF(odchylky!O101="","",odchylky!O101)</f>
        <v>-9.0909090909090912E-2</v>
      </c>
    </row>
    <row r="522" spans="3:3" x14ac:dyDescent="0.25">
      <c r="C522" s="31">
        <f>IF(odchylky!O102="","",odchylky!O102)</f>
        <v>-0.26470588235294118</v>
      </c>
    </row>
    <row r="523" spans="3:3" x14ac:dyDescent="0.25">
      <c r="C523" s="31">
        <f>IF(odchylky!O103="","",odchylky!O103)</f>
        <v>-0.18367346938775511</v>
      </c>
    </row>
    <row r="524" spans="3:3" x14ac:dyDescent="0.25">
      <c r="C524" s="31">
        <f>IF(odchylky!O104="","",odchylky!O104)</f>
        <v>-0.2391304347826087</v>
      </c>
    </row>
    <row r="525" spans="3:3" x14ac:dyDescent="0.25">
      <c r="C525" s="31">
        <f>IF(odchylky!O105="","",odchylky!O105)</f>
        <v>-0.34210526315789475</v>
      </c>
    </row>
    <row r="526" spans="3:3" x14ac:dyDescent="0.25">
      <c r="C526" s="31">
        <f>IF(odchylky!O106="","",odchylky!O106)</f>
        <v>-0.18604651162790697</v>
      </c>
    </row>
    <row r="527" spans="3:3" x14ac:dyDescent="0.25">
      <c r="C527" s="31">
        <f>IF(odchylky!O107="","",odchylky!O107)</f>
        <v>-0.39393939393939392</v>
      </c>
    </row>
    <row r="528" spans="3:3" x14ac:dyDescent="0.25">
      <c r="C528" s="31">
        <f>IF(odchylky!O108="","",odchylky!O108)</f>
        <v>-0.26829268292682928</v>
      </c>
    </row>
    <row r="529" spans="3:3" x14ac:dyDescent="0.25">
      <c r="C529" s="31">
        <f>IF(odchylky!O109="","",odchylky!O109)</f>
        <v>-0.10714285714285714</v>
      </c>
    </row>
    <row r="530" spans="3:3" x14ac:dyDescent="0.25">
      <c r="C530" s="31">
        <f>IF(odchylky!P4="","",odchylky!P4)</f>
        <v>0.36363636363636365</v>
      </c>
    </row>
    <row r="531" spans="3:3" x14ac:dyDescent="0.25">
      <c r="C531" s="31">
        <f>IF(odchylky!P5="","",odchylky!P5)</f>
        <v>4.1666666666666664E-2</v>
      </c>
    </row>
    <row r="532" spans="3:3" x14ac:dyDescent="0.25">
      <c r="C532" s="31">
        <f>IF(odchylky!P6="","",odchylky!P6)</f>
        <v>-1.098901098901099E-2</v>
      </c>
    </row>
    <row r="533" spans="3:3" x14ac:dyDescent="0.25">
      <c r="C533" s="31">
        <f>IF(odchylky!P7="","",odchylky!P7)</f>
        <v>0.875</v>
      </c>
    </row>
    <row r="534" spans="3:3" x14ac:dyDescent="0.25">
      <c r="C534" s="31">
        <f>IF(odchylky!P8="","",odchylky!P8)</f>
        <v>0.41509433962264153</v>
      </c>
    </row>
    <row r="535" spans="3:3" x14ac:dyDescent="0.25">
      <c r="C535" s="31">
        <f>IF(odchylky!P9="","",odchylky!P9)</f>
        <v>0.32653061224489793</v>
      </c>
    </row>
    <row r="536" spans="3:3" x14ac:dyDescent="0.25">
      <c r="C536" s="31">
        <f>IF(odchylky!P10="","",odchylky!P10)</f>
        <v>2.4096385542168676E-2</v>
      </c>
    </row>
    <row r="537" spans="3:3" x14ac:dyDescent="0.25">
      <c r="C537" s="31">
        <f>IF(odchylky!P11="","",odchylky!P11)</f>
        <v>0.25</v>
      </c>
    </row>
    <row r="538" spans="3:3" x14ac:dyDescent="0.25">
      <c r="C538" s="31">
        <f>IF(odchylky!P12="","",odchylky!P12)</f>
        <v>0.21212121212121213</v>
      </c>
    </row>
    <row r="539" spans="3:3" x14ac:dyDescent="0.25">
      <c r="C539" s="31">
        <f>IF(odchylky!P13="","",odchylky!P13)</f>
        <v>0.13924050632911392</v>
      </c>
    </row>
    <row r="540" spans="3:3" x14ac:dyDescent="0.25">
      <c r="C540" s="31">
        <f>IF(odchylky!P14="","",odchylky!P14)</f>
        <v>3.4482758620689655E-2</v>
      </c>
    </row>
    <row r="541" spans="3:3" x14ac:dyDescent="0.25">
      <c r="C541" s="31">
        <f>IF(odchylky!P23="","",odchylky!P23)</f>
        <v>0.34146341463414637</v>
      </c>
    </row>
    <row r="542" spans="3:3" x14ac:dyDescent="0.25">
      <c r="C542" s="31">
        <f>IF(odchylky!P24="","",odchylky!P24)</f>
        <v>0.15384615384615385</v>
      </c>
    </row>
    <row r="543" spans="3:3" x14ac:dyDescent="0.25">
      <c r="C543" s="31">
        <f>IF(odchylky!P25="","",odchylky!P25)</f>
        <v>-3.4090909090909088E-2</v>
      </c>
    </row>
    <row r="544" spans="3:3" x14ac:dyDescent="0.25">
      <c r="C544" s="31">
        <f>IF(odchylky!P26="","",odchylky!P26)</f>
        <v>1.1428571428571428</v>
      </c>
    </row>
    <row r="545" spans="3:3" x14ac:dyDescent="0.25">
      <c r="C545" s="31">
        <f>IF(odchylky!P27="","",odchylky!P27)</f>
        <v>0.5</v>
      </c>
    </row>
    <row r="546" spans="3:3" x14ac:dyDescent="0.25">
      <c r="C546" s="31">
        <f>IF(odchylky!P28="","",odchylky!P28)</f>
        <v>0.42857142857142855</v>
      </c>
    </row>
    <row r="547" spans="3:3" x14ac:dyDescent="0.25">
      <c r="C547" s="31">
        <f>IF(odchylky!P29="","",odchylky!P29)</f>
        <v>2.4096385542168676E-2</v>
      </c>
    </row>
    <row r="548" spans="3:3" x14ac:dyDescent="0.25">
      <c r="C548" s="31">
        <f>IF(odchylky!P30="","",odchylky!P30)</f>
        <v>0.7441860465116279</v>
      </c>
    </row>
    <row r="549" spans="3:3" x14ac:dyDescent="0.25">
      <c r="C549" s="31">
        <f>IF(odchylky!P31="","",odchylky!P31)</f>
        <v>0.39344262295081966</v>
      </c>
    </row>
    <row r="550" spans="3:3" x14ac:dyDescent="0.25">
      <c r="C550" s="31">
        <f>IF(odchylky!P32="","",odchylky!P32)</f>
        <v>7.9545454545454544E-2</v>
      </c>
    </row>
    <row r="551" spans="3:3" x14ac:dyDescent="0.25">
      <c r="C551" s="31">
        <f>IF(odchylky!P33="","",odchylky!P33)</f>
        <v>0.22807017543859648</v>
      </c>
    </row>
    <row r="552" spans="3:3" x14ac:dyDescent="0.25">
      <c r="C552" s="31">
        <f>IF(odchylky!P42="","",odchylky!P42)</f>
        <v>0.14583333333333334</v>
      </c>
    </row>
    <row r="553" spans="3:3" x14ac:dyDescent="0.25">
      <c r="C553" s="31">
        <f>IF(odchylky!P43="","",odchylky!P43)</f>
        <v>4.1666666666666664E-2</v>
      </c>
    </row>
    <row r="554" spans="3:3" x14ac:dyDescent="0.25">
      <c r="C554" s="31">
        <f>IF(odchylky!P44="","",odchylky!P44)</f>
        <v>-5.5555555555555552E-2</v>
      </c>
    </row>
    <row r="555" spans="3:3" x14ac:dyDescent="0.25">
      <c r="C555" s="31">
        <f>IF(odchylky!P45="","",odchylky!P45)</f>
        <v>0.93548387096774188</v>
      </c>
    </row>
    <row r="556" spans="3:3" x14ac:dyDescent="0.25">
      <c r="C556" s="31">
        <f>IF(odchylky!P46="","",odchylky!P46)</f>
        <v>0.3888888888888889</v>
      </c>
    </row>
    <row r="557" spans="3:3" x14ac:dyDescent="0.25">
      <c r="C557" s="31">
        <f>IF(odchylky!P47="","",odchylky!P47)</f>
        <v>0.15384615384615385</v>
      </c>
    </row>
    <row r="558" spans="3:3" x14ac:dyDescent="0.25">
      <c r="C558" s="31">
        <f>IF(odchylky!P48="","",odchylky!P48)</f>
        <v>4.9382716049382713E-2</v>
      </c>
    </row>
    <row r="559" spans="3:3" x14ac:dyDescent="0.25">
      <c r="C559" s="31">
        <f>IF(odchylky!P49="","",odchylky!P49)</f>
        <v>0.30952380952380953</v>
      </c>
    </row>
    <row r="560" spans="3:3" x14ac:dyDescent="0.25">
      <c r="C560" s="31">
        <f>IF(odchylky!P50="","",odchylky!P50)</f>
        <v>0.26984126984126983</v>
      </c>
    </row>
    <row r="561" spans="3:3" x14ac:dyDescent="0.25">
      <c r="C561" s="31">
        <f>IF(odchylky!P51="","",odchylky!P51)</f>
        <v>-0.26829268292682928</v>
      </c>
    </row>
    <row r="562" spans="3:3" x14ac:dyDescent="0.25">
      <c r="C562" s="31">
        <f>IF(odchylky!P52="","",odchylky!P52)</f>
        <v>1.8518518518518517E-2</v>
      </c>
    </row>
    <row r="563" spans="3:3" x14ac:dyDescent="0.25">
      <c r="C563" s="31">
        <f>IF(odchylky!P61="","",odchylky!P61)</f>
        <v>4.1666666666666664E-2</v>
      </c>
    </row>
    <row r="564" spans="3:3" x14ac:dyDescent="0.25">
      <c r="C564" s="31">
        <f>IF(odchylky!P62="","",odchylky!P62)</f>
        <v>0.19718309859154928</v>
      </c>
    </row>
    <row r="565" spans="3:3" x14ac:dyDescent="0.25">
      <c r="C565" s="31">
        <f>IF(odchylky!P63="","",odchylky!P63)</f>
        <v>9.1954022988505746E-2</v>
      </c>
    </row>
    <row r="566" spans="3:3" x14ac:dyDescent="0.25">
      <c r="C566" s="31">
        <f>IF(odchylky!P64="","",odchylky!P64)</f>
        <v>0.57894736842105265</v>
      </c>
    </row>
    <row r="567" spans="3:3" x14ac:dyDescent="0.25">
      <c r="C567" s="31">
        <f>IF(odchylky!P65="","",odchylky!P65)</f>
        <v>0.44230769230769229</v>
      </c>
    </row>
    <row r="568" spans="3:3" x14ac:dyDescent="0.25">
      <c r="C568" s="31">
        <f>IF(odchylky!P66="","",odchylky!P66)</f>
        <v>5.7692307692307696E-2</v>
      </c>
    </row>
    <row r="569" spans="3:3" x14ac:dyDescent="0.25">
      <c r="C569" s="31">
        <f>IF(odchylky!P67="","",odchylky!P67)</f>
        <v>-1.2345679012345678E-2</v>
      </c>
    </row>
    <row r="570" spans="3:3" x14ac:dyDescent="0.25">
      <c r="C570" s="31">
        <f>IF(odchylky!P68="","",odchylky!P68)</f>
        <v>0.34146341463414637</v>
      </c>
    </row>
    <row r="571" spans="3:3" x14ac:dyDescent="0.25">
      <c r="C571" s="31">
        <f>IF(odchylky!P69="","",odchylky!P69)</f>
        <v>6.0606060606060608E-2</v>
      </c>
    </row>
    <row r="572" spans="3:3" x14ac:dyDescent="0.25">
      <c r="C572" s="31">
        <f>IF(odchylky!P70="","",odchylky!P70)</f>
        <v>-8.0459770114942528E-2</v>
      </c>
    </row>
    <row r="573" spans="3:3" x14ac:dyDescent="0.25">
      <c r="C573" s="31">
        <f>IF(odchylky!P71="","",odchylky!P71)</f>
        <v>0.20370370370370369</v>
      </c>
    </row>
    <row r="574" spans="3:3" x14ac:dyDescent="0.25">
      <c r="C574" s="31">
        <f>IF(odchylky!P80="","",odchylky!P80)</f>
        <v>0</v>
      </c>
    </row>
    <row r="575" spans="3:3" x14ac:dyDescent="0.25">
      <c r="C575" s="31">
        <f>IF(odchylky!P81="","",odchylky!P81)</f>
        <v>6.0606060606060608E-2</v>
      </c>
    </row>
    <row r="576" spans="3:3" x14ac:dyDescent="0.25">
      <c r="C576" s="31">
        <f>IF(odchylky!P82="","",odchylky!P82)</f>
        <v>1.1235955056179775E-2</v>
      </c>
    </row>
    <row r="577" spans="3:3" x14ac:dyDescent="0.25">
      <c r="C577" s="31">
        <f>IF(odchylky!P83="","",odchylky!P83)</f>
        <v>0.45161290322580644</v>
      </c>
    </row>
    <row r="578" spans="3:3" x14ac:dyDescent="0.25">
      <c r="C578" s="31">
        <f>IF(odchylky!P84="","",odchylky!P84)</f>
        <v>0.15384615384615385</v>
      </c>
    </row>
    <row r="579" spans="3:3" x14ac:dyDescent="0.25">
      <c r="C579" s="31">
        <f>IF(odchylky!P85="","",odchylky!P85)</f>
        <v>-3.8461538461538464E-2</v>
      </c>
    </row>
    <row r="580" spans="3:3" x14ac:dyDescent="0.25">
      <c r="C580" s="31">
        <f>IF(odchylky!P86="","",odchylky!P86)</f>
        <v>-9.6385542168674704E-2</v>
      </c>
    </row>
    <row r="581" spans="3:3" x14ac:dyDescent="0.25">
      <c r="C581" s="31">
        <f>IF(odchylky!P87="","",odchylky!P87)</f>
        <v>-2.1739130434782608E-2</v>
      </c>
    </row>
    <row r="582" spans="3:3" x14ac:dyDescent="0.25">
      <c r="C582" s="31">
        <f>IF(odchylky!P88="","",odchylky!P88)</f>
        <v>-0.11290322580645161</v>
      </c>
    </row>
    <row r="583" spans="3:3" x14ac:dyDescent="0.25">
      <c r="C583" s="31">
        <f>IF(odchylky!P89="","",odchylky!P89)</f>
        <v>-6.9767441860465115E-2</v>
      </c>
    </row>
    <row r="584" spans="3:3" x14ac:dyDescent="0.25">
      <c r="C584" s="31">
        <f>IF(odchylky!P90="","",odchylky!P90)</f>
        <v>-3.8461538461538464E-2</v>
      </c>
    </row>
    <row r="585" spans="3:3" x14ac:dyDescent="0.25">
      <c r="C585" s="31">
        <f>IF(odchylky!P99="","",odchylky!P99)</f>
        <v>7.1428571428571425E-2</v>
      </c>
    </row>
    <row r="586" spans="3:3" x14ac:dyDescent="0.25">
      <c r="C586" s="31">
        <f>IF(odchylky!P100="","",odchylky!P100)</f>
        <v>-2.9850746268656716E-2</v>
      </c>
    </row>
    <row r="587" spans="3:3" x14ac:dyDescent="0.25">
      <c r="C587" s="31">
        <f>IF(odchylky!P101="","",odchylky!P101)</f>
        <v>-9.0909090909090912E-2</v>
      </c>
    </row>
    <row r="588" spans="3:3" x14ac:dyDescent="0.25">
      <c r="C588" s="31">
        <f>IF(odchylky!P102="","",odchylky!P102)</f>
        <v>0.17647058823529413</v>
      </c>
    </row>
    <row r="589" spans="3:3" x14ac:dyDescent="0.25">
      <c r="C589" s="31">
        <f>IF(odchylky!P103="","",odchylky!P103)</f>
        <v>0.12244897959183673</v>
      </c>
    </row>
    <row r="590" spans="3:3" x14ac:dyDescent="0.25">
      <c r="C590" s="31">
        <f>IF(odchylky!P104="","",odchylky!P104)</f>
        <v>8.6956521739130432E-2</v>
      </c>
    </row>
    <row r="591" spans="3:3" x14ac:dyDescent="0.25">
      <c r="C591" s="31">
        <f>IF(odchylky!P105="","",odchylky!P105)</f>
        <v>-1.3157894736842105E-2</v>
      </c>
    </row>
    <row r="592" spans="3:3" x14ac:dyDescent="0.25">
      <c r="C592" s="31">
        <f>IF(odchylky!P106="","",odchylky!P106)</f>
        <v>4.6511627906976744E-2</v>
      </c>
    </row>
    <row r="593" spans="3:3" x14ac:dyDescent="0.25">
      <c r="C593" s="31">
        <f>IF(odchylky!P107="","",odchylky!P107)</f>
        <v>-1.5151515151515152E-2</v>
      </c>
    </row>
    <row r="594" spans="3:3" x14ac:dyDescent="0.25">
      <c r="C594" s="31">
        <f>IF(odchylky!P108="","",odchylky!P108)</f>
        <v>-2.4390243902439025E-2</v>
      </c>
    </row>
    <row r="595" spans="3:3" x14ac:dyDescent="0.25">
      <c r="C595" s="31">
        <f>IF(odchylky!P109="","",odchylky!P109)</f>
        <v>0.16071428571428573</v>
      </c>
    </row>
    <row r="596" spans="3:3" x14ac:dyDescent="0.25">
      <c r="C596" s="31">
        <f>IF(odchylky!Q4="","",odchylky!Q4)</f>
        <v>0.36363636363636365</v>
      </c>
    </row>
    <row r="597" spans="3:3" x14ac:dyDescent="0.25">
      <c r="C597" s="31">
        <f>IF(odchylky!Q5="","",odchylky!Q5)</f>
        <v>0.1111111111111111</v>
      </c>
    </row>
    <row r="598" spans="3:3" x14ac:dyDescent="0.25">
      <c r="C598" s="31">
        <f>IF(odchylky!Q6="","",odchylky!Q6)</f>
        <v>4.3956043956043959E-2</v>
      </c>
    </row>
    <row r="599" spans="3:3" x14ac:dyDescent="0.25">
      <c r="C599" s="31">
        <f>IF(odchylky!Q7="","",odchylky!Q7)</f>
        <v>0.40625</v>
      </c>
    </row>
    <row r="600" spans="3:3" x14ac:dyDescent="0.25">
      <c r="C600" s="31">
        <f>IF(odchylky!Q8="","",odchylky!Q8)</f>
        <v>0.13207547169811321</v>
      </c>
    </row>
    <row r="601" spans="3:3" x14ac:dyDescent="0.25">
      <c r="C601" s="31">
        <f>IF(odchylky!Q9="","",odchylky!Q9)</f>
        <v>2.0408163265306121E-2</v>
      </c>
    </row>
    <row r="602" spans="3:3" x14ac:dyDescent="0.25">
      <c r="C602" s="31">
        <f>IF(odchylky!Q10="","",odchylky!Q10)</f>
        <v>8.4337349397590355E-2</v>
      </c>
    </row>
    <row r="603" spans="3:3" x14ac:dyDescent="0.25">
      <c r="C603" s="31">
        <f>IF(odchylky!Q11="","",odchylky!Q11)</f>
        <v>0.36363636363636365</v>
      </c>
    </row>
    <row r="604" spans="3:3" x14ac:dyDescent="0.25">
      <c r="C604" s="31">
        <f>IF(odchylky!Q12="","",odchylky!Q12)</f>
        <v>6.0606060606060608E-2</v>
      </c>
    </row>
    <row r="605" spans="3:3" x14ac:dyDescent="0.25">
      <c r="C605" s="31">
        <f>IF(odchylky!Q13="","",odchylky!Q13)</f>
        <v>7.5949367088607597E-2</v>
      </c>
    </row>
    <row r="606" spans="3:3" x14ac:dyDescent="0.25">
      <c r="C606" s="31">
        <f>IF(odchylky!Q14="","",odchylky!Q14)</f>
        <v>3.4482758620689655E-2</v>
      </c>
    </row>
    <row r="607" spans="3:3" x14ac:dyDescent="0.25">
      <c r="C607" s="31">
        <f>IF(odchylky!Q23="","",odchylky!Q23)</f>
        <v>0.58536585365853655</v>
      </c>
    </row>
    <row r="608" spans="3:3" x14ac:dyDescent="0.25">
      <c r="C608" s="31">
        <f>IF(odchylky!Q24="","",odchylky!Q24)</f>
        <v>7.6923076923076927E-2</v>
      </c>
    </row>
    <row r="609" spans="3:3" x14ac:dyDescent="0.25">
      <c r="C609" s="31">
        <f>IF(odchylky!Q25="","",odchylky!Q25)</f>
        <v>7.9545454545454544E-2</v>
      </c>
    </row>
    <row r="610" spans="3:3" x14ac:dyDescent="0.25">
      <c r="C610" s="31">
        <f>IF(odchylky!Q26="","",odchylky!Q26)</f>
        <v>0.42857142857142855</v>
      </c>
    </row>
    <row r="611" spans="3:3" x14ac:dyDescent="0.25">
      <c r="C611" s="31">
        <f>IF(odchylky!Q27="","",odchylky!Q27)</f>
        <v>0</v>
      </c>
    </row>
    <row r="612" spans="3:3" x14ac:dyDescent="0.25">
      <c r="C612" s="31">
        <f>IF(odchylky!Q28="","",odchylky!Q28)</f>
        <v>0.22448979591836735</v>
      </c>
    </row>
    <row r="613" spans="3:3" x14ac:dyDescent="0.25">
      <c r="C613" s="31">
        <f>IF(odchylky!Q29="","",odchylky!Q29)</f>
        <v>2.4096385542168676E-2</v>
      </c>
    </row>
    <row r="614" spans="3:3" x14ac:dyDescent="0.25">
      <c r="C614" s="31">
        <f>IF(odchylky!Q30="","",odchylky!Q30)</f>
        <v>0.27906976744186046</v>
      </c>
    </row>
    <row r="615" spans="3:3" x14ac:dyDescent="0.25">
      <c r="C615" s="31">
        <f>IF(odchylky!Q31="","",odchylky!Q31)</f>
        <v>0.14754098360655737</v>
      </c>
    </row>
    <row r="616" spans="3:3" x14ac:dyDescent="0.25">
      <c r="C616" s="31">
        <f>IF(odchylky!Q32="","",odchylky!Q32)</f>
        <v>7.9545454545454544E-2</v>
      </c>
    </row>
    <row r="617" spans="3:3" x14ac:dyDescent="0.25">
      <c r="C617" s="31">
        <f>IF(odchylky!Q33="","",odchylky!Q33)</f>
        <v>5.2631578947368418E-2</v>
      </c>
    </row>
    <row r="618" spans="3:3" x14ac:dyDescent="0.25">
      <c r="C618" s="31">
        <f>IF(odchylky!Q42="","",odchylky!Q42)</f>
        <v>0.35416666666666669</v>
      </c>
    </row>
    <row r="619" spans="3:3" x14ac:dyDescent="0.25">
      <c r="C619" s="31">
        <f>IF(odchylky!Q43="","",odchylky!Q43)</f>
        <v>0.31944444444444442</v>
      </c>
    </row>
    <row r="620" spans="3:3" x14ac:dyDescent="0.25">
      <c r="C620" s="31">
        <f>IF(odchylky!Q44="","",odchylky!Q44)</f>
        <v>0.1111111111111111</v>
      </c>
    </row>
    <row r="621" spans="3:3" x14ac:dyDescent="0.25">
      <c r="C621" s="31">
        <f>IF(odchylky!Q45="","",odchylky!Q45)</f>
        <v>0.45161290322580644</v>
      </c>
    </row>
    <row r="622" spans="3:3" x14ac:dyDescent="0.25">
      <c r="C622" s="31">
        <f>IF(odchylky!Q46="","",odchylky!Q46)</f>
        <v>1.8518518518518517E-2</v>
      </c>
    </row>
    <row r="623" spans="3:3" x14ac:dyDescent="0.25">
      <c r="C623" s="31">
        <f>IF(odchylky!Q47="","",odchylky!Q47)</f>
        <v>-3.8461538461538464E-2</v>
      </c>
    </row>
    <row r="624" spans="3:3" x14ac:dyDescent="0.25">
      <c r="C624" s="31">
        <f>IF(odchylky!Q48="","",odchylky!Q48)</f>
        <v>0.1111111111111111</v>
      </c>
    </row>
    <row r="625" spans="3:3" x14ac:dyDescent="0.25">
      <c r="C625" s="31">
        <f>IF(odchylky!Q49="","",odchylky!Q49)</f>
        <v>0.19047619047619047</v>
      </c>
    </row>
    <row r="626" spans="3:3" x14ac:dyDescent="0.25">
      <c r="C626" s="31">
        <f>IF(odchylky!Q50="","",odchylky!Q50)</f>
        <v>0.19047619047619047</v>
      </c>
    </row>
    <row r="627" spans="3:3" x14ac:dyDescent="0.25">
      <c r="C627" s="31">
        <f>IF(odchylky!Q51="","",odchylky!Q51)</f>
        <v>0.15853658536585366</v>
      </c>
    </row>
    <row r="628" spans="3:3" x14ac:dyDescent="0.25">
      <c r="C628" s="31">
        <f>IF(odchylky!Q52="","",odchylky!Q52)</f>
        <v>-0.16666666666666666</v>
      </c>
    </row>
    <row r="629" spans="3:3" x14ac:dyDescent="0.25">
      <c r="C629" s="31">
        <f>IF(odchylky!Q61="","",odchylky!Q61)</f>
        <v>0.45833333333333331</v>
      </c>
    </row>
    <row r="630" spans="3:3" x14ac:dyDescent="0.25">
      <c r="C630" s="31">
        <f>IF(odchylky!Q62="","",odchylky!Q62)</f>
        <v>0.26760563380281688</v>
      </c>
    </row>
    <row r="631" spans="3:3" x14ac:dyDescent="0.25">
      <c r="C631" s="31">
        <f>IF(odchylky!Q63="","",odchylky!Q63)</f>
        <v>0.14942528735632185</v>
      </c>
    </row>
    <row r="632" spans="3:3" x14ac:dyDescent="0.25">
      <c r="C632" s="31">
        <f>IF(odchylky!Q64="","",odchylky!Q64)</f>
        <v>0.18421052631578946</v>
      </c>
    </row>
    <row r="633" spans="3:3" x14ac:dyDescent="0.25">
      <c r="C633" s="31">
        <f>IF(odchylky!Q65="","",odchylky!Q65)</f>
        <v>5.7692307692307696E-2</v>
      </c>
    </row>
    <row r="634" spans="3:3" x14ac:dyDescent="0.25">
      <c r="C634" s="31">
        <f>IF(odchylky!Q66="","",odchylky!Q66)</f>
        <v>0.25</v>
      </c>
    </row>
    <row r="635" spans="3:3" x14ac:dyDescent="0.25">
      <c r="C635" s="31">
        <f>IF(odchylky!Q67="","",odchylky!Q67)</f>
        <v>0.1111111111111111</v>
      </c>
    </row>
    <row r="636" spans="3:3" x14ac:dyDescent="0.25">
      <c r="C636" s="31">
        <f>IF(odchylky!Q68="","",odchylky!Q68)</f>
        <v>0.21951219512195122</v>
      </c>
    </row>
    <row r="637" spans="3:3" x14ac:dyDescent="0.25">
      <c r="C637" s="31">
        <f>IF(odchylky!Q69="","",odchylky!Q69)</f>
        <v>0.13636363636363635</v>
      </c>
    </row>
    <row r="638" spans="3:3" x14ac:dyDescent="0.25">
      <c r="C638" s="31">
        <f>IF(odchylky!Q70="","",odchylky!Q70)</f>
        <v>9.1954022988505746E-2</v>
      </c>
    </row>
    <row r="639" spans="3:3" x14ac:dyDescent="0.25">
      <c r="C639" s="31">
        <f>IF(odchylky!Q71="","",odchylky!Q71)</f>
        <v>1.8518518518518517E-2</v>
      </c>
    </row>
    <row r="640" spans="3:3" x14ac:dyDescent="0.25">
      <c r="C640" s="31">
        <f>IF(odchylky!Q80="","",odchylky!Q80)</f>
        <v>-0.25</v>
      </c>
    </row>
    <row r="641" spans="3:3" x14ac:dyDescent="0.25">
      <c r="C641" s="31">
        <f>IF(odchylky!Q81="","",odchylky!Q81)</f>
        <v>0.13636363636363635</v>
      </c>
    </row>
    <row r="642" spans="3:3" x14ac:dyDescent="0.25">
      <c r="C642" s="31">
        <f>IF(odchylky!Q82="","",odchylky!Q82)</f>
        <v>-4.49438202247191E-2</v>
      </c>
    </row>
    <row r="643" spans="3:3" x14ac:dyDescent="0.25">
      <c r="C643" s="31">
        <f>IF(odchylky!Q83="","",odchylky!Q83)</f>
        <v>0.12903225806451613</v>
      </c>
    </row>
    <row r="644" spans="3:3" x14ac:dyDescent="0.25">
      <c r="C644" s="31">
        <f>IF(odchylky!Q84="","",odchylky!Q84)</f>
        <v>-0.13461538461538461</v>
      </c>
    </row>
    <row r="645" spans="3:3" x14ac:dyDescent="0.25">
      <c r="C645" s="31">
        <f>IF(odchylky!Q85="","",odchylky!Q85)</f>
        <v>-0.23076923076923078</v>
      </c>
    </row>
    <row r="646" spans="3:3" x14ac:dyDescent="0.25">
      <c r="C646" s="31">
        <f>IF(odchylky!Q86="","",odchylky!Q86)</f>
        <v>-3.614457831325301E-2</v>
      </c>
    </row>
    <row r="647" spans="3:3" x14ac:dyDescent="0.25">
      <c r="C647" s="31">
        <f>IF(odchylky!Q87="","",odchylky!Q87)</f>
        <v>-2.1739130434782608E-2</v>
      </c>
    </row>
    <row r="648" spans="3:3" x14ac:dyDescent="0.25">
      <c r="C648" s="31">
        <f>IF(odchylky!Q88="","",odchylky!Q88)</f>
        <v>4.8387096774193547E-2</v>
      </c>
    </row>
    <row r="649" spans="3:3" x14ac:dyDescent="0.25">
      <c r="C649" s="31">
        <f>IF(odchylky!Q89="","",odchylky!Q89)</f>
        <v>-6.9767441860465115E-2</v>
      </c>
    </row>
    <row r="650" spans="3:3" x14ac:dyDescent="0.25">
      <c r="C650" s="31">
        <f>IF(odchylky!Q90="","",odchylky!Q90)</f>
        <v>-3.8461538461538464E-2</v>
      </c>
    </row>
    <row r="651" spans="3:3" x14ac:dyDescent="0.25">
      <c r="C651" s="31">
        <f>IF(odchylky!Q99="","",odchylky!Q99)</f>
        <v>-0.16666666666666666</v>
      </c>
    </row>
    <row r="652" spans="3:3" x14ac:dyDescent="0.25">
      <c r="C652" s="31">
        <f>IF(odchylky!Q100="","",odchylky!Q100)</f>
        <v>4.4776119402985072E-2</v>
      </c>
    </row>
    <row r="653" spans="3:3" x14ac:dyDescent="0.25">
      <c r="C653" s="31">
        <f>IF(odchylky!Q101="","",odchylky!Q101)</f>
        <v>-3.4090909090909088E-2</v>
      </c>
    </row>
    <row r="654" spans="3:3" x14ac:dyDescent="0.25">
      <c r="C654" s="31">
        <f>IF(odchylky!Q102="","",odchylky!Q102)</f>
        <v>2.9411764705882353E-2</v>
      </c>
    </row>
    <row r="655" spans="3:3" x14ac:dyDescent="0.25">
      <c r="C655" s="31">
        <f>IF(odchylky!Q103="","",odchylky!Q103)</f>
        <v>-8.1632653061224483E-2</v>
      </c>
    </row>
    <row r="656" spans="3:3" x14ac:dyDescent="0.25">
      <c r="C656" s="31">
        <f>IF(odchylky!Q104="","",odchylky!Q104)</f>
        <v>8.6956521739130432E-2</v>
      </c>
    </row>
    <row r="657" spans="3:3" x14ac:dyDescent="0.25">
      <c r="C657" s="31">
        <f>IF(odchylky!Q105="","",odchylky!Q105)</f>
        <v>-7.8947368421052627E-2</v>
      </c>
    </row>
    <row r="658" spans="3:3" x14ac:dyDescent="0.25">
      <c r="C658" s="31">
        <f>IF(odchylky!Q106="","",odchylky!Q106)</f>
        <v>0.27906976744186046</v>
      </c>
    </row>
    <row r="659" spans="3:3" x14ac:dyDescent="0.25">
      <c r="C659" s="31">
        <f>IF(odchylky!Q107="","",odchylky!Q107)</f>
        <v>-1.5151515151515152E-2</v>
      </c>
    </row>
    <row r="660" spans="3:3" x14ac:dyDescent="0.25">
      <c r="C660" s="31">
        <f>IF(odchylky!Q108="","",odchylky!Q108)</f>
        <v>-2.4390243902439025E-2</v>
      </c>
    </row>
    <row r="661" spans="3:3" x14ac:dyDescent="0.25">
      <c r="C661" s="31">
        <f>IF(odchylky!Q109="","",odchylky!Q109)</f>
        <v>-0.10714285714285714</v>
      </c>
    </row>
    <row r="662" spans="3:3" x14ac:dyDescent="0.25">
      <c r="C662" s="33" t="str">
        <f>IF(odchylky!R4="","",odchylky!R4)</f>
        <v>X</v>
      </c>
    </row>
    <row r="663" spans="3:3" x14ac:dyDescent="0.25">
      <c r="C663" s="33" t="str">
        <f>IF(odchylky!R5="","",odchylky!R5)</f>
        <v>X</v>
      </c>
    </row>
    <row r="664" spans="3:3" x14ac:dyDescent="0.25">
      <c r="C664" s="33" t="str">
        <f>IF(odchylky!R6="","",odchylky!R6)</f>
        <v>X</v>
      </c>
    </row>
    <row r="665" spans="3:3" x14ac:dyDescent="0.25">
      <c r="C665" s="33" t="str">
        <f>IF(odchylky!R7="","",odchylky!R7)</f>
        <v>X</v>
      </c>
    </row>
    <row r="666" spans="3:3" x14ac:dyDescent="0.25">
      <c r="C666" s="33" t="str">
        <f>IF(odchylky!R8="","",odchylky!R8)</f>
        <v>X</v>
      </c>
    </row>
    <row r="667" spans="3:3" x14ac:dyDescent="0.25">
      <c r="C667" s="33" t="str">
        <f>IF(odchylky!R9="","",odchylky!R9)</f>
        <v>X</v>
      </c>
    </row>
    <row r="668" spans="3:3" x14ac:dyDescent="0.25">
      <c r="C668" s="33" t="str">
        <f>IF(odchylky!R10="","",odchylky!R10)</f>
        <v>X</v>
      </c>
    </row>
    <row r="669" spans="3:3" x14ac:dyDescent="0.25">
      <c r="C669" s="33" t="str">
        <f>IF(odchylky!R11="","",odchylky!R11)</f>
        <v>X</v>
      </c>
    </row>
    <row r="670" spans="3:3" x14ac:dyDescent="0.25">
      <c r="C670" s="33" t="str">
        <f>IF(odchylky!R12="","",odchylky!R12)</f>
        <v>X</v>
      </c>
    </row>
    <row r="671" spans="3:3" x14ac:dyDescent="0.25">
      <c r="C671" s="33" t="str">
        <f>IF(odchylky!R13="","",odchylky!R13)</f>
        <v>X</v>
      </c>
    </row>
    <row r="672" spans="3:3" x14ac:dyDescent="0.25">
      <c r="C672" s="33" t="str">
        <f>IF(odchylky!R14="","",odchylky!R14)</f>
        <v>X</v>
      </c>
    </row>
    <row r="673" spans="3:3" x14ac:dyDescent="0.25">
      <c r="C673" s="31">
        <f>IF(odchylky!R23="","",odchylky!R23)</f>
        <v>6.3829787234042548E-2</v>
      </c>
    </row>
    <row r="674" spans="3:3" x14ac:dyDescent="0.25">
      <c r="C674" s="31">
        <f>IF(odchylky!R24="","",odchylky!R24)</f>
        <v>-1.4084507042253521E-2</v>
      </c>
    </row>
    <row r="675" spans="3:3" x14ac:dyDescent="0.25">
      <c r="C675" s="31">
        <f>IF(odchylky!R25="","",odchylky!R25)</f>
        <v>4.6511627906976744E-2</v>
      </c>
    </row>
    <row r="676" spans="3:3" x14ac:dyDescent="0.25">
      <c r="C676" s="31">
        <f>IF(odchylky!R26="","",odchylky!R26)</f>
        <v>3.4482758620689655E-2</v>
      </c>
    </row>
    <row r="677" spans="3:3" x14ac:dyDescent="0.25">
      <c r="C677" s="31">
        <f>IF(odchylky!R27="","",odchylky!R27)</f>
        <v>0</v>
      </c>
    </row>
    <row r="678" spans="3:3" x14ac:dyDescent="0.25">
      <c r="C678" s="31">
        <f>IF(odchylky!R28="","",odchylky!R28)</f>
        <v>0.2</v>
      </c>
    </row>
    <row r="679" spans="3:3" x14ac:dyDescent="0.25">
      <c r="C679" s="31">
        <f>IF(odchylky!R29="","",odchylky!R29)</f>
        <v>9.7560975609756101E-2</v>
      </c>
    </row>
    <row r="680" spans="3:3" x14ac:dyDescent="0.25">
      <c r="C680" s="31">
        <f>IF(odchylky!R30="","",odchylky!R30)</f>
        <v>0</v>
      </c>
    </row>
    <row r="681" spans="3:3" x14ac:dyDescent="0.25">
      <c r="C681" s="31">
        <f>IF(odchylky!R31="","",odchylky!R31)</f>
        <v>0.29032258064516131</v>
      </c>
    </row>
    <row r="682" spans="3:3" x14ac:dyDescent="0.25">
      <c r="C682" s="31">
        <f>IF(odchylky!R32="","",odchylky!R32)</f>
        <v>0.1111111111111111</v>
      </c>
    </row>
    <row r="683" spans="3:3" x14ac:dyDescent="0.25">
      <c r="C683" s="31">
        <f>IF(odchylky!R33="","",odchylky!R33)</f>
        <v>-9.0909090909090912E-2</v>
      </c>
    </row>
    <row r="684" spans="3:3" x14ac:dyDescent="0.25">
      <c r="C684" s="31">
        <f>IF(odchylky!R42="","",odchylky!R42)</f>
        <v>0.13636363636363635</v>
      </c>
    </row>
    <row r="685" spans="3:3" x14ac:dyDescent="0.25">
      <c r="C685" s="31">
        <f>IF(odchylky!R43="","",odchylky!R43)</f>
        <v>3.896103896103896E-2</v>
      </c>
    </row>
    <row r="686" spans="3:3" x14ac:dyDescent="0.25">
      <c r="C686" s="31">
        <f>IF(odchylky!R44="","",odchylky!R44)</f>
        <v>0.31868131868131866</v>
      </c>
    </row>
    <row r="687" spans="3:3" x14ac:dyDescent="0.25">
      <c r="C687" s="31">
        <f>IF(odchylky!R45="","",odchylky!R45)</f>
        <v>-0.21052631578947367</v>
      </c>
    </row>
    <row r="688" spans="3:3" x14ac:dyDescent="0.25">
      <c r="C688" s="31">
        <f>IF(odchylky!R46="","",odchylky!R46)</f>
        <v>-7.407407407407407E-2</v>
      </c>
    </row>
    <row r="689" spans="3:3" x14ac:dyDescent="0.25">
      <c r="C689" s="31">
        <f>IF(odchylky!R47="","",odchylky!R47)</f>
        <v>-1.9607843137254902E-2</v>
      </c>
    </row>
    <row r="690" spans="3:3" x14ac:dyDescent="0.25">
      <c r="C690" s="31">
        <f>IF(odchylky!R48="","",odchylky!R48)</f>
        <v>0.125</v>
      </c>
    </row>
    <row r="691" spans="3:3" x14ac:dyDescent="0.25">
      <c r="C691" s="31">
        <f>IF(odchylky!R49="","",odchylky!R49)</f>
        <v>-6.9767441860465115E-2</v>
      </c>
    </row>
    <row r="692" spans="3:3" x14ac:dyDescent="0.25">
      <c r="C692" s="31">
        <f>IF(odchylky!R50="","",odchylky!R50)</f>
        <v>1.4492753623188406E-2</v>
      </c>
    </row>
    <row r="693" spans="3:3" x14ac:dyDescent="0.25">
      <c r="C693" s="31">
        <f>IF(odchylky!R51="","",odchylky!R51)</f>
        <v>1.2658227848101266E-2</v>
      </c>
    </row>
    <row r="694" spans="3:3" x14ac:dyDescent="0.25">
      <c r="C694" s="31">
        <f>IF(odchylky!R52="","",odchylky!R52)</f>
        <v>-0.13793103448275862</v>
      </c>
    </row>
    <row r="695" spans="3:3" x14ac:dyDescent="0.25">
      <c r="C695" s="31">
        <f>IF(odchylky!R61="","",odchylky!R61)</f>
        <v>0.31578947368421051</v>
      </c>
    </row>
    <row r="696" spans="3:3" x14ac:dyDescent="0.25">
      <c r="C696" s="31">
        <f>IF(odchylky!R62="","",odchylky!R62)</f>
        <v>6.0606060606060608E-2</v>
      </c>
    </row>
    <row r="697" spans="3:3" x14ac:dyDescent="0.25">
      <c r="C697" s="31">
        <f>IF(odchylky!R63="","",odchylky!R63)</f>
        <v>2.2727272727272728E-2</v>
      </c>
    </row>
    <row r="698" spans="3:3" x14ac:dyDescent="0.25">
      <c r="C698" s="31">
        <f>IF(odchylky!R64="","",odchylky!R64)</f>
        <v>0.33333333333333331</v>
      </c>
    </row>
    <row r="699" spans="3:3" x14ac:dyDescent="0.25">
      <c r="C699" s="31">
        <f>IF(odchylky!R65="","",odchylky!R65)</f>
        <v>0</v>
      </c>
    </row>
    <row r="700" spans="3:3" x14ac:dyDescent="0.25">
      <c r="C700" s="31">
        <f>IF(odchylky!R66="","",odchylky!R66)</f>
        <v>0.22448979591836735</v>
      </c>
    </row>
    <row r="701" spans="3:3" x14ac:dyDescent="0.25">
      <c r="C701" s="31">
        <f>IF(odchylky!R67="","",odchylky!R67)</f>
        <v>8.4337349397590355E-2</v>
      </c>
    </row>
    <row r="702" spans="3:3" x14ac:dyDescent="0.25">
      <c r="C702" s="31">
        <f>IF(odchylky!R68="","",odchylky!R68)</f>
        <v>-2.4390243902439025E-2</v>
      </c>
    </row>
    <row r="703" spans="3:3" x14ac:dyDescent="0.25">
      <c r="C703" s="31">
        <f>IF(odchylky!R69="","",odchylky!R69)</f>
        <v>0.1111111111111111</v>
      </c>
    </row>
    <row r="704" spans="3:3" x14ac:dyDescent="0.25">
      <c r="C704" s="31">
        <f>IF(odchylky!R70="","",odchylky!R70)</f>
        <v>7.1428571428571425E-2</v>
      </c>
    </row>
    <row r="705" spans="3:3" x14ac:dyDescent="0.25">
      <c r="C705" s="31">
        <f>IF(odchylky!R71="","",odchylky!R71)</f>
        <v>-0.13793103448275862</v>
      </c>
    </row>
    <row r="706" spans="3:3" x14ac:dyDescent="0.25">
      <c r="C706" s="31">
        <f>IF(odchylky!R80="","",odchylky!R80)</f>
        <v>0</v>
      </c>
    </row>
    <row r="707" spans="3:3" x14ac:dyDescent="0.25">
      <c r="C707" s="31">
        <f>IF(odchylky!R81="","",odchylky!R81)</f>
        <v>6.0606060606060608E-2</v>
      </c>
    </row>
    <row r="708" spans="3:3" x14ac:dyDescent="0.25">
      <c r="C708" s="31">
        <f>IF(odchylky!R82="","",odchylky!R82)</f>
        <v>0.12359550561797752</v>
      </c>
    </row>
    <row r="709" spans="3:3" x14ac:dyDescent="0.25">
      <c r="C709" s="31">
        <f>IF(odchylky!R83="","",odchylky!R83)</f>
        <v>-3.2258064516129031E-2</v>
      </c>
    </row>
    <row r="710" spans="3:3" x14ac:dyDescent="0.25">
      <c r="C710" s="31">
        <f>IF(odchylky!R84="","",odchylky!R84)</f>
        <v>0.15384615384615385</v>
      </c>
    </row>
    <row r="711" spans="3:3" x14ac:dyDescent="0.25">
      <c r="C711" s="31">
        <f>IF(odchylky!R85="","",odchylky!R85)</f>
        <v>-3.8461538461538464E-2</v>
      </c>
    </row>
    <row r="712" spans="3:3" x14ac:dyDescent="0.25">
      <c r="C712" s="31">
        <f>IF(odchylky!R86="","",odchylky!R86)</f>
        <v>8.4337349397590355E-2</v>
      </c>
    </row>
    <row r="713" spans="3:3" x14ac:dyDescent="0.25">
      <c r="C713" s="31">
        <f>IF(odchylky!R87="","",odchylky!R87)</f>
        <v>0.19565217391304349</v>
      </c>
    </row>
    <row r="714" spans="3:3" x14ac:dyDescent="0.25">
      <c r="C714" s="31">
        <f>IF(odchylky!R88="","",odchylky!R88)</f>
        <v>0.12903225806451613</v>
      </c>
    </row>
    <row r="715" spans="3:3" x14ac:dyDescent="0.25">
      <c r="C715" s="31">
        <f>IF(odchylky!R89="","",odchylky!R89)</f>
        <v>4.6511627906976744E-2</v>
      </c>
    </row>
    <row r="716" spans="3:3" x14ac:dyDescent="0.25">
      <c r="C716" s="31">
        <f>IF(odchylky!R90="","",odchylky!R90)</f>
        <v>-3.8461538461538464E-2</v>
      </c>
    </row>
    <row r="717" spans="3:3" x14ac:dyDescent="0.25">
      <c r="C717" s="31">
        <f>IF(odchylky!R99="","",odchylky!R99)</f>
        <v>0.19047619047619047</v>
      </c>
    </row>
    <row r="718" spans="3:3" x14ac:dyDescent="0.25">
      <c r="C718" s="31">
        <f>IF(odchylky!R100="","",odchylky!R100)</f>
        <v>4.4776119402985072E-2</v>
      </c>
    </row>
    <row r="719" spans="3:3" x14ac:dyDescent="0.25">
      <c r="C719" s="31">
        <f>IF(odchylky!R101="","",odchylky!R101)</f>
        <v>-9.0909090909090912E-2</v>
      </c>
    </row>
    <row r="720" spans="3:3" x14ac:dyDescent="0.25">
      <c r="C720" s="31">
        <f>IF(odchylky!R102="","",odchylky!R102)</f>
        <v>-0.11764705882352941</v>
      </c>
    </row>
    <row r="721" spans="3:3" x14ac:dyDescent="0.25">
      <c r="C721" s="31">
        <f>IF(odchylky!R103="","",odchylky!R103)</f>
        <v>2.0408163265306121E-2</v>
      </c>
    </row>
    <row r="722" spans="3:3" x14ac:dyDescent="0.25">
      <c r="C722" s="31">
        <f>IF(odchylky!R104="","",odchylky!R104)</f>
        <v>-0.13043478260869565</v>
      </c>
    </row>
    <row r="723" spans="3:3" x14ac:dyDescent="0.25">
      <c r="C723" s="31">
        <f>IF(odchylky!R105="","",odchylky!R105)</f>
        <v>-7.8947368421052627E-2</v>
      </c>
    </row>
    <row r="724" spans="3:3" x14ac:dyDescent="0.25">
      <c r="C724" s="31">
        <f>IF(odchylky!R106="","",odchylky!R106)</f>
        <v>0.16279069767441862</v>
      </c>
    </row>
    <row r="725" spans="3:3" x14ac:dyDescent="0.25">
      <c r="C725" s="31">
        <f>IF(odchylky!R107="","",odchylky!R107)</f>
        <v>6.0606060606060608E-2</v>
      </c>
    </row>
    <row r="726" spans="3:3" x14ac:dyDescent="0.25">
      <c r="C726" s="31">
        <f>IF(odchylky!R108="","",odchylky!R108)</f>
        <v>-2.4390243902439025E-2</v>
      </c>
    </row>
    <row r="727" spans="3:3" x14ac:dyDescent="0.25">
      <c r="C727" s="31">
        <f>IF(odchylky!R109="","",odchylky!R109)</f>
        <v>7.1428571428571425E-2</v>
      </c>
    </row>
  </sheetData>
  <conditionalFormatting sqref="C2:C727">
    <cfRule type="cellIs" dxfId="16" priority="6" operator="between">
      <formula>-0.05</formula>
      <formula>0.05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D3D7C-A86F-44CF-B231-973D028F1905}">
  <dimension ref="A1:M331"/>
  <sheetViews>
    <sheetView zoomScale="70" zoomScaleNormal="70" workbookViewId="0">
      <selection activeCell="C331" sqref="C2:C331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8" width="9.28515625" bestFit="1" customWidth="1"/>
    <col min="9" max="10" width="11.85546875" bestFit="1" customWidth="1"/>
    <col min="11" max="12" width="9.28515625" bestFit="1" customWidth="1"/>
    <col min="13" max="13" width="11.85546875" bestFit="1" customWidth="1"/>
  </cols>
  <sheetData>
    <row r="1" spans="1:13" x14ac:dyDescent="0.25">
      <c r="A1" s="2" t="s">
        <v>0</v>
      </c>
      <c r="B1" s="2" t="s">
        <v>1</v>
      </c>
      <c r="C1" s="32">
        <f>IF(odchylky!A1="","",odchylky!A1)</f>
        <v>1</v>
      </c>
      <c r="D1" s="32">
        <f>IF(odchylky!B1="","",odchylky!B1)</f>
        <v>2</v>
      </c>
      <c r="E1" s="32">
        <f>IF(odchylky!H1="","",odchylky!H1)</f>
        <v>8</v>
      </c>
      <c r="F1" s="32">
        <f>IF(odchylky!I1="","",odchylky!I1)</f>
        <v>9</v>
      </c>
      <c r="G1" s="32">
        <f>IF(odchylky!J1="","",odchylky!J1)</f>
        <v>10</v>
      </c>
      <c r="H1" s="32">
        <f>IF(odchylky!M1="","",odchylky!M1)</f>
        <v>13</v>
      </c>
      <c r="I1" s="32">
        <f>IF(odchylky!N1="","",odchylky!N1)</f>
        <v>14</v>
      </c>
      <c r="J1" s="32">
        <f>IF(odchylky!O1="","",odchylky!O1)</f>
        <v>15</v>
      </c>
      <c r="K1" s="32">
        <f>IF(odchylky!P1="","",odchylky!P1)</f>
        <v>16</v>
      </c>
      <c r="L1" s="32">
        <f>IF(odchylky!Q1="","",odchylky!Q1)</f>
        <v>17</v>
      </c>
      <c r="M1" s="32">
        <f>IF(odchylky!R1="","",odchylky!R1)</f>
        <v>18</v>
      </c>
    </row>
    <row r="2" spans="1:13" x14ac:dyDescent="0.25">
      <c r="A2" s="6" t="s">
        <v>3</v>
      </c>
      <c r="B2" s="6" t="s">
        <v>4</v>
      </c>
      <c r="C2" s="31">
        <f>IF(odchylky!A15="","",odchylky!A15)</f>
        <v>0.20481927710843373</v>
      </c>
    </row>
    <row r="3" spans="1:13" x14ac:dyDescent="0.25">
      <c r="A3" s="4" t="s">
        <v>3</v>
      </c>
      <c r="B3" s="4" t="s">
        <v>4</v>
      </c>
      <c r="C3" s="31">
        <f>IF(odchylky!A16="","",odchylky!A16)</f>
        <v>4.8387096774193547E-2</v>
      </c>
    </row>
    <row r="4" spans="1:13" x14ac:dyDescent="0.25">
      <c r="A4" s="6" t="s">
        <v>3</v>
      </c>
      <c r="B4" s="6" t="s">
        <v>4</v>
      </c>
      <c r="C4" s="33" t="str">
        <f>IF(odchylky!A17="","",odchylky!A17)</f>
        <v>X</v>
      </c>
    </row>
    <row r="5" spans="1:13" x14ac:dyDescent="0.25">
      <c r="A5" s="4" t="s">
        <v>3</v>
      </c>
      <c r="B5" s="4" t="s">
        <v>4</v>
      </c>
      <c r="C5" s="31">
        <f>IF(odchylky!A18="","",odchylky!A18)</f>
        <v>0.14942528735632185</v>
      </c>
    </row>
    <row r="6" spans="1:13" x14ac:dyDescent="0.25">
      <c r="A6" s="6" t="s">
        <v>3</v>
      </c>
      <c r="B6" s="6" t="s">
        <v>4</v>
      </c>
      <c r="C6" s="31">
        <f>IF(odchylky!A19="","",odchylky!A19)</f>
        <v>-1.9607843137254902E-2</v>
      </c>
    </row>
    <row r="7" spans="1:13" x14ac:dyDescent="0.25">
      <c r="A7" s="4" t="s">
        <v>3</v>
      </c>
      <c r="B7" s="9" t="s">
        <v>2</v>
      </c>
      <c r="C7" s="31">
        <f>IF(odchylky!A34="","",odchylky!A34)</f>
        <v>1.0101010101010102E-2</v>
      </c>
    </row>
    <row r="8" spans="1:13" x14ac:dyDescent="0.25">
      <c r="A8" s="6" t="s">
        <v>3</v>
      </c>
      <c r="B8" s="6" t="s">
        <v>2</v>
      </c>
      <c r="C8" s="31">
        <f>IF(odchylky!A35="","",odchylky!A35)</f>
        <v>0.08</v>
      </c>
    </row>
    <row r="9" spans="1:13" x14ac:dyDescent="0.25">
      <c r="A9" s="4" t="s">
        <v>3</v>
      </c>
      <c r="B9" s="9" t="s">
        <v>2</v>
      </c>
      <c r="C9" s="31">
        <f>IF(odchylky!A36="","",odchylky!A36)</f>
        <v>0.18421052631578946</v>
      </c>
    </row>
    <row r="10" spans="1:13" x14ac:dyDescent="0.25">
      <c r="A10" s="6" t="s">
        <v>3</v>
      </c>
      <c r="B10" s="6" t="s">
        <v>2</v>
      </c>
      <c r="C10" s="31">
        <f>IF(odchylky!A37="","",odchylky!A37)</f>
        <v>-0.16666666666666666</v>
      </c>
    </row>
    <row r="11" spans="1:13" x14ac:dyDescent="0.25">
      <c r="A11" s="4" t="s">
        <v>3</v>
      </c>
      <c r="B11" s="9" t="s">
        <v>2</v>
      </c>
      <c r="C11" s="31">
        <f>IF(odchylky!A38="","",odchylky!A38)</f>
        <v>8.6956521739130432E-2</v>
      </c>
    </row>
    <row r="12" spans="1:13" x14ac:dyDescent="0.25">
      <c r="A12" s="15" t="s">
        <v>5</v>
      </c>
      <c r="B12" s="14" t="s">
        <v>4</v>
      </c>
      <c r="C12" s="31">
        <f>IF(odchylky!A53="","",odchylky!A53)</f>
        <v>0.1111111111111111</v>
      </c>
    </row>
    <row r="13" spans="1:13" x14ac:dyDescent="0.25">
      <c r="A13" s="3" t="s">
        <v>5</v>
      </c>
      <c r="B13" s="4" t="s">
        <v>4</v>
      </c>
      <c r="C13" s="31">
        <f>IF(odchylky!A54="","",odchylky!A54)</f>
        <v>3.1746031746031744E-2</v>
      </c>
    </row>
    <row r="14" spans="1:13" x14ac:dyDescent="0.25">
      <c r="A14" s="15" t="s">
        <v>5</v>
      </c>
      <c r="B14" s="14" t="s">
        <v>4</v>
      </c>
      <c r="C14" s="31">
        <f>IF(odchylky!A55="","",odchylky!A55)</f>
        <v>-0.13043478260869565</v>
      </c>
    </row>
    <row r="15" spans="1:13" x14ac:dyDescent="0.25">
      <c r="A15" s="3" t="s">
        <v>5</v>
      </c>
      <c r="B15" s="4" t="s">
        <v>4</v>
      </c>
      <c r="C15" s="31">
        <f>IF(odchylky!A56="","",odchylky!A56)</f>
        <v>-2.1739130434782608E-2</v>
      </c>
    </row>
    <row r="16" spans="1:13" x14ac:dyDescent="0.25">
      <c r="A16" s="15" t="s">
        <v>5</v>
      </c>
      <c r="B16" s="14" t="s">
        <v>4</v>
      </c>
      <c r="C16" s="31">
        <f>IF(odchylky!A57="","",odchylky!A57)</f>
        <v>3.4482758620689655E-2</v>
      </c>
    </row>
    <row r="17" spans="1:3" x14ac:dyDescent="0.25">
      <c r="A17" s="3" t="s">
        <v>5</v>
      </c>
      <c r="B17" s="9" t="s">
        <v>2</v>
      </c>
      <c r="C17" s="31">
        <f>IF(odchylky!A72="","",odchylky!A72)</f>
        <v>6.3829787234042548E-2</v>
      </c>
    </row>
    <row r="18" spans="1:3" x14ac:dyDescent="0.25">
      <c r="A18" s="5" t="s">
        <v>5</v>
      </c>
      <c r="B18" s="6" t="s">
        <v>2</v>
      </c>
      <c r="C18" s="31">
        <f>IF(odchylky!A73="","",odchylky!A73)</f>
        <v>-0.04</v>
      </c>
    </row>
    <row r="19" spans="1:3" x14ac:dyDescent="0.25">
      <c r="A19" s="3" t="s">
        <v>5</v>
      </c>
      <c r="B19" s="9" t="s">
        <v>2</v>
      </c>
      <c r="C19" s="31">
        <f>IF(odchylky!A74="","",odchylky!A74)</f>
        <v>6.1946902654867256E-2</v>
      </c>
    </row>
    <row r="20" spans="1:3" x14ac:dyDescent="0.25">
      <c r="A20" s="5" t="s">
        <v>5</v>
      </c>
      <c r="B20" s="6" t="s">
        <v>2</v>
      </c>
      <c r="C20" s="31">
        <f>IF(odchylky!A75="","",odchylky!A75)</f>
        <v>9.1954022988505746E-2</v>
      </c>
    </row>
    <row r="21" spans="1:3" x14ac:dyDescent="0.25">
      <c r="A21" s="3" t="s">
        <v>5</v>
      </c>
      <c r="B21" s="9" t="s">
        <v>2</v>
      </c>
      <c r="C21" s="31">
        <f>IF(odchylky!A76="","",odchylky!A76)</f>
        <v>0</v>
      </c>
    </row>
    <row r="22" spans="1:3" x14ac:dyDescent="0.25">
      <c r="A22" s="3" t="s">
        <v>6</v>
      </c>
      <c r="B22" s="4" t="s">
        <v>4</v>
      </c>
      <c r="C22" s="31">
        <f>IF(odchylky!A91="","",odchylky!A91)</f>
        <v>-9.5238095238095233E-2</v>
      </c>
    </row>
    <row r="23" spans="1:3" x14ac:dyDescent="0.25">
      <c r="A23" s="5" t="s">
        <v>6</v>
      </c>
      <c r="B23" s="6" t="s">
        <v>4</v>
      </c>
      <c r="C23" s="31">
        <f>IF(odchylky!A92="","",odchylky!A92)</f>
        <v>8.8709677419354843E-2</v>
      </c>
    </row>
    <row r="24" spans="1:3" x14ac:dyDescent="0.25">
      <c r="A24" s="3" t="s">
        <v>6</v>
      </c>
      <c r="B24" s="4" t="s">
        <v>4</v>
      </c>
      <c r="C24" s="33" t="str">
        <f>IF(odchylky!A93="","",odchylky!A93)</f>
        <v>X</v>
      </c>
    </row>
    <row r="25" spans="1:3" x14ac:dyDescent="0.25">
      <c r="A25" s="5" t="s">
        <v>6</v>
      </c>
      <c r="B25" s="6" t="s">
        <v>4</v>
      </c>
      <c r="C25" s="31">
        <f>IF(odchylky!A94="","",odchylky!A94)</f>
        <v>-6.9767441860465115E-2</v>
      </c>
    </row>
    <row r="26" spans="1:3" x14ac:dyDescent="0.25">
      <c r="A26" s="3" t="s">
        <v>6</v>
      </c>
      <c r="B26" s="9" t="s">
        <v>4</v>
      </c>
      <c r="C26" s="31">
        <f>IF(odchylky!A95="","",odchylky!A95)</f>
        <v>0.1111111111111111</v>
      </c>
    </row>
    <row r="27" spans="1:3" x14ac:dyDescent="0.25">
      <c r="A27" s="3" t="s">
        <v>6</v>
      </c>
      <c r="B27" s="9" t="s">
        <v>2</v>
      </c>
      <c r="C27" s="31">
        <f>IF(odchylky!A110="","",odchylky!A110)</f>
        <v>0.26168224299065418</v>
      </c>
    </row>
    <row r="28" spans="1:3" x14ac:dyDescent="0.25">
      <c r="A28" s="5" t="s">
        <v>6</v>
      </c>
      <c r="B28" s="6" t="s">
        <v>2</v>
      </c>
      <c r="C28" s="31">
        <f>IF(odchylky!A111="","",odchylky!A111)</f>
        <v>0.1440677966101695</v>
      </c>
    </row>
    <row r="29" spans="1:3" x14ac:dyDescent="0.25">
      <c r="A29" s="3" t="s">
        <v>6</v>
      </c>
      <c r="B29" s="9" t="s">
        <v>2</v>
      </c>
      <c r="C29" s="31">
        <f>IF(odchylky!A112="","",odchylky!A112)</f>
        <v>0.37755102040816324</v>
      </c>
    </row>
    <row r="30" spans="1:3" x14ac:dyDescent="0.25">
      <c r="A30" s="5" t="s">
        <v>6</v>
      </c>
      <c r="B30" s="6" t="s">
        <v>2</v>
      </c>
      <c r="C30" s="31">
        <f>IF(odchylky!A113="","",odchylky!A113)</f>
        <v>-0.10112359550561797</v>
      </c>
    </row>
    <row r="31" spans="1:3" x14ac:dyDescent="0.25">
      <c r="A31" s="3" t="s">
        <v>6</v>
      </c>
      <c r="B31" s="9" t="s">
        <v>2</v>
      </c>
      <c r="C31" s="31">
        <f>IF(odchylky!A114="","",odchylky!A114)</f>
        <v>-6.25E-2</v>
      </c>
    </row>
    <row r="32" spans="1:3" x14ac:dyDescent="0.25">
      <c r="A32" s="47"/>
      <c r="C32" s="31">
        <f>IF(odchylky!B15="","",odchylky!B15)</f>
        <v>0.3253012048192771</v>
      </c>
    </row>
    <row r="33" spans="1:3" x14ac:dyDescent="0.25">
      <c r="A33" s="47"/>
      <c r="C33" s="31">
        <f>IF(odchylky!B16="","",odchylky!B16)</f>
        <v>4.8387096774193547E-2</v>
      </c>
    </row>
    <row r="34" spans="1:3" x14ac:dyDescent="0.25">
      <c r="C34" s="33" t="str">
        <f>IF(odchylky!B17="","",odchylky!B17)</f>
        <v>X</v>
      </c>
    </row>
    <row r="35" spans="1:3" x14ac:dyDescent="0.25">
      <c r="C35" s="31">
        <f>IF(odchylky!B18="","",odchylky!B18)</f>
        <v>3.4482758620689655E-2</v>
      </c>
    </row>
    <row r="36" spans="1:3" x14ac:dyDescent="0.25">
      <c r="C36" s="31">
        <f>IF(odchylky!B19="","",odchylky!B19)</f>
        <v>0.27450980392156865</v>
      </c>
    </row>
    <row r="37" spans="1:3" x14ac:dyDescent="0.25">
      <c r="C37" s="31">
        <f>IF(odchylky!B34="","",odchylky!B34)</f>
        <v>0.21212121212121213</v>
      </c>
    </row>
    <row r="38" spans="1:3" x14ac:dyDescent="0.25">
      <c r="C38" s="31">
        <f>IF(odchylky!B35="","",odchylky!B35)</f>
        <v>-0.04</v>
      </c>
    </row>
    <row r="39" spans="1:3" x14ac:dyDescent="0.25">
      <c r="C39" s="31">
        <f>IF(odchylky!B36="","",odchylky!B36)</f>
        <v>8.771929824561403E-3</v>
      </c>
    </row>
    <row r="40" spans="1:3" x14ac:dyDescent="0.25">
      <c r="C40" s="31">
        <f>IF(odchylky!B37="","",odchylky!B37)</f>
        <v>-4.7619047619047616E-2</v>
      </c>
    </row>
    <row r="41" spans="1:3" x14ac:dyDescent="0.25">
      <c r="C41" s="31">
        <f>IF(odchylky!B38="","",odchylky!B38)</f>
        <v>-0.34782608695652173</v>
      </c>
    </row>
    <row r="42" spans="1:3" x14ac:dyDescent="0.25">
      <c r="C42" s="31">
        <f>IF(odchylky!B53="","",odchylky!B53)</f>
        <v>0.1111111111111111</v>
      </c>
    </row>
    <row r="43" spans="1:3" x14ac:dyDescent="0.25">
      <c r="C43" s="31">
        <f>IF(odchylky!B54="","",odchylky!B54)</f>
        <v>3.1746031746031744E-2</v>
      </c>
    </row>
    <row r="44" spans="1:3" x14ac:dyDescent="0.25">
      <c r="C44" s="31">
        <f>IF(odchylky!B55="","",odchylky!B55)</f>
        <v>0</v>
      </c>
    </row>
    <row r="45" spans="1:3" x14ac:dyDescent="0.25">
      <c r="C45" s="31">
        <f>IF(odchylky!B56="","",odchylky!B56)</f>
        <v>-2.1739130434782608E-2</v>
      </c>
    </row>
    <row r="46" spans="1:3" x14ac:dyDescent="0.25">
      <c r="C46" s="31">
        <f>IF(odchylky!B57="","",odchylky!B57)</f>
        <v>-0.13793103448275862</v>
      </c>
    </row>
    <row r="47" spans="1:3" x14ac:dyDescent="0.25">
      <c r="C47" s="31">
        <f>IF(odchylky!B72="","",odchylky!B72)</f>
        <v>0.27659574468085107</v>
      </c>
    </row>
    <row r="48" spans="1:3" x14ac:dyDescent="0.25">
      <c r="C48" s="31">
        <f>IF(odchylky!B73="","",odchylky!B73)</f>
        <v>0.04</v>
      </c>
    </row>
    <row r="49" spans="3:3" x14ac:dyDescent="0.25">
      <c r="C49" s="31">
        <f>IF(odchylky!B74="","",odchylky!B74)</f>
        <v>0.10619469026548672</v>
      </c>
    </row>
    <row r="50" spans="3:3" x14ac:dyDescent="0.25">
      <c r="C50" s="31">
        <f>IF(odchylky!B75="","",odchylky!B75)</f>
        <v>3.4482758620689655E-2</v>
      </c>
    </row>
    <row r="51" spans="3:3" x14ac:dyDescent="0.25">
      <c r="C51" s="31">
        <f>IF(odchylky!B76="","",odchylky!B76)</f>
        <v>0.1111111111111111</v>
      </c>
    </row>
    <row r="52" spans="3:3" x14ac:dyDescent="0.25">
      <c r="C52" s="31">
        <f>IF(odchylky!B91="","",odchylky!B91)</f>
        <v>0.14285714285714285</v>
      </c>
    </row>
    <row r="53" spans="3:3" x14ac:dyDescent="0.25">
      <c r="C53" s="31">
        <f>IF(odchylky!B92="","",odchylky!B92)</f>
        <v>4.8387096774193547E-2</v>
      </c>
    </row>
    <row r="54" spans="3:3" x14ac:dyDescent="0.25">
      <c r="C54" s="33" t="str">
        <f>IF(odchylky!B93="","",odchylky!B93)</f>
        <v>X</v>
      </c>
    </row>
    <row r="55" spans="3:3" x14ac:dyDescent="0.25">
      <c r="C55" s="31">
        <f>IF(odchylky!B94="","",odchylky!B94)</f>
        <v>4.6511627906976744E-2</v>
      </c>
    </row>
    <row r="56" spans="3:3" x14ac:dyDescent="0.25">
      <c r="C56" s="31">
        <f>IF(odchylky!B95="","",odchylky!B95)</f>
        <v>0.55555555555555558</v>
      </c>
    </row>
    <row r="57" spans="3:3" x14ac:dyDescent="0.25">
      <c r="C57" s="31">
        <f>IF(odchylky!B110="","",odchylky!B110)</f>
        <v>0.12149532710280374</v>
      </c>
    </row>
    <row r="58" spans="3:3" x14ac:dyDescent="0.25">
      <c r="C58" s="31">
        <f>IF(odchylky!B111="","",odchylky!B111)</f>
        <v>0.10169491525423729</v>
      </c>
    </row>
    <row r="59" spans="3:3" x14ac:dyDescent="0.25">
      <c r="C59" s="31">
        <f>IF(odchylky!B112="","",odchylky!B112)</f>
        <v>0.27551020408163263</v>
      </c>
    </row>
    <row r="60" spans="3:3" x14ac:dyDescent="0.25">
      <c r="C60" s="31">
        <f>IF(odchylky!B113="","",odchylky!B113)</f>
        <v>-4.49438202247191E-2</v>
      </c>
    </row>
    <row r="61" spans="3:3" x14ac:dyDescent="0.25">
      <c r="C61" s="31">
        <f>IF(odchylky!B114="","",odchylky!B114)</f>
        <v>0.5625</v>
      </c>
    </row>
    <row r="62" spans="3:3" x14ac:dyDescent="0.25">
      <c r="C62" s="31">
        <f>IF(odchylky!H15="","",odchylky!H15)</f>
        <v>0.28865979381443296</v>
      </c>
    </row>
    <row r="63" spans="3:3" x14ac:dyDescent="0.25">
      <c r="C63" s="31">
        <f>IF(odchylky!H16="","",odchylky!H16)</f>
        <v>0</v>
      </c>
    </row>
    <row r="64" spans="3:3" x14ac:dyDescent="0.25">
      <c r="C64" s="33" t="str">
        <f>IF(odchylky!H17="","",odchylky!H17)</f>
        <v>X</v>
      </c>
    </row>
    <row r="65" spans="3:3" x14ac:dyDescent="0.25">
      <c r="C65" s="31">
        <f>IF(odchylky!H18="","",odchylky!H18)</f>
        <v>-8.0459770114942528E-2</v>
      </c>
    </row>
    <row r="66" spans="3:3" x14ac:dyDescent="0.25">
      <c r="C66" s="31">
        <f>IF(odchylky!H19="","",odchylky!H19)</f>
        <v>-0.22222222222222221</v>
      </c>
    </row>
    <row r="67" spans="3:3" x14ac:dyDescent="0.25">
      <c r="C67" s="31">
        <f>IF(odchylky!H34="","",odchylky!H34)</f>
        <v>0.35</v>
      </c>
    </row>
    <row r="68" spans="3:3" x14ac:dyDescent="0.25">
      <c r="C68" s="31">
        <f>IF(odchylky!H35="","",odchylky!H35)</f>
        <v>2.3622047244094488E-2</v>
      </c>
    </row>
    <row r="69" spans="3:3" x14ac:dyDescent="0.25">
      <c r="C69" s="31">
        <f>IF(odchylky!H36="","",odchylky!H36)</f>
        <v>0</v>
      </c>
    </row>
    <row r="70" spans="3:3" x14ac:dyDescent="0.25">
      <c r="C70" s="31">
        <f>IF(odchylky!H37="","",odchylky!H37)</f>
        <v>-2.1739130434782608E-2</v>
      </c>
    </row>
    <row r="71" spans="3:3" x14ac:dyDescent="0.25">
      <c r="C71" s="31">
        <f>IF(odchylky!H38="","",odchylky!H38)</f>
        <v>-0.43181818181818182</v>
      </c>
    </row>
    <row r="72" spans="3:3" x14ac:dyDescent="0.25">
      <c r="C72" s="31">
        <f>IF(odchylky!H53="","",odchylky!H53)</f>
        <v>0.23711340206185566</v>
      </c>
    </row>
    <row r="73" spans="3:3" x14ac:dyDescent="0.25">
      <c r="C73" s="31">
        <f>IF(odchylky!H54="","",odchylky!H54)</f>
        <v>-0.04</v>
      </c>
    </row>
    <row r="74" spans="3:3" x14ac:dyDescent="0.25">
      <c r="C74" s="33" t="str">
        <f>IF(odchylky!H55="","",odchylky!H55)</f>
        <v>X</v>
      </c>
    </row>
    <row r="75" spans="3:3" x14ac:dyDescent="0.25">
      <c r="C75" s="31">
        <f>IF(odchylky!H56="","",odchylky!H56)</f>
        <v>9.1954022988505746E-2</v>
      </c>
    </row>
    <row r="76" spans="3:3" x14ac:dyDescent="0.25">
      <c r="C76" s="31">
        <f>IF(odchylky!H57="","",odchylky!H57)</f>
        <v>-0.2857142857142857</v>
      </c>
    </row>
    <row r="77" spans="3:3" x14ac:dyDescent="0.25">
      <c r="C77" s="31">
        <f>IF(odchylky!H72="","",odchylky!H72)</f>
        <v>0.25</v>
      </c>
    </row>
    <row r="78" spans="3:3" x14ac:dyDescent="0.25">
      <c r="C78" s="31">
        <f>IF(odchylky!H73="","",odchylky!H73)</f>
        <v>-2.6548672566371681E-2</v>
      </c>
    </row>
    <row r="79" spans="3:3" x14ac:dyDescent="0.25">
      <c r="C79" s="31">
        <f>IF(odchylky!H74="","",odchylky!H74)</f>
        <v>9.2436974789915971E-2</v>
      </c>
    </row>
    <row r="80" spans="3:3" x14ac:dyDescent="0.25">
      <c r="C80" s="31">
        <f>IF(odchylky!H75="","",odchylky!H75)</f>
        <v>0</v>
      </c>
    </row>
    <row r="81" spans="3:3" x14ac:dyDescent="0.25">
      <c r="C81" s="31">
        <f>IF(odchylky!H76="","",odchylky!H76)</f>
        <v>-0.2391304347826087</v>
      </c>
    </row>
    <row r="82" spans="3:3" x14ac:dyDescent="0.25">
      <c r="C82" s="31">
        <f>IF(odchylky!H91="","",odchylky!H91)</f>
        <v>3.7735849056603772E-2</v>
      </c>
    </row>
    <row r="83" spans="3:3" x14ac:dyDescent="0.25">
      <c r="C83" s="31">
        <f>IF(odchylky!H92="","",odchylky!H92)</f>
        <v>-6.25E-2</v>
      </c>
    </row>
    <row r="84" spans="3:3" x14ac:dyDescent="0.25">
      <c r="C84" s="33" t="str">
        <f>IF(odchylky!H93="","",odchylky!H93)</f>
        <v>X</v>
      </c>
    </row>
    <row r="85" spans="3:3" x14ac:dyDescent="0.25">
      <c r="C85" s="31">
        <f>IF(odchylky!H94="","",odchylky!H94)</f>
        <v>-2.4390243902439025E-2</v>
      </c>
    </row>
    <row r="86" spans="3:3" x14ac:dyDescent="0.25">
      <c r="C86" s="31">
        <f>IF(odchylky!H95="","",odchylky!H95)</f>
        <v>-0.23076923076923078</v>
      </c>
    </row>
    <row r="87" spans="3:3" x14ac:dyDescent="0.25">
      <c r="C87" s="31">
        <f>IF(odchylky!H110="","",odchylky!H110)</f>
        <v>0.27450980392156865</v>
      </c>
    </row>
    <row r="88" spans="3:3" x14ac:dyDescent="0.25">
      <c r="C88" s="31">
        <f>IF(odchylky!H111="","",odchylky!H111)</f>
        <v>5.6910569105691054E-2</v>
      </c>
    </row>
    <row r="89" spans="3:3" x14ac:dyDescent="0.25">
      <c r="C89" s="31">
        <f>IF(odchylky!H112="","",odchylky!H112)</f>
        <v>9.6491228070175433E-2</v>
      </c>
    </row>
    <row r="90" spans="3:3" x14ac:dyDescent="0.25">
      <c r="C90" s="31">
        <f>IF(odchylky!H113="","",odchylky!H113)</f>
        <v>-3.614457831325301E-2</v>
      </c>
    </row>
    <row r="91" spans="3:3" x14ac:dyDescent="0.25">
      <c r="C91" s="31">
        <f>IF(odchylky!H114="","",odchylky!H114)</f>
        <v>-4.7619047619047616E-2</v>
      </c>
    </row>
    <row r="92" spans="3:3" x14ac:dyDescent="0.25">
      <c r="C92" s="31">
        <f>IF(odchylky!I15="","",odchylky!I15)</f>
        <v>3.0927835051546393E-2</v>
      </c>
    </row>
    <row r="93" spans="3:3" x14ac:dyDescent="0.25">
      <c r="C93" s="31">
        <f>IF(odchylky!I16="","",odchylky!I16)</f>
        <v>7.7519379844961239E-3</v>
      </c>
    </row>
    <row r="94" spans="3:3" x14ac:dyDescent="0.25">
      <c r="C94" s="31">
        <f>IF(odchylky!I17="","",odchylky!I17)</f>
        <v>-1.7094017094017096E-2</v>
      </c>
    </row>
    <row r="95" spans="3:3" x14ac:dyDescent="0.25">
      <c r="C95" s="31">
        <f>IF(odchylky!I18="","",odchylky!I18)</f>
        <v>-0.13043478260869565</v>
      </c>
    </row>
    <row r="96" spans="3:3" x14ac:dyDescent="0.25">
      <c r="C96" s="31">
        <f>IF(odchylky!I19="","",odchylky!I19)</f>
        <v>0.13636363636363635</v>
      </c>
    </row>
    <row r="97" spans="3:3" x14ac:dyDescent="0.25">
      <c r="C97" s="31">
        <f>IF(odchylky!I34="","",odchylky!I34)</f>
        <v>3.0927835051546393E-2</v>
      </c>
    </row>
    <row r="98" spans="3:3" x14ac:dyDescent="0.25">
      <c r="C98" s="31">
        <f>IF(odchylky!I35="","",odchylky!I35)</f>
        <v>-1.5748031496062992E-2</v>
      </c>
    </row>
    <row r="99" spans="3:3" x14ac:dyDescent="0.25">
      <c r="C99" s="31">
        <f>IF(odchylky!I36="","",odchylky!I36)</f>
        <v>-5.1724137931034482E-2</v>
      </c>
    </row>
    <row r="100" spans="3:3" x14ac:dyDescent="0.25">
      <c r="C100" s="31">
        <f>IF(odchylky!I37="","",odchylky!I37)</f>
        <v>1.1904761904761904E-2</v>
      </c>
    </row>
    <row r="101" spans="3:3" x14ac:dyDescent="0.25">
      <c r="C101" s="31">
        <f>IF(odchylky!I38="","",odchylky!I38)</f>
        <v>-0.1</v>
      </c>
    </row>
    <row r="102" spans="3:3" x14ac:dyDescent="0.25">
      <c r="C102" s="31">
        <f>IF(odchylky!I53="","",odchylky!I53)</f>
        <v>2.0408163265306121E-2</v>
      </c>
    </row>
    <row r="103" spans="3:3" x14ac:dyDescent="0.25">
      <c r="C103" s="31">
        <f>IF(odchylky!I54="","",odchylky!I54)</f>
        <v>-2.4390243902439025E-2</v>
      </c>
    </row>
    <row r="104" spans="3:3" x14ac:dyDescent="0.25">
      <c r="C104" s="31">
        <f>IF(odchylky!I55="","",odchylky!I55)</f>
        <v>0.18181818181818182</v>
      </c>
    </row>
    <row r="105" spans="3:3" x14ac:dyDescent="0.25">
      <c r="C105" s="31">
        <f>IF(odchylky!I56="","",odchylky!I56)</f>
        <v>-0.12790697674418605</v>
      </c>
    </row>
    <row r="106" spans="3:3" x14ac:dyDescent="0.25">
      <c r="C106" s="31">
        <f>IF(odchylky!I57="","",odchylky!I57)</f>
        <v>5.2631578947368418E-2</v>
      </c>
    </row>
    <row r="107" spans="3:3" x14ac:dyDescent="0.25">
      <c r="C107" s="31">
        <f>IF(odchylky!I72="","",odchylky!I72)</f>
        <v>0.1111111111111111</v>
      </c>
    </row>
    <row r="108" spans="3:3" x14ac:dyDescent="0.25">
      <c r="C108" s="31">
        <f>IF(odchylky!I73="","",odchylky!I73)</f>
        <v>8.0645161290322578E-3</v>
      </c>
    </row>
    <row r="109" spans="3:3" x14ac:dyDescent="0.25">
      <c r="C109" s="31">
        <f>IF(odchylky!I74="","",odchylky!I74)</f>
        <v>9.2436974789915971E-2</v>
      </c>
    </row>
    <row r="110" spans="3:3" x14ac:dyDescent="0.25">
      <c r="C110" s="31">
        <f>IF(odchylky!I75="","",odchylky!I75)</f>
        <v>-0.18478260869565216</v>
      </c>
    </row>
    <row r="111" spans="3:3" x14ac:dyDescent="0.25">
      <c r="C111" s="31">
        <f>IF(odchylky!I76="","",odchylky!I76)</f>
        <v>-0.20454545454545456</v>
      </c>
    </row>
    <row r="112" spans="3:3" x14ac:dyDescent="0.25">
      <c r="C112" s="31">
        <f>IF(odchylky!I91="","",odchylky!I91)</f>
        <v>2.9411764705882353E-2</v>
      </c>
    </row>
    <row r="113" spans="3:3" x14ac:dyDescent="0.25">
      <c r="C113" s="31">
        <f>IF(odchylky!I92="","",odchylky!I92)</f>
        <v>6.5573770491803282E-2</v>
      </c>
    </row>
    <row r="114" spans="3:3" x14ac:dyDescent="0.25">
      <c r="C114" s="31">
        <f>IF(odchylky!I93="","",odchylky!I93)</f>
        <v>2.6785714285714284E-2</v>
      </c>
    </row>
    <row r="115" spans="3:3" x14ac:dyDescent="0.25">
      <c r="C115" s="31">
        <f>IF(odchylky!I94="","",odchylky!I94)</f>
        <v>-0.21052631578947367</v>
      </c>
    </row>
    <row r="116" spans="3:3" x14ac:dyDescent="0.25">
      <c r="C116" s="31">
        <f>IF(odchylky!I95="","",odchylky!I95)</f>
        <v>-0.24528301886792453</v>
      </c>
    </row>
    <row r="117" spans="3:3" x14ac:dyDescent="0.25">
      <c r="C117" s="31">
        <f>IF(odchylky!I110="","",odchylky!I110)</f>
        <v>0.14583333333333334</v>
      </c>
    </row>
    <row r="118" spans="3:3" x14ac:dyDescent="0.25">
      <c r="C118" s="31">
        <f>IF(odchylky!I111="","",odchylky!I111)</f>
        <v>1.5625E-2</v>
      </c>
    </row>
    <row r="119" spans="3:3" x14ac:dyDescent="0.25">
      <c r="C119" s="31">
        <f>IF(odchylky!I112="","",odchylky!I112)</f>
        <v>-2.4390243902439025E-2</v>
      </c>
    </row>
    <row r="120" spans="3:3" x14ac:dyDescent="0.25">
      <c r="C120" s="31">
        <f>IF(odchylky!I113="","",odchylky!I113)</f>
        <v>-9.5744680851063829E-2</v>
      </c>
    </row>
    <row r="121" spans="3:3" x14ac:dyDescent="0.25">
      <c r="C121" s="31">
        <f>IF(odchylky!I114="","",odchylky!I114)</f>
        <v>-0.1</v>
      </c>
    </row>
    <row r="122" spans="3:3" x14ac:dyDescent="0.25">
      <c r="C122" s="31">
        <f>IF(odchylky!J15="","",odchylky!J15)</f>
        <v>0.23711340206185566</v>
      </c>
    </row>
    <row r="123" spans="3:3" x14ac:dyDescent="0.25">
      <c r="C123" s="31">
        <f>IF(odchylky!J16="","",odchylky!J16)</f>
        <v>4.6511627906976744E-2</v>
      </c>
    </row>
    <row r="124" spans="3:3" x14ac:dyDescent="0.25">
      <c r="C124" s="31">
        <f>IF(odchylky!J17="","",odchylky!J17)</f>
        <v>0.1111111111111111</v>
      </c>
    </row>
    <row r="125" spans="3:3" x14ac:dyDescent="0.25">
      <c r="C125" s="31">
        <f>IF(odchylky!J18="","",odchylky!J18)</f>
        <v>-2.1739130434782608E-2</v>
      </c>
    </row>
    <row r="126" spans="3:3" x14ac:dyDescent="0.25">
      <c r="C126" s="31">
        <f>IF(odchylky!J19="","",odchylky!J19)</f>
        <v>0.25</v>
      </c>
    </row>
    <row r="127" spans="3:3" x14ac:dyDescent="0.25">
      <c r="C127" s="31">
        <f>IF(odchylky!J34="","",odchylky!J34)</f>
        <v>0.23711340206185566</v>
      </c>
    </row>
    <row r="128" spans="3:3" x14ac:dyDescent="0.25">
      <c r="C128" s="31">
        <f>IF(odchylky!J35="","",odchylky!J35)</f>
        <v>2.3622047244094488E-2</v>
      </c>
    </row>
    <row r="129" spans="3:3" x14ac:dyDescent="0.25">
      <c r="C129" s="31">
        <f>IF(odchylky!J36="","",odchylky!J36)</f>
        <v>3.4482758620689655E-2</v>
      </c>
    </row>
    <row r="130" spans="3:3" x14ac:dyDescent="0.25">
      <c r="C130" s="31">
        <f>IF(odchylky!J37="","",odchylky!J37)</f>
        <v>-4.7619047619047616E-2</v>
      </c>
    </row>
    <row r="131" spans="3:3" x14ac:dyDescent="0.25">
      <c r="C131" s="31">
        <f>IF(odchylky!J38="","",odchylky!J38)</f>
        <v>0.2</v>
      </c>
    </row>
    <row r="132" spans="3:3" x14ac:dyDescent="0.25">
      <c r="C132" s="31">
        <f>IF(odchylky!J53="","",odchylky!J53)</f>
        <v>0.27551020408163263</v>
      </c>
    </row>
    <row r="133" spans="3:3" x14ac:dyDescent="0.25">
      <c r="C133" s="31">
        <f>IF(odchylky!J54="","",odchylky!J54)</f>
        <v>9.7560975609756101E-2</v>
      </c>
    </row>
    <row r="134" spans="3:3" x14ac:dyDescent="0.25">
      <c r="C134" s="31">
        <f>IF(odchylky!J55="","",odchylky!J55)</f>
        <v>0.22727272727272727</v>
      </c>
    </row>
    <row r="135" spans="3:3" x14ac:dyDescent="0.25">
      <c r="C135" s="31">
        <f>IF(odchylky!J56="","",odchylky!J56)</f>
        <v>-1.1627906976744186E-2</v>
      </c>
    </row>
    <row r="136" spans="3:3" x14ac:dyDescent="0.25">
      <c r="C136" s="31">
        <f>IF(odchylky!J57="","",odchylky!J57)</f>
        <v>0.31578947368421051</v>
      </c>
    </row>
    <row r="137" spans="3:3" x14ac:dyDescent="0.25">
      <c r="C137" s="31">
        <f>IF(odchylky!J72="","",odchylky!J72)</f>
        <v>0.39393939393939392</v>
      </c>
    </row>
    <row r="138" spans="3:3" x14ac:dyDescent="0.25">
      <c r="C138" s="31">
        <f>IF(odchylky!J73="","",odchylky!J73)</f>
        <v>4.8387096774193547E-2</v>
      </c>
    </row>
    <row r="139" spans="3:3" x14ac:dyDescent="0.25">
      <c r="C139" s="31">
        <f>IF(odchylky!J74="","",odchylky!J74)</f>
        <v>9.2436974789915971E-2</v>
      </c>
    </row>
    <row r="140" spans="3:3" x14ac:dyDescent="0.25">
      <c r="C140" s="31">
        <f>IF(odchylky!J75="","",odchylky!J75)</f>
        <v>-0.13043478260869565</v>
      </c>
    </row>
    <row r="141" spans="3:3" x14ac:dyDescent="0.25">
      <c r="C141" s="31">
        <f>IF(odchylky!J76="","",odchylky!J76)</f>
        <v>0.36363636363636365</v>
      </c>
    </row>
    <row r="142" spans="3:3" x14ac:dyDescent="0.25">
      <c r="C142" s="31">
        <f>IF(odchylky!J91="","",odchylky!J91)</f>
        <v>0.12745098039215685</v>
      </c>
    </row>
    <row r="143" spans="3:3" x14ac:dyDescent="0.25">
      <c r="C143" s="31">
        <f>IF(odchylky!J92="","",odchylky!J92)</f>
        <v>6.5573770491803282E-2</v>
      </c>
    </row>
    <row r="144" spans="3:3" x14ac:dyDescent="0.25">
      <c r="C144" s="31">
        <f>IF(odchylky!J93="","",odchylky!J93)</f>
        <v>0.16071428571428573</v>
      </c>
    </row>
    <row r="145" spans="3:3" x14ac:dyDescent="0.25">
      <c r="C145" s="31">
        <f>IF(odchylky!J94="","",odchylky!J94)</f>
        <v>-0.10526315789473684</v>
      </c>
    </row>
    <row r="146" spans="3:3" x14ac:dyDescent="0.25">
      <c r="C146" s="31">
        <f>IF(odchylky!J95="","",odchylky!J95)</f>
        <v>-0.13207547169811321</v>
      </c>
    </row>
    <row r="147" spans="3:3" x14ac:dyDescent="0.25">
      <c r="C147" s="31">
        <f>IF(odchylky!J110="","",odchylky!J110)</f>
        <v>0.14583333333333334</v>
      </c>
    </row>
    <row r="148" spans="3:3" x14ac:dyDescent="0.25">
      <c r="C148" s="31">
        <f>IF(odchylky!J111="","",odchylky!J111)</f>
        <v>1.5625E-2</v>
      </c>
    </row>
    <row r="149" spans="3:3" x14ac:dyDescent="0.25">
      <c r="C149" s="31">
        <f>IF(odchylky!J112="","",odchylky!J112)</f>
        <v>5.6910569105691054E-2</v>
      </c>
    </row>
    <row r="150" spans="3:3" x14ac:dyDescent="0.25">
      <c r="C150" s="31">
        <f>IF(odchylky!J113="","",odchylky!J113)</f>
        <v>-0.20212765957446807</v>
      </c>
    </row>
    <row r="151" spans="3:3" x14ac:dyDescent="0.25">
      <c r="C151" s="31">
        <f>IF(odchylky!J114="","",odchylky!J114)</f>
        <v>0.12</v>
      </c>
    </row>
    <row r="152" spans="3:3" x14ac:dyDescent="0.25">
      <c r="C152" s="31">
        <f>IF(odchylky!M15="","",odchylky!M15)</f>
        <v>-0.10891089108910891</v>
      </c>
    </row>
    <row r="153" spans="3:3" x14ac:dyDescent="0.25">
      <c r="C153" s="31">
        <f>IF(odchylky!M16="","",odchylky!M16)</f>
        <v>0</v>
      </c>
    </row>
    <row r="154" spans="3:3" x14ac:dyDescent="0.25">
      <c r="C154" s="31">
        <f>IF(odchylky!M17="","",odchylky!M17)</f>
        <v>4.5454545454545456E-2</v>
      </c>
    </row>
    <row r="155" spans="3:3" x14ac:dyDescent="0.25">
      <c r="C155" s="31">
        <f>IF(odchylky!M18="","",odchylky!M18)</f>
        <v>-0.11764705882352941</v>
      </c>
    </row>
    <row r="156" spans="3:3" x14ac:dyDescent="0.25">
      <c r="C156" s="31">
        <f>IF(odchylky!M19="","",odchylky!M19)</f>
        <v>-0.33333333333333331</v>
      </c>
    </row>
    <row r="157" spans="3:3" x14ac:dyDescent="0.25">
      <c r="C157" s="31">
        <f>IF(odchylky!M34="","",odchylky!M34)</f>
        <v>0</v>
      </c>
    </row>
    <row r="158" spans="3:3" x14ac:dyDescent="0.25">
      <c r="C158" s="31">
        <f>IF(odchylky!M35="","",odchylky!M35)</f>
        <v>8.0645161290322578E-3</v>
      </c>
    </row>
    <row r="159" spans="3:3" x14ac:dyDescent="0.25">
      <c r="C159" s="31">
        <f>IF(odchylky!M36="","",odchylky!M36)</f>
        <v>5.2631578947368418E-2</v>
      </c>
    </row>
    <row r="160" spans="3:3" x14ac:dyDescent="0.25">
      <c r="C160" s="31">
        <f>IF(odchylky!M37="","",odchylky!M37)</f>
        <v>-8.0459770114942528E-2</v>
      </c>
    </row>
    <row r="161" spans="3:3" x14ac:dyDescent="0.25">
      <c r="C161" s="31">
        <f>IF(odchylky!M38="","",odchylky!M38)</f>
        <v>-0.31818181818181818</v>
      </c>
    </row>
    <row r="162" spans="3:3" x14ac:dyDescent="0.25">
      <c r="C162" s="31">
        <f>IF(odchylky!M53="","",odchylky!M53)</f>
        <v>-8.1632653061224483E-2</v>
      </c>
    </row>
    <row r="163" spans="3:3" x14ac:dyDescent="0.25">
      <c r="C163" s="31">
        <f>IF(odchylky!M54="","",odchylky!M54)</f>
        <v>-6.25E-2</v>
      </c>
    </row>
    <row r="164" spans="3:3" x14ac:dyDescent="0.25">
      <c r="C164" s="31">
        <f>IF(odchylky!M55="","",odchylky!M55)</f>
        <v>-5.9829059829059832E-2</v>
      </c>
    </row>
    <row r="165" spans="3:3" x14ac:dyDescent="0.25">
      <c r="C165" s="31">
        <f>IF(odchylky!M56="","",odchylky!M56)</f>
        <v>-7.6086956521739135E-2</v>
      </c>
    </row>
    <row r="166" spans="3:3" x14ac:dyDescent="0.25">
      <c r="C166" s="31">
        <f>IF(odchylky!M57="","",odchylky!M57)</f>
        <v>-0.36170212765957449</v>
      </c>
    </row>
    <row r="167" spans="3:3" x14ac:dyDescent="0.25">
      <c r="C167" s="31">
        <f>IF(odchylky!M72="","",odchylky!M72)</f>
        <v>8.9108910891089105E-2</v>
      </c>
    </row>
    <row r="168" spans="3:3" x14ac:dyDescent="0.25">
      <c r="C168" s="31">
        <f>IF(odchylky!M73="","",odchylky!M73)</f>
        <v>-7.9365079365079361E-3</v>
      </c>
    </row>
    <row r="169" spans="3:3" x14ac:dyDescent="0.25">
      <c r="C169" s="31">
        <f>IF(odchylky!M74="","",odchylky!M74)</f>
        <v>5.2631578947368418E-2</v>
      </c>
    </row>
    <row r="170" spans="3:3" x14ac:dyDescent="0.25">
      <c r="C170" s="31">
        <f>IF(odchylky!M75="","",odchylky!M75)</f>
        <v>-3.614457831325301E-2</v>
      </c>
    </row>
    <row r="171" spans="3:3" x14ac:dyDescent="0.25">
      <c r="C171" s="31">
        <f>IF(odchylky!M76="","",odchylky!M76)</f>
        <v>-0.1</v>
      </c>
    </row>
    <row r="172" spans="3:3" x14ac:dyDescent="0.25">
      <c r="C172" s="31">
        <f>IF(odchylky!M91="","",odchylky!M91)</f>
        <v>-1.9607843137254902E-2</v>
      </c>
    </row>
    <row r="173" spans="3:3" x14ac:dyDescent="0.25">
      <c r="C173" s="31">
        <f>IF(odchylky!M92="","",odchylky!M92)</f>
        <v>2.4590163934426229E-2</v>
      </c>
    </row>
    <row r="174" spans="3:3" x14ac:dyDescent="0.25">
      <c r="C174" s="31">
        <f>IF(odchylky!M93="","",odchylky!M93)</f>
        <v>7.1428571428571425E-2</v>
      </c>
    </row>
    <row r="175" spans="3:3" x14ac:dyDescent="0.25">
      <c r="C175" s="31">
        <f>IF(odchylky!M94="","",odchylky!M94)</f>
        <v>-5.2631578947368418E-2</v>
      </c>
    </row>
    <row r="176" spans="3:3" x14ac:dyDescent="0.25">
      <c r="C176" s="31">
        <f>IF(odchylky!M95="","",odchylky!M95)</f>
        <v>-0.24528301886792453</v>
      </c>
    </row>
    <row r="177" spans="3:3" x14ac:dyDescent="0.25">
      <c r="C177" s="31">
        <f>IF(odchylky!M110="","",odchylky!M110)</f>
        <v>0.14583333333333334</v>
      </c>
    </row>
    <row r="178" spans="3:3" x14ac:dyDescent="0.25">
      <c r="C178" s="31">
        <f>IF(odchylky!M111="","",odchylky!M111)</f>
        <v>-2.34375E-2</v>
      </c>
    </row>
    <row r="179" spans="3:3" x14ac:dyDescent="0.25">
      <c r="C179" s="31">
        <f>IF(odchylky!M112="","",odchylky!M112)</f>
        <v>9.7560975609756101E-2</v>
      </c>
    </row>
    <row r="180" spans="3:3" x14ac:dyDescent="0.25">
      <c r="C180" s="31">
        <f>IF(odchylky!M113="","",odchylky!M113)</f>
        <v>6.3829787234042548E-2</v>
      </c>
    </row>
    <row r="181" spans="3:3" x14ac:dyDescent="0.25">
      <c r="C181" s="31">
        <f>IF(odchylky!M114="","",odchylky!M114)</f>
        <v>0</v>
      </c>
    </row>
    <row r="182" spans="3:3" x14ac:dyDescent="0.25">
      <c r="C182" s="33" t="str">
        <f>IF(odchylky!N15="","",odchylky!N15)</f>
        <v>X</v>
      </c>
    </row>
    <row r="183" spans="3:3" x14ac:dyDescent="0.25">
      <c r="C183" s="33" t="str">
        <f>IF(odchylky!N16="","",odchylky!N16)</f>
        <v>X</v>
      </c>
    </row>
    <row r="184" spans="3:3" x14ac:dyDescent="0.25">
      <c r="C184" s="33" t="str">
        <f>IF(odchylky!N17="","",odchylky!N17)</f>
        <v>X</v>
      </c>
    </row>
    <row r="185" spans="3:3" x14ac:dyDescent="0.25">
      <c r="C185" s="31">
        <f>IF(odchylky!N18="","",odchylky!N18)</f>
        <v>0.1111111111111111</v>
      </c>
    </row>
    <row r="186" spans="3:3" x14ac:dyDescent="0.25">
      <c r="C186" s="31">
        <f>IF(odchylky!N19="","",odchylky!N19)</f>
        <v>0.25</v>
      </c>
    </row>
    <row r="187" spans="3:3" x14ac:dyDescent="0.25">
      <c r="C187" s="31">
        <f>IF(odchylky!N34="","",odchylky!N34)</f>
        <v>0.14583333333333334</v>
      </c>
    </row>
    <row r="188" spans="3:3" x14ac:dyDescent="0.25">
      <c r="C188" s="31">
        <f>IF(odchylky!N35="","",odchylky!N35)</f>
        <v>0.04</v>
      </c>
    </row>
    <row r="189" spans="3:3" x14ac:dyDescent="0.25">
      <c r="C189" s="31">
        <f>IF(odchylky!N36="","",odchylky!N36)</f>
        <v>0.16666666666666666</v>
      </c>
    </row>
    <row r="190" spans="3:3" x14ac:dyDescent="0.25">
      <c r="C190" s="31">
        <f>IF(odchylky!N37="","",odchylky!N37)</f>
        <v>4.1666666666666664E-2</v>
      </c>
    </row>
    <row r="191" spans="3:3" x14ac:dyDescent="0.25">
      <c r="C191" s="31">
        <f>IF(odchylky!N38="","",odchylky!N38)</f>
        <v>6.3829787234042548E-2</v>
      </c>
    </row>
    <row r="192" spans="3:3" x14ac:dyDescent="0.25">
      <c r="C192" s="31">
        <f>IF(odchylky!N53="","",odchylky!N53)</f>
        <v>3.7735849056603772E-2</v>
      </c>
    </row>
    <row r="193" spans="3:3" x14ac:dyDescent="0.25">
      <c r="C193" s="31">
        <f>IF(odchylky!N54="","",odchylky!N54)</f>
        <v>-6.25E-2</v>
      </c>
    </row>
    <row r="194" spans="3:3" x14ac:dyDescent="0.25">
      <c r="C194" s="31">
        <f>IF(odchylky!N55="","",odchylky!N55)</f>
        <v>-5.9829059829059832E-2</v>
      </c>
    </row>
    <row r="195" spans="3:3" x14ac:dyDescent="0.25">
      <c r="C195" s="31">
        <f>IF(odchylky!N56="","",odchylky!N56)</f>
        <v>-3.2258064516129031E-2</v>
      </c>
    </row>
    <row r="196" spans="3:3" x14ac:dyDescent="0.25">
      <c r="C196" s="33" t="str">
        <f>IF(odchylky!N57="","",odchylky!N57)</f>
        <v>X</v>
      </c>
    </row>
    <row r="197" spans="3:3" x14ac:dyDescent="0.25">
      <c r="C197" s="31">
        <f>IF(odchylky!N72="","",odchylky!N72)</f>
        <v>2.8037383177570093E-2</v>
      </c>
    </row>
    <row r="198" spans="3:3" x14ac:dyDescent="0.25">
      <c r="C198" s="31">
        <f>IF(odchylky!N73="","",odchylky!N73)</f>
        <v>5.6910569105691054E-2</v>
      </c>
    </row>
    <row r="199" spans="3:3" x14ac:dyDescent="0.25">
      <c r="C199" s="31">
        <f>IF(odchylky!N74="","",odchylky!N74)</f>
        <v>0.31578947368421051</v>
      </c>
    </row>
    <row r="200" spans="3:3" x14ac:dyDescent="0.25">
      <c r="C200" s="31">
        <f>IF(odchylky!N75="","",odchylky!N75)</f>
        <v>8.6956521739130432E-2</v>
      </c>
    </row>
    <row r="201" spans="3:3" x14ac:dyDescent="0.25">
      <c r="C201" s="31">
        <f>IF(odchylky!N76="","",odchylky!N76)</f>
        <v>4.1666666666666664E-2</v>
      </c>
    </row>
    <row r="202" spans="3:3" x14ac:dyDescent="0.25">
      <c r="C202" s="31">
        <f>IF(odchylky!N91="","",odchylky!N91)</f>
        <v>0.32653061224489793</v>
      </c>
    </row>
    <row r="203" spans="3:3" x14ac:dyDescent="0.25">
      <c r="C203" s="31">
        <f>IF(odchylky!N92="","",odchylky!N92)</f>
        <v>-3.1007751937984496E-2</v>
      </c>
    </row>
    <row r="204" spans="3:3" x14ac:dyDescent="0.25">
      <c r="C204" s="31">
        <f>IF(odchylky!N93="","",odchylky!N93)</f>
        <v>0.15384615384615385</v>
      </c>
    </row>
    <row r="205" spans="3:3" x14ac:dyDescent="0.25">
      <c r="C205" s="31">
        <f>IF(odchylky!N94="","",odchylky!N94)</f>
        <v>8.6956521739130432E-2</v>
      </c>
    </row>
    <row r="206" spans="3:3" x14ac:dyDescent="0.25">
      <c r="C206" s="31">
        <f>IF(odchylky!N95="","",odchylky!N95)</f>
        <v>8.6956521739130432E-2</v>
      </c>
    </row>
    <row r="207" spans="3:3" x14ac:dyDescent="0.25">
      <c r="C207" s="31">
        <f>IF(odchylky!N110="","",odchylky!N110)</f>
        <v>0.1111111111111111</v>
      </c>
    </row>
    <row r="208" spans="3:3" x14ac:dyDescent="0.25">
      <c r="C208" s="31">
        <f>IF(odchylky!N111="","",odchylky!N111)</f>
        <v>3.1746031746031744E-2</v>
      </c>
    </row>
    <row r="209" spans="3:3" x14ac:dyDescent="0.25">
      <c r="C209" s="31">
        <f>IF(odchylky!N112="","",odchylky!N112)</f>
        <v>2.564102564102564E-2</v>
      </c>
    </row>
    <row r="210" spans="3:3" x14ac:dyDescent="0.25">
      <c r="C210" s="31">
        <f>IF(odchylky!N113="","",odchylky!N113)</f>
        <v>0.21951219512195122</v>
      </c>
    </row>
    <row r="211" spans="3:3" x14ac:dyDescent="0.25">
      <c r="C211" s="31">
        <f>IF(odchylky!N114="","",odchylky!N114)</f>
        <v>-5.6603773584905662E-2</v>
      </c>
    </row>
    <row r="212" spans="3:3" x14ac:dyDescent="0.25">
      <c r="C212" s="33" t="str">
        <f>IF(odchylky!O15="","",odchylky!O15)</f>
        <v>X</v>
      </c>
    </row>
    <row r="213" spans="3:3" x14ac:dyDescent="0.25">
      <c r="C213" s="33" t="str">
        <f>IF(odchylky!O16="","",odchylky!O16)</f>
        <v>X</v>
      </c>
    </row>
    <row r="214" spans="3:3" x14ac:dyDescent="0.25">
      <c r="C214" s="33" t="str">
        <f>IF(odchylky!O17="","",odchylky!O17)</f>
        <v>X</v>
      </c>
    </row>
    <row r="215" spans="3:3" x14ac:dyDescent="0.25">
      <c r="C215" s="31">
        <f>IF(odchylky!O18="","",odchylky!O18)</f>
        <v>5.5555555555555552E-2</v>
      </c>
    </row>
    <row r="216" spans="3:3" x14ac:dyDescent="0.25">
      <c r="C216" s="31">
        <f>IF(odchylky!O19="","",odchylky!O19)</f>
        <v>-0.27083333333333331</v>
      </c>
    </row>
    <row r="217" spans="3:3" x14ac:dyDescent="0.25">
      <c r="C217" s="31">
        <f>IF(odchylky!O34="","",odchylky!O34)</f>
        <v>-6.25E-2</v>
      </c>
    </row>
    <row r="218" spans="3:3" x14ac:dyDescent="0.25">
      <c r="C218" s="31">
        <f>IF(odchylky!O35="","",odchylky!O35)</f>
        <v>0.04</v>
      </c>
    </row>
    <row r="219" spans="3:3" x14ac:dyDescent="0.25">
      <c r="C219" s="31">
        <f>IF(odchylky!O36="","",odchylky!O36)</f>
        <v>4.1666666666666664E-2</v>
      </c>
    </row>
    <row r="220" spans="3:3" x14ac:dyDescent="0.25">
      <c r="C220" s="31">
        <f>IF(odchylky!O37="","",odchylky!O37)</f>
        <v>4.1666666666666664E-2</v>
      </c>
    </row>
    <row r="221" spans="3:3" x14ac:dyDescent="0.25">
      <c r="C221" s="31">
        <f>IF(odchylky!O38="","",odchylky!O38)</f>
        <v>-0.14893617021276595</v>
      </c>
    </row>
    <row r="222" spans="3:3" x14ac:dyDescent="0.25">
      <c r="C222" s="31">
        <f>IF(odchylky!O53="","",odchylky!O53)</f>
        <v>0.22641509433962265</v>
      </c>
    </row>
    <row r="223" spans="3:3" x14ac:dyDescent="0.25">
      <c r="C223" s="31">
        <f>IF(odchylky!O54="","",odchylky!O54)</f>
        <v>-0.1015625</v>
      </c>
    </row>
    <row r="224" spans="3:3" x14ac:dyDescent="0.25">
      <c r="C224" s="31">
        <f>IF(odchylky!O55="","",odchylky!O55)</f>
        <v>2.564102564102564E-2</v>
      </c>
    </row>
    <row r="225" spans="3:3" x14ac:dyDescent="0.25">
      <c r="C225" s="31">
        <f>IF(odchylky!O56="","",odchylky!O56)</f>
        <v>7.5268817204301078E-2</v>
      </c>
    </row>
    <row r="226" spans="3:3" x14ac:dyDescent="0.25">
      <c r="C226" s="33" t="str">
        <f>IF(odchylky!O57="","",odchylky!O57)</f>
        <v>X</v>
      </c>
    </row>
    <row r="227" spans="3:3" x14ac:dyDescent="0.25">
      <c r="C227" s="31">
        <f>IF(odchylky!O72="","",odchylky!O72)</f>
        <v>-6.5420560747663545E-2</v>
      </c>
    </row>
    <row r="228" spans="3:3" x14ac:dyDescent="0.25">
      <c r="C228" s="31">
        <f>IF(odchylky!O73="","",odchylky!O73)</f>
        <v>-2.4390243902439025E-2</v>
      </c>
    </row>
    <row r="229" spans="3:3" x14ac:dyDescent="0.25">
      <c r="C229" s="31">
        <f>IF(odchylky!O74="","",odchylky!O74)</f>
        <v>8.771929824561403E-3</v>
      </c>
    </row>
    <row r="230" spans="3:3" x14ac:dyDescent="0.25">
      <c r="C230" s="31">
        <f>IF(odchylky!O75="","",odchylky!O75)</f>
        <v>8.6956521739130432E-2</v>
      </c>
    </row>
    <row r="231" spans="3:3" x14ac:dyDescent="0.25">
      <c r="C231" s="31">
        <f>IF(odchylky!O76="","",odchylky!O76)</f>
        <v>0.25</v>
      </c>
    </row>
    <row r="232" spans="3:3" x14ac:dyDescent="0.25">
      <c r="C232" s="31">
        <f>IF(odchylky!O91="","",odchylky!O91)</f>
        <v>-0.1326530612244898</v>
      </c>
    </row>
    <row r="233" spans="3:3" x14ac:dyDescent="0.25">
      <c r="C233" s="31">
        <f>IF(odchylky!O92="","",odchylky!O92)</f>
        <v>-6.9767441860465115E-2</v>
      </c>
    </row>
    <row r="234" spans="3:3" x14ac:dyDescent="0.25">
      <c r="C234" s="31">
        <f>IF(odchylky!O93="","",odchylky!O93)</f>
        <v>-5.9829059829059832E-2</v>
      </c>
    </row>
    <row r="235" spans="3:3" x14ac:dyDescent="0.25">
      <c r="C235" s="31">
        <f>IF(odchylky!O94="","",odchylky!O94)</f>
        <v>-7.6086956521739135E-2</v>
      </c>
    </row>
    <row r="236" spans="3:3" x14ac:dyDescent="0.25">
      <c r="C236" s="31">
        <f>IF(odchylky!O95="","",odchylky!O95)</f>
        <v>-0.34782608695652173</v>
      </c>
    </row>
    <row r="237" spans="3:3" x14ac:dyDescent="0.25">
      <c r="C237" s="31">
        <f>IF(odchylky!O110="","",odchylky!O110)</f>
        <v>-0.19191919191919191</v>
      </c>
    </row>
    <row r="238" spans="3:3" x14ac:dyDescent="0.25">
      <c r="C238" s="31">
        <f>IF(odchylky!O111="","",odchylky!O111)</f>
        <v>-0.12698412698412698</v>
      </c>
    </row>
    <row r="239" spans="3:3" x14ac:dyDescent="0.25">
      <c r="C239" s="31">
        <f>IF(odchylky!O112="","",odchylky!O112)</f>
        <v>-5.9829059829059832E-2</v>
      </c>
    </row>
    <row r="240" spans="3:3" x14ac:dyDescent="0.25">
      <c r="C240" s="31">
        <f>IF(odchylky!O113="","",odchylky!O113)</f>
        <v>0.21951219512195122</v>
      </c>
    </row>
    <row r="241" spans="3:3" x14ac:dyDescent="0.25">
      <c r="C241" s="31">
        <f>IF(odchylky!O114="","",odchylky!O114)</f>
        <v>-0.24528301886792453</v>
      </c>
    </row>
    <row r="242" spans="3:3" x14ac:dyDescent="0.25">
      <c r="C242" s="31">
        <f>IF(odchylky!P15="","",odchylky!P15)</f>
        <v>0.15</v>
      </c>
    </row>
    <row r="243" spans="3:3" x14ac:dyDescent="0.25">
      <c r="C243" s="31">
        <f>IF(odchylky!P16="","",odchylky!P16)</f>
        <v>6.2992125984251968E-2</v>
      </c>
    </row>
    <row r="244" spans="3:3" x14ac:dyDescent="0.25">
      <c r="C244" s="31">
        <f>IF(odchylky!P17="","",odchylky!P17)</f>
        <v>0.18421052631578946</v>
      </c>
    </row>
    <row r="245" spans="3:3" x14ac:dyDescent="0.25">
      <c r="C245" s="31">
        <f>IF(odchylky!P18="","",odchylky!P18)</f>
        <v>1.0638297872340425E-2</v>
      </c>
    </row>
    <row r="246" spans="3:3" x14ac:dyDescent="0.25">
      <c r="C246" s="33" t="str">
        <f>IF(odchylky!P19="","",odchylky!P19)</f>
        <v>X</v>
      </c>
    </row>
    <row r="247" spans="3:3" x14ac:dyDescent="0.25">
      <c r="C247" s="31">
        <f>IF(odchylky!P34="","",odchylky!P34)</f>
        <v>0.21212121212121213</v>
      </c>
    </row>
    <row r="248" spans="3:3" x14ac:dyDescent="0.25">
      <c r="C248" s="31">
        <f>IF(odchylky!P35="","",odchylky!P35)</f>
        <v>0.15384615384615385</v>
      </c>
    </row>
    <row r="249" spans="3:3" x14ac:dyDescent="0.25">
      <c r="C249" s="31">
        <f>IF(odchylky!P36="","",odchylky!P36)</f>
        <v>0.23893805309734514</v>
      </c>
    </row>
    <row r="250" spans="3:3" x14ac:dyDescent="0.25">
      <c r="C250" s="31">
        <f>IF(odchylky!P37="","",odchylky!P37)</f>
        <v>7.5268817204301078E-2</v>
      </c>
    </row>
    <row r="251" spans="3:3" x14ac:dyDescent="0.25">
      <c r="C251" s="31">
        <f>IF(odchylky!P38="","",odchylky!P38)</f>
        <v>0.25</v>
      </c>
    </row>
    <row r="252" spans="3:3" x14ac:dyDescent="0.25">
      <c r="C252" s="31">
        <f>IF(odchylky!P53="","",odchylky!P53)</f>
        <v>0.10576923076923077</v>
      </c>
    </row>
    <row r="253" spans="3:3" x14ac:dyDescent="0.25">
      <c r="C253" s="31">
        <f>IF(odchylky!P54="","",odchylky!P54)</f>
        <v>9.7560975609756101E-2</v>
      </c>
    </row>
    <row r="254" spans="3:3" x14ac:dyDescent="0.25">
      <c r="C254" s="31">
        <f>IF(odchylky!P55="","",odchylky!P55)</f>
        <v>0.23893805309734514</v>
      </c>
    </row>
    <row r="255" spans="3:3" x14ac:dyDescent="0.25">
      <c r="C255" s="31">
        <f>IF(odchylky!P56="","",odchylky!P56)</f>
        <v>-5.5555555555555552E-2</v>
      </c>
    </row>
    <row r="256" spans="3:3" x14ac:dyDescent="0.25">
      <c r="C256" s="31">
        <f>IF(odchylky!P57="","",odchylky!P57)</f>
        <v>0.12244897959183673</v>
      </c>
    </row>
    <row r="257" spans="3:3" x14ac:dyDescent="0.25">
      <c r="C257" s="31">
        <f>IF(odchylky!P72="","",odchylky!P72)</f>
        <v>0</v>
      </c>
    </row>
    <row r="258" spans="3:3" x14ac:dyDescent="0.25">
      <c r="C258" s="31">
        <f>IF(odchylky!P73="","",odchylky!P73)</f>
        <v>9.7560975609756101E-2</v>
      </c>
    </row>
    <row r="259" spans="3:3" x14ac:dyDescent="0.25">
      <c r="C259" s="31">
        <f>IF(odchylky!P74="","",odchylky!P74)</f>
        <v>5.9322033898305086E-2</v>
      </c>
    </row>
    <row r="260" spans="3:3" x14ac:dyDescent="0.25">
      <c r="C260" s="31">
        <f>IF(odchylky!P75="","",odchylky!P75)</f>
        <v>-4.2553191489361701E-2</v>
      </c>
    </row>
    <row r="261" spans="3:3" x14ac:dyDescent="0.25">
      <c r="C261" s="31">
        <f>IF(odchylky!P76="","",odchylky!P76)</f>
        <v>0.3</v>
      </c>
    </row>
    <row r="262" spans="3:3" x14ac:dyDescent="0.25">
      <c r="C262" s="31">
        <f>IF(odchylky!P91="","",odchylky!P91)</f>
        <v>2.0408163265306121E-2</v>
      </c>
    </row>
    <row r="263" spans="3:3" x14ac:dyDescent="0.25">
      <c r="C263" s="31">
        <f>IF(odchylky!P92="","",odchylky!P92)</f>
        <v>-6.9767441860465115E-2</v>
      </c>
    </row>
    <row r="264" spans="3:3" x14ac:dyDescent="0.25">
      <c r="C264" s="31">
        <f>IF(odchylky!P93="","",odchylky!P93)</f>
        <v>-1.7094017094017096E-2</v>
      </c>
    </row>
    <row r="265" spans="3:3" x14ac:dyDescent="0.25">
      <c r="C265" s="31">
        <f>IF(odchylky!P94="","",odchylky!P94)</f>
        <v>-7.6086956521739135E-2</v>
      </c>
    </row>
    <row r="266" spans="3:3" x14ac:dyDescent="0.25">
      <c r="C266" s="31">
        <f>IF(odchylky!P95="","",odchylky!P95)</f>
        <v>0.19565217391304349</v>
      </c>
    </row>
    <row r="267" spans="3:3" x14ac:dyDescent="0.25">
      <c r="C267" s="31">
        <f>IF(odchylky!P110="","",odchylky!P110)</f>
        <v>0.1111111111111111</v>
      </c>
    </row>
    <row r="268" spans="3:3" x14ac:dyDescent="0.25">
      <c r="C268" s="31">
        <f>IF(odchylky!P111="","",odchylky!P111)</f>
        <v>7.1428571428571425E-2</v>
      </c>
    </row>
    <row r="269" spans="3:3" x14ac:dyDescent="0.25">
      <c r="C269" s="31">
        <f>IF(odchylky!P112="","",odchylky!P112)</f>
        <v>0.19658119658119658</v>
      </c>
    </row>
    <row r="270" spans="3:3" x14ac:dyDescent="0.25">
      <c r="C270" s="31">
        <f>IF(odchylky!P113="","",odchylky!P113)</f>
        <v>0.46341463414634149</v>
      </c>
    </row>
    <row r="271" spans="3:3" x14ac:dyDescent="0.25">
      <c r="C271" s="31">
        <f>IF(odchylky!P114="","",odchylky!P114)</f>
        <v>3.7735849056603772E-2</v>
      </c>
    </row>
    <row r="272" spans="3:3" x14ac:dyDescent="0.25">
      <c r="C272" s="31">
        <f>IF(odchylky!Q15="","",odchylky!Q15)</f>
        <v>0.1</v>
      </c>
    </row>
    <row r="273" spans="3:3" x14ac:dyDescent="0.25">
      <c r="C273" s="31">
        <f>IF(odchylky!Q16="","",odchylky!Q16)</f>
        <v>2.3622047244094488E-2</v>
      </c>
    </row>
    <row r="274" spans="3:3" x14ac:dyDescent="0.25">
      <c r="C274" s="31">
        <f>IF(odchylky!Q17="","",odchylky!Q17)</f>
        <v>5.2631578947368418E-2</v>
      </c>
    </row>
    <row r="275" spans="3:3" x14ac:dyDescent="0.25">
      <c r="C275" s="31">
        <f>IF(odchylky!Q18="","",odchylky!Q18)</f>
        <v>6.3829787234042548E-2</v>
      </c>
    </row>
    <row r="276" spans="3:3" x14ac:dyDescent="0.25">
      <c r="C276" s="33" t="str">
        <f>IF(odchylky!Q19="","",odchylky!Q19)</f>
        <v>X</v>
      </c>
    </row>
    <row r="277" spans="3:3" x14ac:dyDescent="0.25">
      <c r="C277" s="31">
        <f>IF(odchylky!Q34="","",odchylky!Q34)</f>
        <v>0.21212121212121213</v>
      </c>
    </row>
    <row r="278" spans="3:3" x14ac:dyDescent="0.25">
      <c r="C278" s="31">
        <f>IF(odchylky!Q35="","",odchylky!Q35)</f>
        <v>6.8376068376068383E-2</v>
      </c>
    </row>
    <row r="279" spans="3:3" x14ac:dyDescent="0.25">
      <c r="C279" s="31">
        <f>IF(odchylky!Q36="","",odchylky!Q36)</f>
        <v>0.2831858407079646</v>
      </c>
    </row>
    <row r="280" spans="3:3" x14ac:dyDescent="0.25">
      <c r="C280" s="31">
        <f>IF(odchylky!Q37="","",odchylky!Q37)</f>
        <v>2.1505376344086023E-2</v>
      </c>
    </row>
    <row r="281" spans="3:3" x14ac:dyDescent="0.25">
      <c r="C281" s="31">
        <f>IF(odchylky!Q38="","",odchylky!Q38)</f>
        <v>-9.0909090909090912E-2</v>
      </c>
    </row>
    <row r="282" spans="3:3" x14ac:dyDescent="0.25">
      <c r="C282" s="31">
        <f>IF(odchylky!Q53="","",odchylky!Q53)</f>
        <v>0.20192307692307693</v>
      </c>
    </row>
    <row r="283" spans="3:3" x14ac:dyDescent="0.25">
      <c r="C283" s="31">
        <f>IF(odchylky!Q54="","",odchylky!Q54)</f>
        <v>9.7560975609756101E-2</v>
      </c>
    </row>
    <row r="284" spans="3:3" x14ac:dyDescent="0.25">
      <c r="C284" s="31">
        <f>IF(odchylky!Q55="","",odchylky!Q55)</f>
        <v>0.10619469026548672</v>
      </c>
    </row>
    <row r="285" spans="3:3" x14ac:dyDescent="0.25">
      <c r="C285" s="31">
        <f>IF(odchylky!Q56="","",odchylky!Q56)</f>
        <v>0.1111111111111111</v>
      </c>
    </row>
    <row r="286" spans="3:3" x14ac:dyDescent="0.25">
      <c r="C286" s="31">
        <f>IF(odchylky!Q57="","",odchylky!Q57)</f>
        <v>-0.18367346938775511</v>
      </c>
    </row>
    <row r="287" spans="3:3" x14ac:dyDescent="0.25">
      <c r="C287" s="31">
        <f>IF(odchylky!Q72="","",odchylky!Q72)</f>
        <v>0.25</v>
      </c>
    </row>
    <row r="288" spans="3:3" x14ac:dyDescent="0.25">
      <c r="C288" s="31">
        <f>IF(odchylky!Q73="","",odchylky!Q73)</f>
        <v>0.13821138211382114</v>
      </c>
    </row>
    <row r="289" spans="3:3" x14ac:dyDescent="0.25">
      <c r="C289" s="31">
        <f>IF(odchylky!Q74="","",odchylky!Q74)</f>
        <v>0.2288135593220339</v>
      </c>
    </row>
    <row r="290" spans="3:3" x14ac:dyDescent="0.25">
      <c r="C290" s="31">
        <f>IF(odchylky!Q75="","",odchylky!Q75)</f>
        <v>0.11702127659574468</v>
      </c>
    </row>
    <row r="291" spans="3:3" x14ac:dyDescent="0.25">
      <c r="C291" s="31">
        <f>IF(odchylky!Q76="","",odchylky!Q76)</f>
        <v>0.2</v>
      </c>
    </row>
    <row r="292" spans="3:3" x14ac:dyDescent="0.25">
      <c r="C292" s="31">
        <f>IF(odchylky!Q91="","",odchylky!Q91)</f>
        <v>2.0408163265306121E-2</v>
      </c>
    </row>
    <row r="293" spans="3:3" x14ac:dyDescent="0.25">
      <c r="C293" s="31">
        <f>IF(odchylky!Q92="","",odchylky!Q92)</f>
        <v>-3.1007751937984496E-2</v>
      </c>
    </row>
    <row r="294" spans="3:3" x14ac:dyDescent="0.25">
      <c r="C294" s="31">
        <f>IF(odchylky!Q93="","",odchylky!Q93)</f>
        <v>0.1111111111111111</v>
      </c>
    </row>
    <row r="295" spans="3:3" x14ac:dyDescent="0.25">
      <c r="C295" s="31">
        <f>IF(odchylky!Q94="","",odchylky!Q94)</f>
        <v>-2.1739130434782608E-2</v>
      </c>
    </row>
    <row r="296" spans="3:3" x14ac:dyDescent="0.25">
      <c r="C296" s="31">
        <f>IF(odchylky!Q95="","",odchylky!Q95)</f>
        <v>-2.1739130434782608E-2</v>
      </c>
    </row>
    <row r="297" spans="3:3" x14ac:dyDescent="0.25">
      <c r="C297" s="31">
        <f>IF(odchylky!Q110="","",odchylky!Q110)</f>
        <v>0.1111111111111111</v>
      </c>
    </row>
    <row r="298" spans="3:3" x14ac:dyDescent="0.25">
      <c r="C298" s="31">
        <f>IF(odchylky!Q111="","",odchylky!Q111)</f>
        <v>3.1746031746031744E-2</v>
      </c>
    </row>
    <row r="299" spans="3:3" x14ac:dyDescent="0.25">
      <c r="C299" s="31">
        <f>IF(odchylky!Q112="","",odchylky!Q112)</f>
        <v>0.15384615384615385</v>
      </c>
    </row>
    <row r="300" spans="3:3" x14ac:dyDescent="0.25">
      <c r="C300" s="31">
        <f>IF(odchylky!Q113="","",odchylky!Q113)</f>
        <v>0.15853658536585366</v>
      </c>
    </row>
    <row r="301" spans="3:3" x14ac:dyDescent="0.25">
      <c r="C301" s="31">
        <f>IF(odchylky!Q114="","",odchylky!Q114)</f>
        <v>-0.24528301886792453</v>
      </c>
    </row>
    <row r="302" spans="3:3" x14ac:dyDescent="0.25">
      <c r="C302" s="33" t="str">
        <f>IF(odchylky!R15="","",odchylky!R15)</f>
        <v>X</v>
      </c>
    </row>
    <row r="303" spans="3:3" x14ac:dyDescent="0.25">
      <c r="C303" s="33" t="str">
        <f>IF(odchylky!R16="","",odchylky!R16)</f>
        <v>X</v>
      </c>
    </row>
    <row r="304" spans="3:3" x14ac:dyDescent="0.25">
      <c r="C304" s="33" t="str">
        <f>IF(odchylky!R17="","",odchylky!R17)</f>
        <v>X</v>
      </c>
    </row>
    <row r="305" spans="3:3" x14ac:dyDescent="0.25">
      <c r="C305" s="31">
        <f>IF(odchylky!R18="","",odchylky!R18)</f>
        <v>0</v>
      </c>
    </row>
    <row r="306" spans="3:3" x14ac:dyDescent="0.25">
      <c r="C306" s="31">
        <f>IF(odchylky!R19="","",odchylky!R19)</f>
        <v>4.1666666666666664E-2</v>
      </c>
    </row>
    <row r="307" spans="3:3" x14ac:dyDescent="0.25">
      <c r="C307" s="31">
        <f>IF(odchylky!R34="","",odchylky!R34)</f>
        <v>4.1666666666666664E-2</v>
      </c>
    </row>
    <row r="308" spans="3:3" x14ac:dyDescent="0.25">
      <c r="C308" s="31">
        <f>IF(odchylky!R35="","",odchylky!R35)</f>
        <v>0.04</v>
      </c>
    </row>
    <row r="309" spans="3:3" x14ac:dyDescent="0.25">
      <c r="C309" s="31">
        <f>IF(odchylky!R36="","",odchylky!R36)</f>
        <v>0</v>
      </c>
    </row>
    <row r="310" spans="3:3" x14ac:dyDescent="0.25">
      <c r="C310" s="31">
        <f>IF(odchylky!R37="","",odchylky!R37)</f>
        <v>-6.25E-2</v>
      </c>
    </row>
    <row r="311" spans="3:3" x14ac:dyDescent="0.25">
      <c r="C311" s="31">
        <f>IF(odchylky!R38="","",odchylky!R38)</f>
        <v>6.3829787234042548E-2</v>
      </c>
    </row>
    <row r="312" spans="3:3" x14ac:dyDescent="0.25">
      <c r="C312" s="31">
        <f>IF(odchylky!R53="","",odchylky!R53)</f>
        <v>3.7735849056603772E-2</v>
      </c>
    </row>
    <row r="313" spans="3:3" x14ac:dyDescent="0.25">
      <c r="C313" s="31">
        <f>IF(odchylky!R54="","",odchylky!R54)</f>
        <v>-6.25E-2</v>
      </c>
    </row>
    <row r="314" spans="3:3" x14ac:dyDescent="0.25">
      <c r="C314" s="31">
        <f>IF(odchylky!R55="","",odchylky!R55)</f>
        <v>-5.9829059829059832E-2</v>
      </c>
    </row>
    <row r="315" spans="3:3" x14ac:dyDescent="0.25">
      <c r="C315" s="31">
        <f>IF(odchylky!R56="","",odchylky!R56)</f>
        <v>-3.2258064516129031E-2</v>
      </c>
    </row>
    <row r="316" spans="3:3" x14ac:dyDescent="0.25">
      <c r="C316" s="33" t="str">
        <f>IF(odchylky!R57="","",odchylky!R57)</f>
        <v>X</v>
      </c>
    </row>
    <row r="317" spans="3:3" x14ac:dyDescent="0.25">
      <c r="C317" s="31">
        <f>IF(odchylky!R72="","",odchylky!R72)</f>
        <v>2.8037383177570093E-2</v>
      </c>
    </row>
    <row r="318" spans="3:3" x14ac:dyDescent="0.25">
      <c r="C318" s="31">
        <f>IF(odchylky!R73="","",odchylky!R73)</f>
        <v>-2.4390243902439025E-2</v>
      </c>
    </row>
    <row r="319" spans="3:3" x14ac:dyDescent="0.25">
      <c r="C319" s="31">
        <f>IF(odchylky!R74="","",odchylky!R74)</f>
        <v>0.14035087719298245</v>
      </c>
    </row>
    <row r="320" spans="3:3" x14ac:dyDescent="0.25">
      <c r="C320" s="31">
        <f>IF(odchylky!R75="","",odchylky!R75)</f>
        <v>8.6956521739130432E-2</v>
      </c>
    </row>
    <row r="321" spans="3:3" x14ac:dyDescent="0.25">
      <c r="C321" s="31">
        <f>IF(odchylky!R76="","",odchylky!R76)</f>
        <v>4.1666666666666664E-2</v>
      </c>
    </row>
    <row r="322" spans="3:3" x14ac:dyDescent="0.25">
      <c r="C322" s="31">
        <f>IF(odchylky!R91="","",odchylky!R91)</f>
        <v>0.12244897959183673</v>
      </c>
    </row>
    <row r="323" spans="3:3" x14ac:dyDescent="0.25">
      <c r="C323" s="31">
        <f>IF(odchylky!R92="","",odchylky!R92)</f>
        <v>8.5271317829457363E-2</v>
      </c>
    </row>
    <row r="324" spans="3:3" x14ac:dyDescent="0.25">
      <c r="C324" s="31">
        <f>IF(odchylky!R93="","",odchylky!R93)</f>
        <v>0.1111111111111111</v>
      </c>
    </row>
    <row r="325" spans="3:3" x14ac:dyDescent="0.25">
      <c r="C325" s="31">
        <f>IF(odchylky!R94="","",odchylky!R94)</f>
        <v>-0.13043478260869565</v>
      </c>
    </row>
    <row r="326" spans="3:3" x14ac:dyDescent="0.25">
      <c r="C326" s="31">
        <f>IF(odchylky!R95="","",odchylky!R95)</f>
        <v>8.6956521739130432E-2</v>
      </c>
    </row>
    <row r="327" spans="3:3" x14ac:dyDescent="0.25">
      <c r="C327" s="31">
        <f>IF(odchylky!R110="","",odchylky!R110)</f>
        <v>0.21212121212121213</v>
      </c>
    </row>
    <row r="328" spans="3:3" x14ac:dyDescent="0.25">
      <c r="C328" s="31">
        <f>IF(odchylky!R111="","",odchylky!R111)</f>
        <v>0.1111111111111111</v>
      </c>
    </row>
    <row r="329" spans="3:3" x14ac:dyDescent="0.25">
      <c r="C329" s="31">
        <f>IF(odchylky!R112="","",odchylky!R112)</f>
        <v>0.1111111111111111</v>
      </c>
    </row>
    <row r="330" spans="3:3" x14ac:dyDescent="0.25">
      <c r="C330" s="31">
        <f>IF(odchylky!R113="","",odchylky!R113)</f>
        <v>0.34146341463414637</v>
      </c>
    </row>
    <row r="331" spans="3:3" x14ac:dyDescent="0.25">
      <c r="C331" s="31">
        <f>IF(odchylky!R114="","",odchylky!R114)</f>
        <v>-5.6603773584905662E-2</v>
      </c>
    </row>
  </sheetData>
  <conditionalFormatting sqref="C2:C331">
    <cfRule type="cellIs" dxfId="15" priority="6" operator="between">
      <formula>-0.05</formula>
      <formula>0.05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939F2-E5EE-414E-B87C-54B16E0AFB6D}">
  <dimension ref="A1:S731"/>
  <sheetViews>
    <sheetView zoomScale="70" zoomScaleNormal="70" workbookViewId="0">
      <selection activeCell="V60" sqref="V60"/>
    </sheetView>
  </sheetViews>
  <sheetFormatPr defaultRowHeight="15" x14ac:dyDescent="0.25"/>
  <cols>
    <col min="2" max="2" width="12.5703125" style="43" customWidth="1"/>
    <col min="3" max="3" width="13.5703125" bestFit="1" customWidth="1"/>
    <col min="5" max="5" width="13" customWidth="1"/>
    <col min="9" max="11" width="12.7109375" customWidth="1"/>
  </cols>
  <sheetData>
    <row r="1" spans="1:19" x14ac:dyDescent="0.25">
      <c r="C1" t="s">
        <v>115</v>
      </c>
      <c r="E1">
        <f>(E24+E25)</f>
        <v>25</v>
      </c>
      <c r="F1">
        <f t="shared" ref="F1:K1" si="0">(F24+F25)</f>
        <v>150</v>
      </c>
      <c r="G1">
        <f t="shared" si="0"/>
        <v>75</v>
      </c>
      <c r="I1">
        <f t="shared" si="0"/>
        <v>26</v>
      </c>
      <c r="J1">
        <f t="shared" si="0"/>
        <v>197</v>
      </c>
      <c r="K1">
        <f t="shared" si="0"/>
        <v>101</v>
      </c>
    </row>
    <row r="2" spans="1:19" x14ac:dyDescent="0.25">
      <c r="A2" s="30">
        <v>0.05</v>
      </c>
      <c r="C2" s="74" t="s">
        <v>31</v>
      </c>
      <c r="D2" s="74"/>
      <c r="E2" s="53">
        <f>(E24+E25)/SUM(E4:E45)</f>
        <v>0.20833333333333334</v>
      </c>
      <c r="F2" s="53">
        <f t="shared" ref="F2:K2" si="1">(F24+F25)/SUM(F4:F45)</f>
        <v>0.23076923076923078</v>
      </c>
      <c r="G2" s="53">
        <f t="shared" si="1"/>
        <v>0.26223776223776224</v>
      </c>
      <c r="H2" s="53"/>
      <c r="I2" s="53">
        <f t="shared" si="1"/>
        <v>0.20634920634920634</v>
      </c>
      <c r="J2" s="53">
        <f t="shared" si="1"/>
        <v>0.28885630498533726</v>
      </c>
      <c r="K2" s="53">
        <f t="shared" si="1"/>
        <v>0.32686084142394822</v>
      </c>
      <c r="L2" s="54"/>
      <c r="M2" s="54" t="s">
        <v>141</v>
      </c>
      <c r="N2" s="54" t="s">
        <v>140</v>
      </c>
      <c r="O2" s="54" t="s">
        <v>136</v>
      </c>
      <c r="P2" s="54"/>
      <c r="Q2" s="54" t="s">
        <v>138</v>
      </c>
      <c r="R2" t="s">
        <v>139</v>
      </c>
      <c r="S2" t="s">
        <v>137</v>
      </c>
    </row>
    <row r="3" spans="1:19" ht="27.75" customHeight="1" x14ac:dyDescent="0.25">
      <c r="A3" t="s">
        <v>27</v>
      </c>
      <c r="B3" s="50" t="s">
        <v>26</v>
      </c>
      <c r="C3" t="s">
        <v>27</v>
      </c>
      <c r="E3" s="55" t="s">
        <v>88</v>
      </c>
      <c r="F3" s="55" t="s">
        <v>89</v>
      </c>
      <c r="G3" s="55" t="s">
        <v>90</v>
      </c>
      <c r="I3" s="55" t="s">
        <v>91</v>
      </c>
      <c r="J3" s="55" t="s">
        <v>92</v>
      </c>
      <c r="K3" s="55" t="s">
        <v>93</v>
      </c>
      <c r="M3" s="55" t="s">
        <v>88</v>
      </c>
      <c r="N3" s="55" t="s">
        <v>89</v>
      </c>
      <c r="O3" s="55" t="s">
        <v>90</v>
      </c>
      <c r="Q3" s="55" t="s">
        <v>91</v>
      </c>
      <c r="R3" s="55" t="s">
        <v>92</v>
      </c>
      <c r="S3" s="55" t="s">
        <v>93</v>
      </c>
    </row>
    <row r="4" spans="1:19" x14ac:dyDescent="0.25">
      <c r="A4" s="30">
        <v>-1</v>
      </c>
      <c r="B4" s="51">
        <v>-1</v>
      </c>
      <c r="C4" s="42" t="s">
        <v>23</v>
      </c>
      <c r="E4" s="48">
        <f>COUNTIF(M4:M2200,"&lt;="&amp;$B$4)</f>
        <v>0</v>
      </c>
      <c r="F4" s="48">
        <f>COUNTIF(N4:N2200,"&lt;="&amp;$B$4)</f>
        <v>0</v>
      </c>
      <c r="G4" s="48">
        <f>COUNTIF(O4:O2200,"&lt;="&amp;$B$4)</f>
        <v>0</v>
      </c>
      <c r="H4" s="48"/>
      <c r="I4" s="48">
        <f>COUNTIF(Q4:Q2200,"&lt;="&amp;$B$4)</f>
        <v>0</v>
      </c>
      <c r="J4" s="48">
        <f>COUNTIF(R4:R2200,"&lt;="&amp;$B$4)</f>
        <v>0</v>
      </c>
      <c r="K4" s="48">
        <f>COUNTIF(S4:S2200,"&lt;="&amp;$B$4)</f>
        <v>0</v>
      </c>
      <c r="M4" s="56">
        <v>-2.4390243902439025E-2</v>
      </c>
      <c r="N4" s="56">
        <v>0</v>
      </c>
      <c r="O4" s="56">
        <v>0.1111111111111111</v>
      </c>
      <c r="Q4" s="56">
        <v>-0.1891891891891892</v>
      </c>
      <c r="R4" s="56">
        <v>-0.25</v>
      </c>
      <c r="S4" s="56">
        <v>0.20481927710843373</v>
      </c>
    </row>
    <row r="5" spans="1:19" x14ac:dyDescent="0.25">
      <c r="A5" s="47">
        <f>A4+0.05</f>
        <v>-0.95</v>
      </c>
      <c r="B5" s="51">
        <f t="shared" ref="B5:B44" si="2">B4+$A$2</f>
        <v>-0.95</v>
      </c>
      <c r="C5" s="36" t="s">
        <v>24</v>
      </c>
      <c r="D5" s="48"/>
      <c r="E5" s="48">
        <f>COUNTIF($M$4:$M$2200,"&lt;="&amp;B5)-SUM($E$4:E4)</f>
        <v>0</v>
      </c>
      <c r="F5" s="48">
        <f>COUNTIF($N$4:$N$2200,"&lt;="&amp;B5)-SUM($F$4:F4)</f>
        <v>0</v>
      </c>
      <c r="G5" s="48">
        <f>COUNTIF($O$4:$O$2200,"&lt;="&amp;B5)-SUM($G$4:G4)</f>
        <v>0</v>
      </c>
      <c r="H5" s="48"/>
      <c r="I5" s="48">
        <f>COUNTIF($Q$4:$Q$2200,"&lt;="&amp;B5)-SUM($I$4:I4)</f>
        <v>0</v>
      </c>
      <c r="J5" s="48">
        <f>COUNTIF($R$4:$R$2200,"&lt;="&amp;B5)-SUM($J$4:J4)</f>
        <v>0</v>
      </c>
      <c r="K5" s="48">
        <f>COUNTIF($S$4:$S$2200,"&lt;="&amp;B5)-SUM($K$4:K4)</f>
        <v>0</v>
      </c>
      <c r="L5" s="48"/>
      <c r="M5" s="56">
        <v>-3.8461538461538464E-2</v>
      </c>
      <c r="N5" s="56">
        <v>-6.25E-2</v>
      </c>
      <c r="O5" s="56">
        <v>3.1746031746031744E-2</v>
      </c>
      <c r="Q5" s="56">
        <v>-0.4</v>
      </c>
      <c r="R5" s="56">
        <v>-0.15492957746478872</v>
      </c>
      <c r="S5" s="56">
        <v>4.8387096774193547E-2</v>
      </c>
    </row>
    <row r="6" spans="1:19" x14ac:dyDescent="0.25">
      <c r="A6" s="47">
        <f t="shared" ref="A6:A44" si="3">A5+0.05</f>
        <v>-0.89999999999999991</v>
      </c>
      <c r="B6" s="51">
        <f t="shared" si="2"/>
        <v>-0.89999999999999991</v>
      </c>
      <c r="C6" s="36" t="s">
        <v>28</v>
      </c>
      <c r="D6" s="48"/>
      <c r="E6" s="48">
        <f>COUNTIF($M$4:$M$2200,"&lt;="&amp;B6)-SUM($E$4:E5)</f>
        <v>0</v>
      </c>
      <c r="F6" s="48">
        <f>COUNTIF($N$4:$N$2200,"&lt;="&amp;B6)-SUM($F$4:F5)</f>
        <v>0</v>
      </c>
      <c r="G6" s="48">
        <f>COUNTIF($O$4:$O$2200,"&lt;="&amp;B6)-SUM($G$4:G5)</f>
        <v>0</v>
      </c>
      <c r="H6" s="48"/>
      <c r="I6" s="48">
        <f>COUNTIF($Q$4:$Q$2200,"&lt;="&amp;B6)-SUM($I$4:I5)</f>
        <v>0</v>
      </c>
      <c r="J6" s="48">
        <f>COUNTIF($R$4:$R$2200,"&lt;="&amp;B6)-SUM($J$4:J5)</f>
        <v>0</v>
      </c>
      <c r="K6" s="48">
        <f>COUNTIF($S$4:$S$2200,"&lt;="&amp;B6)-SUM($K$4:K5)</f>
        <v>0</v>
      </c>
      <c r="L6" s="48"/>
      <c r="M6" s="56">
        <v>-0.4</v>
      </c>
      <c r="N6" s="56">
        <v>0.16279069767441862</v>
      </c>
      <c r="O6" s="56">
        <v>4.3478260869565216E-2</v>
      </c>
      <c r="Q6" s="56">
        <v>-0.1891891891891892</v>
      </c>
      <c r="R6" s="56">
        <v>0</v>
      </c>
      <c r="S6" s="56" t="s">
        <v>7</v>
      </c>
    </row>
    <row r="7" spans="1:19" x14ac:dyDescent="0.25">
      <c r="A7" s="47">
        <f t="shared" si="3"/>
        <v>-0.84999999999999987</v>
      </c>
      <c r="B7" s="51">
        <f t="shared" si="2"/>
        <v>-0.84999999999999987</v>
      </c>
      <c r="C7" s="36" t="s">
        <v>38</v>
      </c>
      <c r="D7" s="48"/>
      <c r="E7" s="48">
        <f>COUNTIF($M$4:$M$2200,"&lt;="&amp;B7)-SUM($E$4:E6)</f>
        <v>0</v>
      </c>
      <c r="F7" s="48">
        <f>COUNTIF($N$4:$N$2200,"&lt;="&amp;B7)-SUM($F$4:F6)</f>
        <v>0</v>
      </c>
      <c r="G7" s="48">
        <f>COUNTIF($O$4:$O$2200,"&lt;="&amp;B7)-SUM($G$4:G6)</f>
        <v>0</v>
      </c>
      <c r="H7" s="48"/>
      <c r="I7" s="48">
        <f>COUNTIF($Q$4:$Q$2200,"&lt;="&amp;B7)-SUM($I$4:I6)</f>
        <v>0</v>
      </c>
      <c r="J7" s="48">
        <f>COUNTIF($R$4:$R$2200,"&lt;="&amp;B7)-SUM($J$4:J6)</f>
        <v>0</v>
      </c>
      <c r="K7" s="48">
        <f>COUNTIF($S$4:$S$2200,"&lt;="&amp;B7)-SUM($K$4:K6)</f>
        <v>0</v>
      </c>
      <c r="L7" s="48"/>
      <c r="M7" s="56">
        <v>-5.6603773584905662E-2</v>
      </c>
      <c r="N7" s="56" t="s">
        <v>7</v>
      </c>
      <c r="O7" s="56">
        <v>-2.1739130434782608E-2</v>
      </c>
      <c r="Q7" s="56">
        <v>-0.41176470588235292</v>
      </c>
      <c r="R7" s="56">
        <v>0.66666666666666663</v>
      </c>
      <c r="S7" s="56">
        <v>0.14942528735632185</v>
      </c>
    </row>
    <row r="8" spans="1:19" x14ac:dyDescent="0.25">
      <c r="A8" s="47">
        <f t="shared" si="3"/>
        <v>-0.79999999999999982</v>
      </c>
      <c r="B8" s="51">
        <f t="shared" si="2"/>
        <v>-0.79999999999999982</v>
      </c>
      <c r="C8" s="36" t="s">
        <v>39</v>
      </c>
      <c r="D8" s="48"/>
      <c r="E8" s="48">
        <f>COUNTIF($M$4:$M$2200,"&lt;="&amp;B8)-SUM($E$4:E7)</f>
        <v>0</v>
      </c>
      <c r="F8" s="48">
        <f>COUNTIF($N$4:$N$2200,"&lt;="&amp;B8)-SUM($F$4:F7)</f>
        <v>0</v>
      </c>
      <c r="G8" s="48">
        <f>COUNTIF($O$4:$O$2200,"&lt;="&amp;B8)-SUM($G$4:G7)</f>
        <v>0</v>
      </c>
      <c r="H8" s="48"/>
      <c r="I8" s="48">
        <f>COUNTIF($Q$4:$Q$2200,"&lt;="&amp;B8)-SUM($I$4:I7)</f>
        <v>0</v>
      </c>
      <c r="J8" s="48">
        <f>COUNTIF($R$4:$R$2200,"&lt;="&amp;B8)-SUM($J$4:J7)</f>
        <v>0</v>
      </c>
      <c r="K8" s="48">
        <f>COUNTIF($S$4:$S$2200,"&lt;="&amp;B8)-SUM($K$4:K7)</f>
        <v>0</v>
      </c>
      <c r="L8" s="48"/>
      <c r="M8" s="56">
        <v>0.35135135135135137</v>
      </c>
      <c r="N8" s="56">
        <v>0.14583333333333334</v>
      </c>
      <c r="O8" s="56">
        <v>0.2</v>
      </c>
      <c r="Q8" s="56">
        <v>-2.4390243902439025E-2</v>
      </c>
      <c r="R8" s="56">
        <v>4.1666666666666664E-2</v>
      </c>
      <c r="S8" s="56">
        <v>-1.9607843137254902E-2</v>
      </c>
    </row>
    <row r="9" spans="1:19" x14ac:dyDescent="0.25">
      <c r="A9" s="47">
        <f t="shared" si="3"/>
        <v>-0.74999999999999978</v>
      </c>
      <c r="B9" s="51">
        <f t="shared" si="2"/>
        <v>-0.74999999999999978</v>
      </c>
      <c r="C9" s="36" t="s">
        <v>40</v>
      </c>
      <c r="D9" s="48"/>
      <c r="E9" s="48">
        <f>COUNTIF($M$4:$M$2200,"&lt;="&amp;B9)-SUM($E$4:E8)</f>
        <v>0</v>
      </c>
      <c r="F9" s="48">
        <f>COUNTIF($N$4:$N$2200,"&lt;="&amp;B9)-SUM($F$4:F8)</f>
        <v>0</v>
      </c>
      <c r="G9" s="48">
        <f>COUNTIF($O$4:$O$2200,"&lt;="&amp;B9)-SUM($G$4:G8)</f>
        <v>0</v>
      </c>
      <c r="H9" s="48"/>
      <c r="I9" s="48">
        <f>COUNTIF($Q$4:$Q$2200,"&lt;="&amp;B9)-SUM($I$4:I8)</f>
        <v>0</v>
      </c>
      <c r="J9" s="48">
        <f>COUNTIF($R$4:$R$2200,"&lt;="&amp;B9)-SUM($J$4:J8)</f>
        <v>0</v>
      </c>
      <c r="K9" s="48">
        <f>COUNTIF($S$4:$S$2200,"&lt;="&amp;B9)-SUM($K$4:K8)</f>
        <v>0</v>
      </c>
      <c r="L9" s="48"/>
      <c r="M9" s="56">
        <v>-1.9607843137254902E-2</v>
      </c>
      <c r="N9" s="56" t="s">
        <v>7</v>
      </c>
      <c r="O9" s="56">
        <v>0.38297872340425532</v>
      </c>
      <c r="Q9" s="56">
        <v>-0.42307692307692307</v>
      </c>
      <c r="R9" s="56">
        <v>4.1666666666666664E-2</v>
      </c>
      <c r="S9" s="56">
        <v>1.0101010101010102E-2</v>
      </c>
    </row>
    <row r="10" spans="1:19" x14ac:dyDescent="0.25">
      <c r="A10" s="47">
        <f t="shared" si="3"/>
        <v>-0.69999999999999973</v>
      </c>
      <c r="B10" s="51">
        <f t="shared" si="2"/>
        <v>-0.69999999999999973</v>
      </c>
      <c r="C10" s="36" t="s">
        <v>41</v>
      </c>
      <c r="D10" s="48"/>
      <c r="E10" s="48">
        <f>COUNTIF($M$4:$M$2200,"&lt;="&amp;B10)-SUM($E$4:E9)</f>
        <v>0</v>
      </c>
      <c r="F10" s="48">
        <f>COUNTIF($N$4:$N$2200,"&lt;="&amp;B10)-SUM($F$4:F9)</f>
        <v>0</v>
      </c>
      <c r="G10" s="48">
        <f>COUNTIF($O$4:$O$2200,"&lt;="&amp;B10)-SUM($G$4:G9)</f>
        <v>0</v>
      </c>
      <c r="H10" s="48"/>
      <c r="I10" s="48">
        <f>COUNTIF($Q$4:$Q$2200,"&lt;="&amp;B10)-SUM($I$4:I9)</f>
        <v>2</v>
      </c>
      <c r="J10" s="48">
        <f>COUNTIF($R$4:$R$2200,"&lt;="&amp;B10)-SUM($J$4:J9)</f>
        <v>0</v>
      </c>
      <c r="K10" s="48">
        <f>COUNTIF($S$4:$S$2200,"&lt;="&amp;B10)-SUM($K$4:K9)</f>
        <v>0</v>
      </c>
      <c r="L10" s="48"/>
      <c r="M10" s="56">
        <v>0.1111111111111111</v>
      </c>
      <c r="N10" s="56" t="s">
        <v>7</v>
      </c>
      <c r="O10" s="56">
        <v>0.04</v>
      </c>
      <c r="Q10" s="56">
        <v>-0.5</v>
      </c>
      <c r="R10" s="56">
        <v>0.11764705882352941</v>
      </c>
      <c r="S10" s="56">
        <v>0.08</v>
      </c>
    </row>
    <row r="11" spans="1:19" x14ac:dyDescent="0.25">
      <c r="A11" s="47">
        <f t="shared" si="3"/>
        <v>-0.64999999999999969</v>
      </c>
      <c r="B11" s="51">
        <f t="shared" si="2"/>
        <v>-0.64999999999999969</v>
      </c>
      <c r="C11" s="36" t="s">
        <v>42</v>
      </c>
      <c r="D11" s="48"/>
      <c r="E11" s="48">
        <f>COUNTIF($M$4:$M$2200,"&lt;="&amp;B11)-SUM($E$4:E10)</f>
        <v>0</v>
      </c>
      <c r="F11" s="48">
        <f>COUNTIF($N$4:$N$2200,"&lt;="&amp;B11)-SUM($F$4:F10)</f>
        <v>0</v>
      </c>
      <c r="G11" s="48">
        <f>COUNTIF($O$4:$O$2200,"&lt;="&amp;B11)-SUM($G$4:G10)</f>
        <v>0</v>
      </c>
      <c r="H11" s="48"/>
      <c r="I11" s="48">
        <f>COUNTIF($Q$4:$Q$2200,"&lt;="&amp;B11)-SUM($I$4:I10)</f>
        <v>0</v>
      </c>
      <c r="J11" s="48">
        <f>COUNTIF($R$4:$R$2200,"&lt;="&amp;B11)-SUM($J$4:J10)</f>
        <v>0</v>
      </c>
      <c r="K11" s="48">
        <f>COUNTIF($S$4:$S$2200,"&lt;="&amp;B11)-SUM($K$4:K10)</f>
        <v>0</v>
      </c>
      <c r="L11" s="48"/>
      <c r="M11" s="56">
        <v>0</v>
      </c>
      <c r="N11" s="56" t="s">
        <v>7</v>
      </c>
      <c r="O11" s="56">
        <v>-2.6548672566371681E-2</v>
      </c>
      <c r="Q11" s="56">
        <v>-0.52830188679245282</v>
      </c>
      <c r="R11" s="56">
        <v>-2.1739130434782608E-2</v>
      </c>
      <c r="S11" s="56">
        <v>0.18421052631578946</v>
      </c>
    </row>
    <row r="12" spans="1:19" x14ac:dyDescent="0.25">
      <c r="A12" s="47">
        <f t="shared" si="3"/>
        <v>-0.59999999999999964</v>
      </c>
      <c r="B12" s="51">
        <f t="shared" si="2"/>
        <v>-0.59999999999999964</v>
      </c>
      <c r="C12" s="36" t="s">
        <v>43</v>
      </c>
      <c r="D12" s="48"/>
      <c r="E12" s="48">
        <f>COUNTIF($M$4:$M$2200,"&lt;="&amp;B12)-SUM($E$4:E11)</f>
        <v>0</v>
      </c>
      <c r="F12" s="48">
        <f>COUNTIF($N$4:$N$2200,"&lt;="&amp;B12)-SUM($F$4:F11)</f>
        <v>0</v>
      </c>
      <c r="G12" s="48">
        <f>COUNTIF($O$4:$O$2200,"&lt;="&amp;B12)-SUM($G$4:G11)</f>
        <v>0</v>
      </c>
      <c r="H12" s="48"/>
      <c r="I12" s="48">
        <f>COUNTIF($Q$4:$Q$2200,"&lt;="&amp;B12)-SUM($I$4:I11)</f>
        <v>2</v>
      </c>
      <c r="J12" s="48">
        <f>COUNTIF($R$4:$R$2200,"&lt;="&amp;B12)-SUM($J$4:J11)</f>
        <v>1</v>
      </c>
      <c r="K12" s="48">
        <f>COUNTIF($S$4:$S$2200,"&lt;="&amp;B12)-SUM($K$4:K11)</f>
        <v>0</v>
      </c>
      <c r="L12" s="48"/>
      <c r="M12" s="56">
        <v>0.42857142857142855</v>
      </c>
      <c r="N12" s="56">
        <v>0.15942028985507245</v>
      </c>
      <c r="O12" s="56">
        <v>-0.19540229885057472</v>
      </c>
      <c r="Q12" s="56">
        <v>-0.14285714285714285</v>
      </c>
      <c r="R12" s="56">
        <v>0.14285714285714285</v>
      </c>
      <c r="S12" s="56">
        <v>-0.16666666666666666</v>
      </c>
    </row>
    <row r="13" spans="1:19" x14ac:dyDescent="0.25">
      <c r="A13" s="47">
        <f t="shared" si="3"/>
        <v>-0.5499999999999996</v>
      </c>
      <c r="B13" s="51">
        <f t="shared" si="2"/>
        <v>-0.5499999999999996</v>
      </c>
      <c r="C13" s="36" t="s">
        <v>44</v>
      </c>
      <c r="D13" s="48"/>
      <c r="E13" s="48">
        <f>COUNTIF($M$4:$M$2200,"&lt;="&amp;B13)-SUM($E$4:E12)</f>
        <v>0</v>
      </c>
      <c r="F13" s="48">
        <f>COUNTIF($N$4:$N$2200,"&lt;="&amp;B13)-SUM($F$4:F12)</f>
        <v>0</v>
      </c>
      <c r="G13" s="48">
        <f>COUNTIF($O$4:$O$2200,"&lt;="&amp;B13)-SUM($G$4:G12)</f>
        <v>0</v>
      </c>
      <c r="H13" s="48"/>
      <c r="I13" s="48">
        <f>COUNTIF($Q$4:$Q$2200,"&lt;="&amp;B13)-SUM($I$4:I12)</f>
        <v>3</v>
      </c>
      <c r="J13" s="48">
        <f>COUNTIF($R$4:$R$2200,"&lt;="&amp;B13)-SUM($J$4:J12)</f>
        <v>0</v>
      </c>
      <c r="K13" s="48">
        <f>COUNTIF($S$4:$S$2200,"&lt;="&amp;B13)-SUM($K$4:K12)</f>
        <v>0</v>
      </c>
      <c r="L13" s="48"/>
      <c r="M13" s="56">
        <v>4.1666666666666664E-2</v>
      </c>
      <c r="N13" s="56">
        <v>0.21951219512195122</v>
      </c>
      <c r="O13" s="56">
        <v>0.33333333333333331</v>
      </c>
      <c r="Q13" s="56">
        <v>-0.375</v>
      </c>
      <c r="R13" s="56">
        <v>0.11764705882352941</v>
      </c>
      <c r="S13" s="56">
        <v>8.6956521739130432E-2</v>
      </c>
    </row>
    <row r="14" spans="1:19" x14ac:dyDescent="0.25">
      <c r="A14" s="47">
        <f t="shared" si="3"/>
        <v>-0.49999999999999961</v>
      </c>
      <c r="B14" s="51">
        <f t="shared" si="2"/>
        <v>-0.49999999999999961</v>
      </c>
      <c r="C14" s="36" t="s">
        <v>45</v>
      </c>
      <c r="D14" s="48"/>
      <c r="E14" s="48">
        <f>COUNTIF($M$4:$M$2200,"&lt;="&amp;B14)-SUM($E$4:E13)</f>
        <v>0</v>
      </c>
      <c r="F14" s="48">
        <f>COUNTIF($N$4:$N$2200,"&lt;="&amp;B14)-SUM($F$4:F13)</f>
        <v>1</v>
      </c>
      <c r="G14" s="48">
        <f>COUNTIF($O$4:$O$2200,"&lt;="&amp;B14)-SUM($G$4:G13)</f>
        <v>0</v>
      </c>
      <c r="H14" s="48"/>
      <c r="I14" s="48">
        <f>COUNTIF($Q$4:$Q$2200,"&lt;="&amp;B14)-SUM($I$4:I13)</f>
        <v>5</v>
      </c>
      <c r="J14" s="48">
        <f>COUNTIF($R$4:$R$2200,"&lt;="&amp;B14)-SUM($J$4:J13)</f>
        <v>1</v>
      </c>
      <c r="K14" s="48">
        <f>COUNTIF($S$4:$S$2200,"&lt;="&amp;B14)-SUM($K$4:K13)</f>
        <v>0</v>
      </c>
      <c r="L14" s="48"/>
      <c r="M14" s="56">
        <v>-4.7619047619047616E-2</v>
      </c>
      <c r="N14" s="56">
        <v>3.4482758620689655E-2</v>
      </c>
      <c r="O14" s="56">
        <v>0.30434782608695654</v>
      </c>
      <c r="Q14" s="56">
        <v>-0.16666666666666666</v>
      </c>
      <c r="R14" s="56">
        <v>5.2631578947368418E-2</v>
      </c>
      <c r="S14" s="56">
        <v>0.1111111111111111</v>
      </c>
    </row>
    <row r="15" spans="1:19" x14ac:dyDescent="0.25">
      <c r="A15" s="47">
        <f t="shared" si="3"/>
        <v>-0.44999999999999962</v>
      </c>
      <c r="B15" s="51">
        <f t="shared" si="2"/>
        <v>-0.44999999999999962</v>
      </c>
      <c r="C15" s="36" t="s">
        <v>46</v>
      </c>
      <c r="D15" s="48"/>
      <c r="E15" s="48">
        <f>COUNTIF($M$4:$M$2200,"&lt;="&amp;B15)-SUM($E$4:E14)</f>
        <v>0</v>
      </c>
      <c r="F15" s="48">
        <f>COUNTIF($N$4:$N$2200,"&lt;="&amp;B15)-SUM($F$4:F14)</f>
        <v>0</v>
      </c>
      <c r="G15" s="48">
        <f>COUNTIF($O$4:$O$2200,"&lt;="&amp;B15)-SUM($G$4:G14)</f>
        <v>0</v>
      </c>
      <c r="H15" s="48"/>
      <c r="I15" s="48">
        <f>COUNTIF($Q$4:$Q$2200,"&lt;="&amp;B15)-SUM($I$4:I14)</f>
        <v>1</v>
      </c>
      <c r="J15" s="48">
        <f>COUNTIF($R$4:$R$2200,"&lt;="&amp;B15)-SUM($J$4:J14)</f>
        <v>0</v>
      </c>
      <c r="K15" s="48">
        <f>COUNTIF($S$4:$S$2200,"&lt;="&amp;B15)-SUM($K$4:K14)</f>
        <v>0</v>
      </c>
      <c r="L15" s="48"/>
      <c r="M15" s="56">
        <v>-5.6603773584905662E-2</v>
      </c>
      <c r="N15" s="56">
        <v>0</v>
      </c>
      <c r="O15" s="56">
        <v>2.3622047244094488E-2</v>
      </c>
      <c r="Q15" s="56">
        <v>-0.33962264150943394</v>
      </c>
      <c r="R15" s="56">
        <v>0.25</v>
      </c>
      <c r="S15" s="56">
        <v>3.1746031746031744E-2</v>
      </c>
    </row>
    <row r="16" spans="1:19" x14ac:dyDescent="0.25">
      <c r="A16" s="47">
        <f t="shared" si="3"/>
        <v>-0.39999999999999963</v>
      </c>
      <c r="B16" s="51">
        <f t="shared" si="2"/>
        <v>-0.39999999999999963</v>
      </c>
      <c r="C16" s="36" t="s">
        <v>47</v>
      </c>
      <c r="D16" s="48"/>
      <c r="E16" s="48">
        <f>COUNTIF($M$4:$M$2200,"&lt;="&amp;B16)-SUM($E$4:E15)</f>
        <v>1</v>
      </c>
      <c r="F16" s="48">
        <f>COUNTIF($N$4:$N$2200,"&lt;="&amp;B16)-SUM($F$4:F15)</f>
        <v>3</v>
      </c>
      <c r="G16" s="48">
        <f>COUNTIF($O$4:$O$2200,"&lt;="&amp;B16)-SUM($G$4:G15)</f>
        <v>0</v>
      </c>
      <c r="H16" s="48"/>
      <c r="I16" s="48">
        <f>COUNTIF($Q$4:$Q$2200,"&lt;="&amp;B16)-SUM($I$4:I15)</f>
        <v>3</v>
      </c>
      <c r="J16" s="48">
        <f>COUNTIF($R$4:$R$2200,"&lt;="&amp;B16)-SUM($J$4:J15)</f>
        <v>0</v>
      </c>
      <c r="K16" s="48">
        <f>COUNTIF($S$4:$S$2200,"&lt;="&amp;B16)-SUM($K$4:K15)</f>
        <v>1</v>
      </c>
      <c r="L16" s="48"/>
      <c r="M16" s="56">
        <v>9.7560975609756101E-2</v>
      </c>
      <c r="N16" s="56">
        <v>0.17647058823529413</v>
      </c>
      <c r="O16" s="56" t="s">
        <v>7</v>
      </c>
      <c r="Q16" s="56">
        <v>-0.59459459459459463</v>
      </c>
      <c r="R16" s="56">
        <v>-9.0909090909090912E-2</v>
      </c>
      <c r="S16" s="56">
        <v>-0.13043478260869565</v>
      </c>
    </row>
    <row r="17" spans="1:19" x14ac:dyDescent="0.25">
      <c r="A17" s="47">
        <f t="shared" si="3"/>
        <v>-0.34999999999999964</v>
      </c>
      <c r="B17" s="51">
        <f t="shared" si="2"/>
        <v>-0.34999999999999964</v>
      </c>
      <c r="C17" s="36" t="s">
        <v>48</v>
      </c>
      <c r="D17" s="48"/>
      <c r="E17" s="48">
        <f>COUNTIF($M$4:$M$2200,"&lt;="&amp;B17)-SUM($E$4:E16)</f>
        <v>3</v>
      </c>
      <c r="F17" s="48">
        <f>COUNTIF($N$4:$N$2200,"&lt;="&amp;B17)-SUM($F$4:F16)</f>
        <v>1</v>
      </c>
      <c r="G17" s="48">
        <f>COUNTIF($O$4:$O$2200,"&lt;="&amp;B17)-SUM($G$4:G16)</f>
        <v>0</v>
      </c>
      <c r="H17" s="48"/>
      <c r="I17" s="48">
        <f>COUNTIF($Q$4:$Q$2200,"&lt;="&amp;B17)-SUM($I$4:I16)</f>
        <v>1</v>
      </c>
      <c r="J17" s="48">
        <f>COUNTIF($R$4:$R$2200,"&lt;="&amp;B17)-SUM($J$4:J16)</f>
        <v>2</v>
      </c>
      <c r="K17" s="48">
        <f>COUNTIF($S$4:$S$2200,"&lt;="&amp;B17)-SUM($K$4:K16)</f>
        <v>1</v>
      </c>
      <c r="L17" s="48"/>
      <c r="M17" s="56">
        <v>-3.8461538461538464E-2</v>
      </c>
      <c r="N17" s="56">
        <v>0.14942528735632185</v>
      </c>
      <c r="O17" s="56">
        <v>1.1235955056179775E-2</v>
      </c>
      <c r="Q17" s="56">
        <v>-0.6</v>
      </c>
      <c r="R17" s="56">
        <v>3.4482758620689655E-2</v>
      </c>
      <c r="S17" s="56">
        <v>-2.1739130434782608E-2</v>
      </c>
    </row>
    <row r="18" spans="1:19" x14ac:dyDescent="0.25">
      <c r="A18" s="47">
        <f t="shared" si="3"/>
        <v>-0.29999999999999966</v>
      </c>
      <c r="B18" s="51">
        <f t="shared" si="2"/>
        <v>-0.29999999999999966</v>
      </c>
      <c r="C18" s="36" t="s">
        <v>49</v>
      </c>
      <c r="D18" s="48"/>
      <c r="E18" s="48">
        <f>COUNTIF($M$4:$M$2200,"&lt;="&amp;B18)-SUM($E$4:E17)</f>
        <v>3</v>
      </c>
      <c r="F18" s="48">
        <f>COUNTIF($N$4:$N$2200,"&lt;="&amp;B18)-SUM($F$4:F17)</f>
        <v>2</v>
      </c>
      <c r="G18" s="48">
        <f>COUNTIF($O$4:$O$2200,"&lt;="&amp;B18)-SUM($G$4:G17)</f>
        <v>2</v>
      </c>
      <c r="H18" s="48"/>
      <c r="I18" s="48">
        <f>COUNTIF($Q$4:$Q$2200,"&lt;="&amp;B18)-SUM($I$4:I17)</f>
        <v>2</v>
      </c>
      <c r="J18" s="48">
        <f>COUNTIF($R$4:$R$2200,"&lt;="&amp;B18)-SUM($J$4:J17)</f>
        <v>2</v>
      </c>
      <c r="K18" s="48">
        <f>COUNTIF($S$4:$S$2200,"&lt;="&amp;B18)-SUM($K$4:K17)</f>
        <v>4</v>
      </c>
      <c r="L18" s="48"/>
      <c r="M18" s="56">
        <v>-0.2</v>
      </c>
      <c r="N18" s="56">
        <v>0.29032258064516131</v>
      </c>
      <c r="O18" s="56">
        <v>0.22448979591836735</v>
      </c>
      <c r="Q18" s="56">
        <v>-0.59459459459459463</v>
      </c>
      <c r="R18" s="56">
        <v>0.45161290322580644</v>
      </c>
      <c r="S18" s="56">
        <v>3.4482758620689655E-2</v>
      </c>
    </row>
    <row r="19" spans="1:19" x14ac:dyDescent="0.25">
      <c r="A19" s="47">
        <f t="shared" si="3"/>
        <v>-0.24999999999999967</v>
      </c>
      <c r="B19" s="51">
        <f t="shared" si="2"/>
        <v>-0.24999999999999967</v>
      </c>
      <c r="C19" s="36" t="s">
        <v>50</v>
      </c>
      <c r="D19" s="48"/>
      <c r="E19" s="48">
        <f>COUNTIF($M$4:$M$2200,"&lt;="&amp;B19)-SUM($E$4:E18)</f>
        <v>4</v>
      </c>
      <c r="F19" s="48">
        <f>COUNTIF($N$4:$N$2200,"&lt;="&amp;B19)-SUM($F$4:F18)</f>
        <v>8</v>
      </c>
      <c r="G19" s="48">
        <f>COUNTIF($O$4:$O$2200,"&lt;="&amp;B19)-SUM($G$4:G18)</f>
        <v>1</v>
      </c>
      <c r="H19" s="48"/>
      <c r="I19" s="48">
        <f>COUNTIF($Q$4:$Q$2200,"&lt;="&amp;B19)-SUM($I$4:I18)</f>
        <v>2</v>
      </c>
      <c r="J19" s="48">
        <f>COUNTIF($R$4:$R$2200,"&lt;="&amp;B19)-SUM($J$4:J18)</f>
        <v>18</v>
      </c>
      <c r="K19" s="48">
        <f>COUNTIF($S$4:$S$2200,"&lt;="&amp;B19)-SUM($K$4:K18)</f>
        <v>2</v>
      </c>
      <c r="L19" s="48"/>
      <c r="M19" s="56">
        <v>3.7735849056603772E-2</v>
      </c>
      <c r="N19" s="56">
        <v>-5.6603773584905662E-2</v>
      </c>
      <c r="O19" s="56">
        <v>0.19565217391304349</v>
      </c>
      <c r="Q19" s="56">
        <v>-0.60784313725490191</v>
      </c>
      <c r="R19" s="56">
        <v>7.8431372549019607E-2</v>
      </c>
      <c r="S19" s="56">
        <v>6.3829787234042548E-2</v>
      </c>
    </row>
    <row r="20" spans="1:19" x14ac:dyDescent="0.25">
      <c r="A20" s="47">
        <f t="shared" si="3"/>
        <v>-0.19999999999999968</v>
      </c>
      <c r="B20" s="51">
        <f t="shared" si="2"/>
        <v>-0.19999999999999968</v>
      </c>
      <c r="C20" s="36" t="s">
        <v>51</v>
      </c>
      <c r="D20" s="48"/>
      <c r="E20" s="48">
        <f>COUNTIF($M$4:$M$2200,"&lt;="&amp;B20)-SUM($E$4:E19)</f>
        <v>5</v>
      </c>
      <c r="F20" s="48">
        <f>COUNTIF($N$4:$N$2200,"&lt;="&amp;B20)-SUM($F$4:F19)</f>
        <v>18</v>
      </c>
      <c r="G20" s="48">
        <f>COUNTIF($O$4:$O$2200,"&lt;="&amp;B20)-SUM($G$4:G19)</f>
        <v>6</v>
      </c>
      <c r="H20" s="48"/>
      <c r="I20" s="48">
        <f>COUNTIF($Q$4:$Q$2200,"&lt;="&amp;B20)-SUM($I$4:I19)</f>
        <v>4</v>
      </c>
      <c r="J20" s="48">
        <f>COUNTIF($R$4:$R$2200,"&lt;="&amp;B20)-SUM($J$4:J19)</f>
        <v>15</v>
      </c>
      <c r="K20" s="48">
        <f>COUNTIF($S$4:$S$2200,"&lt;="&amp;B20)-SUM($K$4:K19)</f>
        <v>10</v>
      </c>
      <c r="L20" s="48"/>
      <c r="M20" s="56">
        <v>0.21621621621621623</v>
      </c>
      <c r="N20" s="56">
        <v>0.52173913043478259</v>
      </c>
      <c r="O20" s="56">
        <v>5.6910569105691054E-2</v>
      </c>
      <c r="Q20" s="56">
        <v>-0.51219512195121952</v>
      </c>
      <c r="R20" s="56">
        <v>4.1666666666666664E-2</v>
      </c>
      <c r="S20" s="56">
        <v>-0.04</v>
      </c>
    </row>
    <row r="21" spans="1:19" x14ac:dyDescent="0.25">
      <c r="A21" s="47">
        <f t="shared" si="3"/>
        <v>-0.14999999999999969</v>
      </c>
      <c r="B21" s="51">
        <f t="shared" si="2"/>
        <v>-0.14999999999999969</v>
      </c>
      <c r="C21" s="36" t="s">
        <v>52</v>
      </c>
      <c r="D21" s="48"/>
      <c r="E21" s="48">
        <f>COUNTIF($M$4:$M$2200,"&lt;="&amp;B21)-SUM($E$4:E20)</f>
        <v>0</v>
      </c>
      <c r="F21" s="48">
        <f>COUNTIF($N$4:$N$2200,"&lt;="&amp;B21)-SUM($F$4:F20)</f>
        <v>23</v>
      </c>
      <c r="G21" s="48">
        <f>COUNTIF($O$4:$O$2200,"&lt;="&amp;B21)-SUM($G$4:G20)</f>
        <v>13</v>
      </c>
      <c r="H21" s="48"/>
      <c r="I21" s="48">
        <f>COUNTIF($Q$4:$Q$2200,"&lt;="&amp;B21)-SUM($I$4:I20)</f>
        <v>7</v>
      </c>
      <c r="J21" s="48">
        <f>COUNTIF($R$4:$R$2200,"&lt;="&amp;B21)-SUM($J$4:J20)</f>
        <v>23</v>
      </c>
      <c r="K21" s="48">
        <f>COUNTIF($S$4:$S$2200,"&lt;="&amp;B21)-SUM($K$4:K20)</f>
        <v>4</v>
      </c>
      <c r="L21" s="48"/>
      <c r="M21" s="56">
        <v>7.8431372549019607E-2</v>
      </c>
      <c r="N21" s="56">
        <v>0.3888888888888889</v>
      </c>
      <c r="O21" s="56">
        <v>0.14035087719298245</v>
      </c>
      <c r="Q21" s="56">
        <v>-0.51923076923076927</v>
      </c>
      <c r="R21" s="56">
        <v>5.8823529411764705E-2</v>
      </c>
      <c r="S21" s="56">
        <v>6.1946902654867256E-2</v>
      </c>
    </row>
    <row r="22" spans="1:19" x14ac:dyDescent="0.25">
      <c r="A22" s="47">
        <f t="shared" si="3"/>
        <v>-9.9999999999999686E-2</v>
      </c>
      <c r="B22" s="51">
        <f t="shared" si="2"/>
        <v>-9.9999999999999686E-2</v>
      </c>
      <c r="C22" s="36" t="s">
        <v>53</v>
      </c>
      <c r="D22" s="48"/>
      <c r="E22" s="48">
        <f>COUNTIF($M$4:$M$2200,"&lt;="&amp;B22)-SUM($E$4:E21)</f>
        <v>0</v>
      </c>
      <c r="F22" s="48">
        <f>COUNTIF($N$4:$N$2200,"&lt;="&amp;B22)-SUM($F$4:F21)</f>
        <v>37</v>
      </c>
      <c r="G22" s="48">
        <f>COUNTIF($O$4:$O$2200,"&lt;="&amp;B22)-SUM($G$4:G21)</f>
        <v>14</v>
      </c>
      <c r="H22" s="48"/>
      <c r="I22" s="48">
        <f>COUNTIF($Q$4:$Q$2200,"&lt;="&amp;B22)-SUM($I$4:I21)</f>
        <v>12</v>
      </c>
      <c r="J22" s="48">
        <f>COUNTIF($R$4:$R$2200,"&lt;="&amp;B22)-SUM($J$4:J21)</f>
        <v>44</v>
      </c>
      <c r="K22" s="48">
        <f>COUNTIF($S$4:$S$2200,"&lt;="&amp;B22)-SUM($K$4:K21)</f>
        <v>18</v>
      </c>
      <c r="L22" s="48"/>
      <c r="M22" s="56">
        <v>0.3888888888888889</v>
      </c>
      <c r="N22" s="56">
        <v>5.2631578947368418E-2</v>
      </c>
      <c r="O22" s="56">
        <v>3.4482758620689655E-2</v>
      </c>
      <c r="Q22" s="56">
        <v>-0.7</v>
      </c>
      <c r="R22" s="56">
        <v>0.19047619047619047</v>
      </c>
      <c r="S22" s="56">
        <v>9.1954022988505746E-2</v>
      </c>
    </row>
    <row r="23" spans="1:19" x14ac:dyDescent="0.25">
      <c r="A23" s="47">
        <f t="shared" si="3"/>
        <v>-4.9999999999999684E-2</v>
      </c>
      <c r="B23" s="51">
        <f t="shared" si="2"/>
        <v>-4.9999999999999684E-2</v>
      </c>
      <c r="C23" s="36" t="s">
        <v>54</v>
      </c>
      <c r="D23" s="48"/>
      <c r="E23" s="48">
        <f>COUNTIF($M$4:$M$2200,"&lt;="&amp;B23)-SUM($E$4:E22)</f>
        <v>6</v>
      </c>
      <c r="F23" s="48">
        <f>COUNTIF($N$4:$N$2200,"&lt;="&amp;B23)-SUM($F$4:F22)</f>
        <v>46</v>
      </c>
      <c r="G23" s="48">
        <f>COUNTIF($O$4:$O$2200,"&lt;="&amp;B23)-SUM($G$4:G22)</f>
        <v>19</v>
      </c>
      <c r="H23" s="48"/>
      <c r="I23" s="48">
        <f>COUNTIF($Q$4:$Q$2200,"&lt;="&amp;B23)-SUM($I$4:I22)</f>
        <v>11</v>
      </c>
      <c r="J23" s="48">
        <f>COUNTIF($R$4:$R$2200,"&lt;="&amp;B23)-SUM($J$4:J22)</f>
        <v>52</v>
      </c>
      <c r="K23" s="48">
        <f>COUNTIF($S$4:$S$2200,"&lt;="&amp;B23)-SUM($K$4:K22)</f>
        <v>30</v>
      </c>
      <c r="L23" s="48"/>
      <c r="M23" s="56">
        <v>0.1</v>
      </c>
      <c r="N23" s="56">
        <v>-0.1044776119402985</v>
      </c>
      <c r="O23" s="56">
        <v>0.36363636363636365</v>
      </c>
      <c r="Q23" s="56">
        <v>-0.71698113207547165</v>
      </c>
      <c r="R23" s="56">
        <v>0.15942028985507245</v>
      </c>
      <c r="S23" s="56">
        <v>0</v>
      </c>
    </row>
    <row r="24" spans="1:19" x14ac:dyDescent="0.25">
      <c r="A24" s="47">
        <f t="shared" si="3"/>
        <v>3.1918911957973251E-16</v>
      </c>
      <c r="B24" s="51">
        <f t="shared" si="2"/>
        <v>3.1918911957973251E-16</v>
      </c>
      <c r="C24" s="36" t="s">
        <v>29</v>
      </c>
      <c r="D24" s="48"/>
      <c r="E24" s="48">
        <f>COUNTIF($M$4:$M$2200,"&lt;="&amp;B24)-SUM($E$4:E23)</f>
        <v>14</v>
      </c>
      <c r="F24" s="48">
        <f>COUNTIF($N$4:$N$2200,"&lt;="&amp;B24)-SUM($F$4:F23)</f>
        <v>73</v>
      </c>
      <c r="G24" s="48">
        <f>COUNTIF($O$4:$O$2200,"&lt;="&amp;B24)-SUM($G$4:G23)</f>
        <v>27</v>
      </c>
      <c r="H24" s="48"/>
      <c r="I24" s="48">
        <f>COUNTIF($Q$4:$Q$2200,"&lt;="&amp;B24)-SUM($I$4:I23)</f>
        <v>21</v>
      </c>
      <c r="J24" s="48">
        <f>COUNTIF($R$4:$R$2200,"&lt;="&amp;B24)-SUM($J$4:J23)</f>
        <v>98</v>
      </c>
      <c r="K24" s="48">
        <f>COUNTIF($S$4:$S$2200,"&lt;="&amp;B24)-SUM($K$4:K23)</f>
        <v>45</v>
      </c>
      <c r="L24" s="48"/>
      <c r="M24" s="56">
        <v>0.14285714285714285</v>
      </c>
      <c r="N24" s="56">
        <v>0.2</v>
      </c>
      <c r="O24" s="56">
        <v>4.7619047619047616E-2</v>
      </c>
      <c r="Q24" s="56">
        <v>-0.5714285714285714</v>
      </c>
      <c r="R24" s="56">
        <v>0.1111111111111111</v>
      </c>
      <c r="S24" s="56">
        <v>-9.5238095238095233E-2</v>
      </c>
    </row>
    <row r="25" spans="1:19" x14ac:dyDescent="0.25">
      <c r="A25" s="47">
        <f t="shared" si="3"/>
        <v>5.0000000000000322E-2</v>
      </c>
      <c r="B25" s="51">
        <f t="shared" si="2"/>
        <v>5.0000000000000322E-2</v>
      </c>
      <c r="C25" s="36" t="s">
        <v>30</v>
      </c>
      <c r="D25" s="48"/>
      <c r="E25" s="48">
        <f>COUNTIF($M$4:$M$2200,"&lt;="&amp;B25)-SUM($E$4:E24)</f>
        <v>11</v>
      </c>
      <c r="F25" s="48">
        <f>COUNTIF($N$4:$N$2200,"&lt;="&amp;B25)-SUM($F$4:F24)</f>
        <v>77</v>
      </c>
      <c r="G25" s="48">
        <f>COUNTIF($O$4:$O$2200,"&lt;="&amp;B25)-SUM($G$4:G24)</f>
        <v>48</v>
      </c>
      <c r="H25" s="48"/>
      <c r="I25" s="48">
        <f>COUNTIF($Q$4:$Q$2200,"&lt;="&amp;B25)-SUM($I$4:I24)</f>
        <v>5</v>
      </c>
      <c r="J25" s="48">
        <f>COUNTIF($R$4:$R$2200,"&lt;="&amp;B25)-SUM($J$4:J24)</f>
        <v>99</v>
      </c>
      <c r="K25" s="48">
        <f>COUNTIF($S$4:$S$2200,"&lt;="&amp;B25)-SUM($K$4:K24)</f>
        <v>56</v>
      </c>
      <c r="L25" s="48"/>
      <c r="M25" s="56">
        <v>4.1666666666666664E-2</v>
      </c>
      <c r="N25" s="56">
        <v>-0.15254237288135594</v>
      </c>
      <c r="O25" s="56">
        <v>-0.11290322580645161</v>
      </c>
      <c r="Q25" s="56">
        <v>-0.47916666666666669</v>
      </c>
      <c r="R25" s="56">
        <v>5.2631578947368418E-2</v>
      </c>
      <c r="S25" s="56">
        <v>8.8709677419354843E-2</v>
      </c>
    </row>
    <row r="26" spans="1:19" x14ac:dyDescent="0.25">
      <c r="A26" s="47">
        <f t="shared" si="3"/>
        <v>0.10000000000000032</v>
      </c>
      <c r="B26" s="51">
        <f t="shared" si="2"/>
        <v>0.10000000000000032</v>
      </c>
      <c r="C26" s="36" t="s">
        <v>55</v>
      </c>
      <c r="D26" s="48"/>
      <c r="E26" s="48">
        <f>COUNTIF($M$4:$M$2200,"&lt;="&amp;B26)-SUM($E$4:E25)</f>
        <v>19</v>
      </c>
      <c r="F26" s="48">
        <f>COUNTIF($N$4:$N$2200,"&lt;="&amp;B26)-SUM($F$4:F25)</f>
        <v>90</v>
      </c>
      <c r="G26" s="48">
        <f>COUNTIF($O$4:$O$2200,"&lt;="&amp;B26)-SUM($G$4:G25)</f>
        <v>34</v>
      </c>
      <c r="H26" s="48"/>
      <c r="I26" s="48">
        <f>COUNTIF($Q$4:$Q$2200,"&lt;="&amp;B26)-SUM($I$4:I25)</f>
        <v>16</v>
      </c>
      <c r="J26" s="48">
        <f>COUNTIF($R$4:$R$2200,"&lt;="&amp;B26)-SUM($J$4:J25)</f>
        <v>86</v>
      </c>
      <c r="K26" s="48">
        <f>COUNTIF($S$4:$S$2200,"&lt;="&amp;B26)-SUM($K$4:K25)</f>
        <v>46</v>
      </c>
      <c r="L26" s="48"/>
      <c r="M26" s="56">
        <v>-4.7619047619047616E-2</v>
      </c>
      <c r="N26" s="56">
        <v>0.28205128205128205</v>
      </c>
      <c r="O26" s="56" t="s">
        <v>7</v>
      </c>
      <c r="Q26" s="56">
        <v>-0.52380952380952384</v>
      </c>
      <c r="R26" s="56">
        <v>-0.5</v>
      </c>
      <c r="S26" s="56" t="s">
        <v>7</v>
      </c>
    </row>
    <row r="27" spans="1:19" x14ac:dyDescent="0.25">
      <c r="A27" s="47">
        <f t="shared" si="3"/>
        <v>0.15000000000000033</v>
      </c>
      <c r="B27" s="51">
        <f t="shared" si="2"/>
        <v>0.15000000000000033</v>
      </c>
      <c r="C27" s="36" t="s">
        <v>56</v>
      </c>
      <c r="D27" s="48"/>
      <c r="E27" s="48">
        <f>COUNTIF($M$4:$M$2200,"&lt;="&amp;B27)-SUM($E$4:E26)</f>
        <v>13</v>
      </c>
      <c r="F27" s="48">
        <f>COUNTIF($N$4:$N$2200,"&lt;="&amp;B27)-SUM($F$4:F26)</f>
        <v>61</v>
      </c>
      <c r="G27" s="48">
        <f>COUNTIF($O$4:$O$2200,"&lt;="&amp;B27)-SUM($G$4:G26)</f>
        <v>36</v>
      </c>
      <c r="H27" s="48"/>
      <c r="I27" s="48">
        <f>COUNTIF($Q$4:$Q$2200,"&lt;="&amp;B27)-SUM($I$4:I26)</f>
        <v>5</v>
      </c>
      <c r="J27" s="48">
        <f>COUNTIF($R$4:$R$2200,"&lt;="&amp;B27)-SUM($J$4:J26)</f>
        <v>67</v>
      </c>
      <c r="K27" s="48">
        <f>COUNTIF($S$4:$S$2200,"&lt;="&amp;B27)-SUM($K$4:K26)</f>
        <v>36</v>
      </c>
      <c r="L27" s="48"/>
      <c r="M27" s="56">
        <v>-9.4339622641509441E-2</v>
      </c>
      <c r="N27" s="56">
        <v>9.375E-2</v>
      </c>
      <c r="O27" s="56">
        <v>-6.9767441860465115E-2</v>
      </c>
      <c r="Q27" s="56">
        <v>-0.33962264150943394</v>
      </c>
      <c r="R27" s="56">
        <v>-6.25E-2</v>
      </c>
      <c r="S27" s="56">
        <v>-6.9767441860465115E-2</v>
      </c>
    </row>
    <row r="28" spans="1:19" x14ac:dyDescent="0.25">
      <c r="A28" s="47">
        <f t="shared" si="3"/>
        <v>0.20000000000000034</v>
      </c>
      <c r="B28" s="51">
        <f t="shared" si="2"/>
        <v>0.20000000000000034</v>
      </c>
      <c r="C28" s="36" t="s">
        <v>57</v>
      </c>
      <c r="D28" s="48"/>
      <c r="E28" s="48">
        <f>COUNTIF($M$4:$M$2200,"&lt;="&amp;B28)-SUM($E$4:E27)</f>
        <v>11</v>
      </c>
      <c r="F28" s="48">
        <f>COUNTIF($N$4:$N$2200,"&lt;="&amp;B28)-SUM($F$4:F27)</f>
        <v>57</v>
      </c>
      <c r="G28" s="48">
        <f>COUNTIF($O$4:$O$2200,"&lt;="&amp;B28)-SUM($G$4:G27)</f>
        <v>37</v>
      </c>
      <c r="H28" s="48"/>
      <c r="I28" s="48">
        <f>COUNTIF($Q$4:$Q$2200,"&lt;="&amp;B28)-SUM($I$4:I27)</f>
        <v>12</v>
      </c>
      <c r="J28" s="48">
        <f>COUNTIF($R$4:$R$2200,"&lt;="&amp;B28)-SUM($J$4:J27)</f>
        <v>46</v>
      </c>
      <c r="K28" s="48">
        <f>COUNTIF($S$4:$S$2200,"&lt;="&amp;B28)-SUM($K$4:K27)</f>
        <v>13</v>
      </c>
      <c r="L28" s="48"/>
      <c r="M28" s="56">
        <v>5.2631578947368418E-2</v>
      </c>
      <c r="N28" s="56">
        <v>0</v>
      </c>
      <c r="O28" s="56">
        <v>-0.1111111111111111</v>
      </c>
      <c r="Q28" s="56">
        <v>-7.8947368421052627E-2</v>
      </c>
      <c r="R28" s="56">
        <v>4.6511627906976744E-2</v>
      </c>
      <c r="S28" s="56">
        <v>0.1111111111111111</v>
      </c>
    </row>
    <row r="29" spans="1:19" x14ac:dyDescent="0.25">
      <c r="A29" s="47">
        <f t="shared" si="3"/>
        <v>0.25000000000000033</v>
      </c>
      <c r="B29" s="51">
        <f t="shared" si="2"/>
        <v>0.25000000000000033</v>
      </c>
      <c r="C29" s="36" t="s">
        <v>58</v>
      </c>
      <c r="D29" s="48"/>
      <c r="E29" s="48">
        <f>COUNTIF($M$4:$M$2200,"&lt;="&amp;B29)-SUM($E$4:E28)</f>
        <v>8</v>
      </c>
      <c r="F29" s="48">
        <f>COUNTIF($N$4:$N$2200,"&lt;="&amp;B29)-SUM($F$4:F28)</f>
        <v>41</v>
      </c>
      <c r="G29" s="48">
        <f>COUNTIF($O$4:$O$2200,"&lt;="&amp;B29)-SUM($G$4:G28)</f>
        <v>19</v>
      </c>
      <c r="H29" s="48"/>
      <c r="I29" s="48">
        <f>COUNTIF($Q$4:$Q$2200,"&lt;="&amp;B29)-SUM($I$4:I28)</f>
        <v>4</v>
      </c>
      <c r="J29" s="48">
        <f>COUNTIF($R$4:$R$2200,"&lt;="&amp;B29)-SUM($J$4:J28)</f>
        <v>36</v>
      </c>
      <c r="K29" s="48">
        <f>COUNTIF($S$4:$S$2200,"&lt;="&amp;B29)-SUM($K$4:K28)</f>
        <v>22</v>
      </c>
      <c r="L29" s="48"/>
      <c r="M29" s="56">
        <v>6.3829787234042548E-2</v>
      </c>
      <c r="N29" s="56">
        <v>0.37931034482758619</v>
      </c>
      <c r="O29" s="56">
        <v>-6.5420560747663545E-2</v>
      </c>
      <c r="Q29" s="56">
        <v>-4.2553191489361701E-2</v>
      </c>
      <c r="R29" s="56" t="s">
        <v>7</v>
      </c>
      <c r="S29" s="56">
        <v>0.26168224299065418</v>
      </c>
    </row>
    <row r="30" spans="1:19" x14ac:dyDescent="0.25">
      <c r="A30" s="47">
        <f t="shared" si="3"/>
        <v>0.30000000000000032</v>
      </c>
      <c r="B30" s="51">
        <f t="shared" si="2"/>
        <v>0.30000000000000032</v>
      </c>
      <c r="C30" s="36" t="s">
        <v>59</v>
      </c>
      <c r="D30" s="48"/>
      <c r="E30" s="48">
        <f>COUNTIF($M$4:$M$2200,"&lt;="&amp;B30)-SUM($E$4:E29)</f>
        <v>6</v>
      </c>
      <c r="F30" s="48">
        <f>COUNTIF($N$4:$N$2200,"&lt;="&amp;B30)-SUM($F$4:F29)</f>
        <v>28</v>
      </c>
      <c r="G30" s="48">
        <f>COUNTIF($O$4:$O$2200,"&lt;="&amp;B30)-SUM($G$4:G29)</f>
        <v>10</v>
      </c>
      <c r="H30" s="48"/>
      <c r="I30" s="48">
        <f>COUNTIF($Q$4:$Q$2200,"&lt;="&amp;B30)-SUM($I$4:I29)</f>
        <v>2</v>
      </c>
      <c r="J30" s="48">
        <f>COUNTIF($R$4:$R$2200,"&lt;="&amp;B30)-SUM($J$4:J29)</f>
        <v>19</v>
      </c>
      <c r="K30" s="48">
        <f>COUNTIF($S$4:$S$2200,"&lt;="&amp;B30)-SUM($K$4:K29)</f>
        <v>9</v>
      </c>
      <c r="L30" s="48"/>
      <c r="M30" s="56">
        <v>9.7560975609756101E-2</v>
      </c>
      <c r="N30" s="56">
        <v>6.3829787234042548E-2</v>
      </c>
      <c r="O30" s="56">
        <v>-0.15254237288135594</v>
      </c>
      <c r="Q30" s="56">
        <v>-2.4390243902439025E-2</v>
      </c>
      <c r="R30" s="56">
        <v>4.1666666666666664E-2</v>
      </c>
      <c r="S30" s="56">
        <v>0.1440677966101695</v>
      </c>
    </row>
    <row r="31" spans="1:19" x14ac:dyDescent="0.25">
      <c r="A31" s="47">
        <f t="shared" si="3"/>
        <v>0.35000000000000031</v>
      </c>
      <c r="B31" s="51">
        <f t="shared" si="2"/>
        <v>0.35000000000000031</v>
      </c>
      <c r="C31" s="36" t="s">
        <v>60</v>
      </c>
      <c r="D31" s="48"/>
      <c r="E31" s="48">
        <f>COUNTIF($M$4:$M$2200,"&lt;="&amp;B31)-SUM($E$4:E30)</f>
        <v>5</v>
      </c>
      <c r="F31" s="48">
        <f>COUNTIF($N$4:$N$2200,"&lt;="&amp;B31)-SUM($F$4:F30)</f>
        <v>27</v>
      </c>
      <c r="G31" s="48">
        <f>COUNTIF($O$4:$O$2200,"&lt;="&amp;B31)-SUM($G$4:G30)</f>
        <v>6</v>
      </c>
      <c r="H31" s="48"/>
      <c r="I31" s="48">
        <f>COUNTIF($Q$4:$Q$2200,"&lt;="&amp;B31)-SUM($I$4:I30)</f>
        <v>3</v>
      </c>
      <c r="J31" s="48">
        <f>COUNTIF($R$4:$R$2200,"&lt;="&amp;B31)-SUM($J$4:J30)</f>
        <v>21</v>
      </c>
      <c r="K31" s="48">
        <f>COUNTIF($S$4:$S$2200,"&lt;="&amp;B31)-SUM($K$4:K30)</f>
        <v>6</v>
      </c>
      <c r="L31" s="48"/>
      <c r="M31" s="56">
        <v>0</v>
      </c>
      <c r="N31" s="56">
        <v>4.1666666666666664E-2</v>
      </c>
      <c r="O31" s="56">
        <v>-8.1632653061224483E-2</v>
      </c>
      <c r="Q31" s="56">
        <v>-0.1</v>
      </c>
      <c r="R31" s="56" t="s">
        <v>7</v>
      </c>
      <c r="S31" s="56">
        <v>0.37755102040816324</v>
      </c>
    </row>
    <row r="32" spans="1:19" x14ac:dyDescent="0.25">
      <c r="A32" s="47">
        <f t="shared" si="3"/>
        <v>0.4000000000000003</v>
      </c>
      <c r="B32" s="51">
        <f t="shared" si="2"/>
        <v>0.4000000000000003</v>
      </c>
      <c r="C32" s="36" t="s">
        <v>61</v>
      </c>
      <c r="D32" s="48"/>
      <c r="E32" s="48">
        <f>COUNTIF($M$4:$M$2200,"&lt;="&amp;B32)-SUM($E$4:E31)</f>
        <v>5</v>
      </c>
      <c r="F32" s="48">
        <f>COUNTIF($N$4:$N$2200,"&lt;="&amp;B32)-SUM($F$4:F31)</f>
        <v>23</v>
      </c>
      <c r="G32" s="48">
        <f>COUNTIF($O$4:$O$2200,"&lt;="&amp;B32)-SUM($G$4:G31)</f>
        <v>8</v>
      </c>
      <c r="H32" s="48"/>
      <c r="I32" s="48">
        <f>COUNTIF($Q$4:$Q$2200,"&lt;="&amp;B32)-SUM($I$4:I31)</f>
        <v>2</v>
      </c>
      <c r="J32" s="48">
        <f>COUNTIF($R$4:$R$2200,"&lt;="&amp;B32)-SUM($J$4:J31)</f>
        <v>12</v>
      </c>
      <c r="K32" s="48">
        <f>COUNTIF($S$4:$S$2200,"&lt;="&amp;B32)-SUM($K$4:K31)</f>
        <v>3</v>
      </c>
      <c r="L32" s="48"/>
      <c r="M32" s="56">
        <v>0.1111111111111111</v>
      </c>
      <c r="N32" s="56">
        <v>9.7560975609756101E-2</v>
      </c>
      <c r="O32" s="56">
        <v>-0.21348314606741572</v>
      </c>
      <c r="Q32" s="56">
        <v>-2.7777777777777776E-2</v>
      </c>
      <c r="R32" s="56" t="s">
        <v>7</v>
      </c>
      <c r="S32" s="56">
        <v>-0.10112359550561797</v>
      </c>
    </row>
    <row r="33" spans="1:19" x14ac:dyDescent="0.25">
      <c r="A33" s="47">
        <f t="shared" si="3"/>
        <v>0.45000000000000029</v>
      </c>
      <c r="B33" s="51">
        <f t="shared" si="2"/>
        <v>0.45000000000000029</v>
      </c>
      <c r="C33" s="36" t="s">
        <v>62</v>
      </c>
      <c r="D33" s="48"/>
      <c r="E33" s="48">
        <f>COUNTIF($M$4:$M$2200,"&lt;="&amp;B33)-SUM($E$4:E32)</f>
        <v>2</v>
      </c>
      <c r="F33" s="48">
        <f>COUNTIF($N$4:$N$2200,"&lt;="&amp;B33)-SUM($F$4:F32)</f>
        <v>7</v>
      </c>
      <c r="G33" s="48">
        <f>COUNTIF($O$4:$O$2200,"&lt;="&amp;B33)-SUM($G$4:G32)</f>
        <v>1</v>
      </c>
      <c r="H33" s="48"/>
      <c r="I33" s="48">
        <f>COUNTIF($Q$4:$Q$2200,"&lt;="&amp;B33)-SUM($I$4:I32)</f>
        <v>0</v>
      </c>
      <c r="J33" s="48">
        <f>COUNTIF($R$4:$R$2200,"&lt;="&amp;B33)-SUM($J$4:J32)</f>
        <v>10</v>
      </c>
      <c r="K33" s="48">
        <f>COUNTIF($S$4:$S$2200,"&lt;="&amp;B33)-SUM($K$4:K32)</f>
        <v>0</v>
      </c>
      <c r="L33" s="48"/>
      <c r="M33" s="56">
        <v>0.14583333333333334</v>
      </c>
      <c r="N33" s="56">
        <v>0.1111111111111111</v>
      </c>
      <c r="O33" s="56">
        <v>-0.16666666666666666</v>
      </c>
      <c r="Q33" s="56">
        <v>-6.25E-2</v>
      </c>
      <c r="R33" s="56" t="s">
        <v>7</v>
      </c>
      <c r="S33" s="56">
        <v>-6.25E-2</v>
      </c>
    </row>
    <row r="34" spans="1:19" x14ac:dyDescent="0.25">
      <c r="A34" s="47">
        <f t="shared" si="3"/>
        <v>0.50000000000000033</v>
      </c>
      <c r="B34" s="51">
        <f t="shared" si="2"/>
        <v>0.50000000000000033</v>
      </c>
      <c r="C34" s="36" t="s">
        <v>63</v>
      </c>
      <c r="D34" s="48"/>
      <c r="E34" s="48">
        <f>COUNTIF($M$4:$M$2200,"&lt;="&amp;B34)-SUM($E$4:E33)</f>
        <v>2</v>
      </c>
      <c r="F34" s="48">
        <f>COUNTIF($N$4:$N$2200,"&lt;="&amp;B34)-SUM($F$4:F33)</f>
        <v>8</v>
      </c>
      <c r="G34" s="48">
        <f>COUNTIF($O$4:$O$2200,"&lt;="&amp;B34)-SUM($G$4:G33)</f>
        <v>2</v>
      </c>
      <c r="H34" s="48"/>
      <c r="I34" s="48">
        <f>COUNTIF($Q$4:$Q$2200,"&lt;="&amp;B34)-SUM($I$4:I33)</f>
        <v>0</v>
      </c>
      <c r="J34" s="48">
        <f>COUNTIF($R$4:$R$2200,"&lt;="&amp;B34)-SUM($J$4:J33)</f>
        <v>11</v>
      </c>
      <c r="K34" s="48">
        <f>COUNTIF($S$4:$S$2200,"&lt;="&amp;B34)-SUM($K$4:K33)</f>
        <v>1</v>
      </c>
      <c r="L34" s="48"/>
      <c r="M34" s="56">
        <v>2.564102564102564E-2</v>
      </c>
      <c r="N34" s="56">
        <v>0</v>
      </c>
      <c r="O34" s="56">
        <v>-9.0909090909090912E-2</v>
      </c>
      <c r="Q34" s="56">
        <v>0.15384615384615385</v>
      </c>
      <c r="R34" s="56">
        <v>0.15942028985507245</v>
      </c>
      <c r="S34" s="56">
        <v>0.3253012048192771</v>
      </c>
    </row>
    <row r="35" spans="1:19" x14ac:dyDescent="0.25">
      <c r="A35" s="47">
        <f t="shared" si="3"/>
        <v>0.55000000000000038</v>
      </c>
      <c r="B35" s="51">
        <f t="shared" si="2"/>
        <v>0.55000000000000038</v>
      </c>
      <c r="C35" s="36" t="s">
        <v>64</v>
      </c>
      <c r="D35" s="48"/>
      <c r="E35" s="48">
        <f>COUNTIF($M$4:$M$2200,"&lt;="&amp;B35)-SUM($E$4:E34)</f>
        <v>0</v>
      </c>
      <c r="F35" s="48">
        <f>COUNTIF($N$4:$N$2200,"&lt;="&amp;B35)-SUM($F$4:F34)</f>
        <v>4</v>
      </c>
      <c r="G35" s="48">
        <f>COUNTIF($O$4:$O$2200,"&lt;="&amp;B35)-SUM($G$4:G34)</f>
        <v>1</v>
      </c>
      <c r="H35" s="48"/>
      <c r="I35" s="48">
        <f>COUNTIF($Q$4:$Q$2200,"&lt;="&amp;B35)-SUM($I$4:I34)</f>
        <v>0</v>
      </c>
      <c r="J35" s="48">
        <f>COUNTIF($R$4:$R$2200,"&lt;="&amp;B35)-SUM($J$4:J34)</f>
        <v>6</v>
      </c>
      <c r="K35" s="48">
        <f>COUNTIF($S$4:$S$2200,"&lt;="&amp;B35)-SUM($K$4:K34)</f>
        <v>0</v>
      </c>
      <c r="L35" s="48"/>
      <c r="M35" s="56">
        <v>5.7692307692307696E-2</v>
      </c>
      <c r="N35" s="56">
        <v>7.1428571428571425E-2</v>
      </c>
      <c r="O35" s="56">
        <v>-4.7619047619047616E-2</v>
      </c>
      <c r="Q35" s="56">
        <v>-3.8461538461538464E-2</v>
      </c>
      <c r="R35" s="56">
        <v>0.21951219512195122</v>
      </c>
      <c r="S35" s="56">
        <v>4.8387096774193547E-2</v>
      </c>
    </row>
    <row r="36" spans="1:19" x14ac:dyDescent="0.25">
      <c r="A36" s="47">
        <f t="shared" si="3"/>
        <v>0.60000000000000042</v>
      </c>
      <c r="B36" s="51">
        <f t="shared" si="2"/>
        <v>0.60000000000000042</v>
      </c>
      <c r="C36" s="36" t="s">
        <v>65</v>
      </c>
      <c r="D36" s="48"/>
      <c r="E36" s="48">
        <f>COUNTIF($M$4:$M$2200,"&lt;="&amp;B36)-SUM($E$4:E35)</f>
        <v>0</v>
      </c>
      <c r="F36" s="48">
        <f>COUNTIF($N$4:$N$2200,"&lt;="&amp;B36)-SUM($F$4:F35)</f>
        <v>4</v>
      </c>
      <c r="G36" s="48">
        <f>COUNTIF($O$4:$O$2200,"&lt;="&amp;B36)-SUM($G$4:G35)</f>
        <v>0</v>
      </c>
      <c r="H36" s="48"/>
      <c r="I36" s="48">
        <f>COUNTIF($Q$4:$Q$2200,"&lt;="&amp;B36)-SUM($I$4:I35)</f>
        <v>0</v>
      </c>
      <c r="J36" s="48">
        <f>COUNTIF($R$4:$R$2200,"&lt;="&amp;B36)-SUM($J$4:J35)</f>
        <v>6</v>
      </c>
      <c r="K36" s="48">
        <f>COUNTIF($S$4:$S$2200,"&lt;="&amp;B36)-SUM($K$4:K35)</f>
        <v>2</v>
      </c>
      <c r="L36" s="48"/>
      <c r="M36" s="56">
        <v>8.1081081081081086E-2</v>
      </c>
      <c r="N36" s="56">
        <v>1.6949152542372881E-2</v>
      </c>
      <c r="O36" s="56">
        <v>4.3478260869565216E-2</v>
      </c>
      <c r="Q36" s="56">
        <v>8.1081081081081086E-2</v>
      </c>
      <c r="R36" s="56">
        <v>3.4482758620689655E-2</v>
      </c>
      <c r="S36" s="56" t="s">
        <v>7</v>
      </c>
    </row>
    <row r="37" spans="1:19" x14ac:dyDescent="0.25">
      <c r="A37" s="47">
        <f t="shared" si="3"/>
        <v>0.65000000000000047</v>
      </c>
      <c r="B37" s="51">
        <f t="shared" si="2"/>
        <v>0.65000000000000047</v>
      </c>
      <c r="C37" s="36" t="s">
        <v>66</v>
      </c>
      <c r="D37" s="48"/>
      <c r="E37" s="48">
        <f>COUNTIF($M$4:$M$2200,"&lt;="&amp;B37)-SUM($E$4:E36)</f>
        <v>1</v>
      </c>
      <c r="F37" s="48">
        <f>COUNTIF($N$4:$N$2200,"&lt;="&amp;B37)-SUM($F$4:F36)</f>
        <v>0</v>
      </c>
      <c r="G37" s="48">
        <f>COUNTIF($O$4:$O$2200,"&lt;="&amp;B37)-SUM($G$4:G36)</f>
        <v>0</v>
      </c>
      <c r="H37" s="48"/>
      <c r="I37" s="48">
        <f>COUNTIF($Q$4:$Q$2200,"&lt;="&amp;B37)-SUM($I$4:I36)</f>
        <v>1</v>
      </c>
      <c r="J37" s="48">
        <f>COUNTIF($R$4:$R$2200,"&lt;="&amp;B37)-SUM($J$4:J36)</f>
        <v>0</v>
      </c>
      <c r="K37" s="48">
        <f>COUNTIF($S$4:$S$2200,"&lt;="&amp;B37)-SUM($K$4:K36)</f>
        <v>0</v>
      </c>
      <c r="L37" s="48"/>
      <c r="M37" s="56">
        <v>0.1</v>
      </c>
      <c r="N37" s="56">
        <v>0.46341463414634149</v>
      </c>
      <c r="O37" s="56">
        <v>3.2608695652173912E-2</v>
      </c>
      <c r="Q37" s="56">
        <v>-0.1</v>
      </c>
      <c r="R37" s="56">
        <v>0</v>
      </c>
      <c r="S37" s="56">
        <v>3.4482758620689655E-2</v>
      </c>
    </row>
    <row r="38" spans="1:19" x14ac:dyDescent="0.25">
      <c r="A38" s="47">
        <f t="shared" si="3"/>
        <v>0.70000000000000051</v>
      </c>
      <c r="B38" s="51">
        <f t="shared" si="2"/>
        <v>0.70000000000000051</v>
      </c>
      <c r="C38" s="36" t="s">
        <v>67</v>
      </c>
      <c r="D38" s="48"/>
      <c r="E38" s="48">
        <f>COUNTIF($M$4:$M$2200,"&lt;="&amp;B38)-SUM($E$4:E37)</f>
        <v>1</v>
      </c>
      <c r="F38" s="48">
        <f>COUNTIF($N$4:$N$2200,"&lt;="&amp;B38)-SUM($F$4:F37)</f>
        <v>5</v>
      </c>
      <c r="G38" s="48">
        <f>COUNTIF($O$4:$O$2200,"&lt;="&amp;B38)-SUM($G$4:G37)</f>
        <v>0</v>
      </c>
      <c r="H38" s="48"/>
      <c r="I38" s="48">
        <f>COUNTIF($Q$4:$Q$2200,"&lt;="&amp;B38)-SUM($I$4:I37)</f>
        <v>0</v>
      </c>
      <c r="J38" s="48">
        <f>COUNTIF($R$4:$R$2200,"&lt;="&amp;B38)-SUM($J$4:J37)</f>
        <v>2</v>
      </c>
      <c r="K38" s="48">
        <f>COUNTIF($S$4:$S$2200,"&lt;="&amp;B38)-SUM($K$4:K37)</f>
        <v>0</v>
      </c>
      <c r="L38" s="48"/>
      <c r="M38" s="56">
        <v>-5.4054054054054057E-2</v>
      </c>
      <c r="N38" s="56">
        <v>0.19402985074626866</v>
      </c>
      <c r="O38" s="56">
        <v>0.1</v>
      </c>
      <c r="Q38" s="56">
        <v>8.1081081081081086E-2</v>
      </c>
      <c r="R38" s="56">
        <v>-0.11764705882352941</v>
      </c>
      <c r="S38" s="56">
        <v>0.27450980392156865</v>
      </c>
    </row>
    <row r="39" spans="1:19" x14ac:dyDescent="0.25">
      <c r="A39" s="47">
        <f t="shared" si="3"/>
        <v>0.75000000000000056</v>
      </c>
      <c r="B39" s="51">
        <f t="shared" si="2"/>
        <v>0.75000000000000056</v>
      </c>
      <c r="C39" s="36" t="s">
        <v>68</v>
      </c>
      <c r="D39" s="48"/>
      <c r="E39" s="48">
        <f>COUNTIF($M$4:$M$2200,"&lt;="&amp;B39)-SUM($E$4:E38)</f>
        <v>0</v>
      </c>
      <c r="F39" s="48">
        <f>COUNTIF($N$4:$N$2200,"&lt;="&amp;B39)-SUM($F$4:F38)</f>
        <v>1</v>
      </c>
      <c r="G39" s="48">
        <f>COUNTIF($O$4:$O$2200,"&lt;="&amp;B39)-SUM($G$4:G38)</f>
        <v>2</v>
      </c>
      <c r="H39" s="48"/>
      <c r="I39" s="48">
        <f>COUNTIF($Q$4:$Q$2200,"&lt;="&amp;B39)-SUM($I$4:I38)</f>
        <v>0</v>
      </c>
      <c r="J39" s="48">
        <f>COUNTIF($R$4:$R$2200,"&lt;="&amp;B39)-SUM($J$4:J38)</f>
        <v>2</v>
      </c>
      <c r="K39" s="48">
        <f>COUNTIF($S$4:$S$2200,"&lt;="&amp;B39)-SUM($K$4:K38)</f>
        <v>0</v>
      </c>
      <c r="L39" s="48"/>
      <c r="M39" s="56">
        <v>0.12244897959183673</v>
      </c>
      <c r="N39" s="56">
        <v>0.14942528735632185</v>
      </c>
      <c r="O39" s="56">
        <v>0.1702127659574468</v>
      </c>
      <c r="Q39" s="56">
        <v>2.0408163265306121E-2</v>
      </c>
      <c r="R39" s="56">
        <v>3.4482758620689655E-2</v>
      </c>
      <c r="S39" s="56">
        <v>0.21212121212121213</v>
      </c>
    </row>
    <row r="40" spans="1:19" x14ac:dyDescent="0.25">
      <c r="A40" s="47">
        <f t="shared" si="3"/>
        <v>0.8000000000000006</v>
      </c>
      <c r="B40" s="51">
        <f t="shared" si="2"/>
        <v>0.8000000000000006</v>
      </c>
      <c r="C40" s="36" t="s">
        <v>72</v>
      </c>
      <c r="D40" s="48"/>
      <c r="E40" s="48">
        <f>COUNTIF($M$4:$M$2200,"&lt;="&amp;B40)-SUM($E$4:E39)</f>
        <v>0</v>
      </c>
      <c r="F40" s="48">
        <f>COUNTIF($N$4:$N$2200,"&lt;="&amp;B40)-SUM($F$4:F39)</f>
        <v>1</v>
      </c>
      <c r="G40" s="48">
        <f>COUNTIF($O$4:$O$2200,"&lt;="&amp;B40)-SUM($G$4:G39)</f>
        <v>0</v>
      </c>
      <c r="H40" s="48"/>
      <c r="I40" s="48">
        <f>COUNTIF($Q$4:$Q$2200,"&lt;="&amp;B40)-SUM($I$4:I39)</f>
        <v>0</v>
      </c>
      <c r="J40" s="48">
        <f>COUNTIF($R$4:$R$2200,"&lt;="&amp;B40)-SUM($J$4:J39)</f>
        <v>0</v>
      </c>
      <c r="K40" s="48">
        <f>COUNTIF($S$4:$S$2200,"&lt;="&amp;B40)-SUM($K$4:K39)</f>
        <v>0</v>
      </c>
      <c r="L40" s="48"/>
      <c r="M40" s="56">
        <v>0.5</v>
      </c>
      <c r="N40" s="56">
        <v>0.93548387096774188</v>
      </c>
      <c r="O40" s="56">
        <v>0.04</v>
      </c>
      <c r="Q40" s="56">
        <v>5.2631578947368418E-2</v>
      </c>
      <c r="R40" s="56">
        <v>0.29032258064516131</v>
      </c>
      <c r="S40" s="56">
        <v>-0.04</v>
      </c>
    </row>
    <row r="41" spans="1:19" x14ac:dyDescent="0.25">
      <c r="A41" s="47">
        <f t="shared" si="3"/>
        <v>0.85000000000000064</v>
      </c>
      <c r="B41" s="51">
        <f t="shared" si="2"/>
        <v>0.85000000000000064</v>
      </c>
      <c r="C41" s="36" t="s">
        <v>69</v>
      </c>
      <c r="D41" s="48"/>
      <c r="E41" s="48">
        <f>COUNTIF($M$4:$M$2200,"&lt;="&amp;B41)-SUM($E$4:E40)</f>
        <v>0</v>
      </c>
      <c r="F41" s="48">
        <f>COUNTIF($N$4:$N$2200,"&lt;="&amp;B41)-SUM($F$4:F40)</f>
        <v>0</v>
      </c>
      <c r="G41" s="48">
        <f>COUNTIF($O$4:$O$2200,"&lt;="&amp;B41)-SUM($G$4:G40)</f>
        <v>0</v>
      </c>
      <c r="H41" s="48"/>
      <c r="I41" s="48">
        <f>COUNTIF($Q$4:$Q$2200,"&lt;="&amp;B41)-SUM($I$4:I40)</f>
        <v>0</v>
      </c>
      <c r="J41" s="48">
        <f>COUNTIF($R$4:$R$2200,"&lt;="&amp;B41)-SUM($J$4:J40)</f>
        <v>0</v>
      </c>
      <c r="K41" s="48">
        <f>COUNTIF($S$4:$S$2200,"&lt;="&amp;B41)-SUM($K$4:K40)</f>
        <v>0</v>
      </c>
      <c r="L41" s="48"/>
      <c r="M41" s="56">
        <v>0.14583333333333334</v>
      </c>
      <c r="N41" s="56">
        <v>-1.9607843137254902E-2</v>
      </c>
      <c r="O41" s="56">
        <v>-2.6548672566371681E-2</v>
      </c>
      <c r="Q41" s="56">
        <v>0.17647058823529413</v>
      </c>
      <c r="R41" s="56">
        <v>-0.24528301886792453</v>
      </c>
      <c r="S41" s="56">
        <v>8.771929824561403E-3</v>
      </c>
    </row>
    <row r="42" spans="1:19" x14ac:dyDescent="0.25">
      <c r="A42" s="47">
        <f t="shared" si="3"/>
        <v>0.90000000000000069</v>
      </c>
      <c r="B42" s="51">
        <f t="shared" si="2"/>
        <v>0.90000000000000069</v>
      </c>
      <c r="C42" s="36" t="s">
        <v>70</v>
      </c>
      <c r="D42" s="48"/>
      <c r="E42" s="48">
        <f>COUNTIF($M$4:$M$2200,"&lt;="&amp;B42)-SUM($E$4:E41)</f>
        <v>0</v>
      </c>
      <c r="F42" s="48">
        <f>COUNTIF($N$4:$N$2200,"&lt;="&amp;B42)-SUM($F$4:F41)</f>
        <v>0</v>
      </c>
      <c r="G42" s="48">
        <f>COUNTIF($O$4:$O$2200,"&lt;="&amp;B42)-SUM($G$4:G41)</f>
        <v>0</v>
      </c>
      <c r="H42" s="48"/>
      <c r="I42" s="48">
        <f>COUNTIF($Q$4:$Q$2200,"&lt;="&amp;B42)-SUM($I$4:I41)</f>
        <v>0</v>
      </c>
      <c r="J42" s="48">
        <f>COUNTIF($R$4:$R$2200,"&lt;="&amp;B42)-SUM($J$4:J41)</f>
        <v>1</v>
      </c>
      <c r="K42" s="48">
        <f>COUNTIF($S$4:$S$2200,"&lt;="&amp;B42)-SUM($K$4:K41)</f>
        <v>0</v>
      </c>
      <c r="L42" s="48"/>
      <c r="M42" s="56">
        <v>0.18421052631578946</v>
      </c>
      <c r="N42" s="56">
        <v>0.27659574468085107</v>
      </c>
      <c r="O42" s="56">
        <v>-0.13793103448275862</v>
      </c>
      <c r="Q42" s="56">
        <v>9.7560975609756101E-2</v>
      </c>
      <c r="R42" s="56">
        <v>-0.13043478260869565</v>
      </c>
      <c r="S42" s="56">
        <v>-4.7619047619047616E-2</v>
      </c>
    </row>
    <row r="43" spans="1:19" x14ac:dyDescent="0.25">
      <c r="A43" s="47">
        <f t="shared" si="3"/>
        <v>0.95000000000000073</v>
      </c>
      <c r="B43" s="51">
        <f t="shared" si="2"/>
        <v>0.95000000000000073</v>
      </c>
      <c r="C43" s="36" t="s">
        <v>71</v>
      </c>
      <c r="D43" s="48"/>
      <c r="E43" s="48">
        <f>COUNTIF($M$4:$M$2200,"&lt;="&amp;B43)-SUM($E$4:E42)</f>
        <v>0</v>
      </c>
      <c r="F43" s="48">
        <f>COUNTIF($N$4:$N$2200,"&lt;="&amp;B43)-SUM($F$4:F42)</f>
        <v>3</v>
      </c>
      <c r="G43" s="48">
        <f>COUNTIF($O$4:$O$2200,"&lt;="&amp;B43)-SUM($G$4:G42)</f>
        <v>0</v>
      </c>
      <c r="H43" s="48"/>
      <c r="I43" s="48">
        <f>COUNTIF($Q$4:$Q$2200,"&lt;="&amp;B43)-SUM($I$4:I42)</f>
        <v>0</v>
      </c>
      <c r="J43" s="48">
        <f>COUNTIF($R$4:$R$2200,"&lt;="&amp;B43)-SUM($J$4:J42)</f>
        <v>1</v>
      </c>
      <c r="K43" s="48">
        <f>COUNTIF($S$4:$S$2200,"&lt;="&amp;B43)-SUM($K$4:K42)</f>
        <v>0</v>
      </c>
      <c r="L43" s="48"/>
      <c r="M43" s="56">
        <v>5.7692307692307696E-2</v>
      </c>
      <c r="N43" s="56">
        <v>8.4337349397590355E-2</v>
      </c>
      <c r="O43" s="56">
        <v>0.1111111111111111</v>
      </c>
      <c r="Q43" s="56">
        <v>7.1428571428571425E-2</v>
      </c>
      <c r="R43" s="56">
        <v>0.18055555555555555</v>
      </c>
      <c r="S43" s="56">
        <v>-0.34782608695652173</v>
      </c>
    </row>
    <row r="44" spans="1:19" x14ac:dyDescent="0.25">
      <c r="A44" s="47">
        <f t="shared" si="3"/>
        <v>1.0000000000000007</v>
      </c>
      <c r="B44" s="51">
        <f t="shared" si="2"/>
        <v>1.0000000000000007</v>
      </c>
      <c r="C44" s="36" t="s">
        <v>73</v>
      </c>
      <c r="D44" s="48"/>
      <c r="E44" s="48">
        <f>COUNTIF($M$4:$M$2200,"&lt;="&amp;B44)-SUM($E$4:E43)</f>
        <v>0</v>
      </c>
      <c r="F44" s="48">
        <f>COUNTIF($N$4:$N$2200,"&lt;="&amp;B44)-SUM($F$4:F43)</f>
        <v>0</v>
      </c>
      <c r="G44" s="48">
        <f>COUNTIF($O$4:$O$2200,"&lt;="&amp;B44)-SUM($G$4:G43)</f>
        <v>0</v>
      </c>
      <c r="H44" s="48"/>
      <c r="I44" s="48">
        <f>COUNTIF($Q$4:$Q$2200,"&lt;="&amp;B44)-SUM($I$4:I43)</f>
        <v>0</v>
      </c>
      <c r="J44" s="48">
        <f>COUNTIF($R$4:$R$2200,"&lt;="&amp;B44)-SUM($J$4:J43)</f>
        <v>0</v>
      </c>
      <c r="K44" s="48">
        <f>COUNTIF($S$4:$S$2200,"&lt;="&amp;B44)-SUM($K$4:K43)</f>
        <v>0</v>
      </c>
      <c r="L44" s="48"/>
      <c r="M44" s="56">
        <v>0.28205128205128205</v>
      </c>
      <c r="N44" s="56">
        <v>0.13636363636363635</v>
      </c>
      <c r="O44" s="56">
        <v>0.25</v>
      </c>
      <c r="Q44" s="56">
        <v>-5.4054054054054057E-2</v>
      </c>
      <c r="R44" s="56">
        <v>0.31578947368421051</v>
      </c>
      <c r="S44" s="56">
        <v>0.1111111111111111</v>
      </c>
    </row>
    <row r="45" spans="1:19" x14ac:dyDescent="0.25">
      <c r="B45" s="51">
        <v>1.5</v>
      </c>
      <c r="C45" s="36" t="s">
        <v>25</v>
      </c>
      <c r="D45" s="48"/>
      <c r="E45" s="48">
        <f>COUNTIF($M$4:$M$2200,"&lt;="&amp;B45)-SUM($E$4:E44)</f>
        <v>0</v>
      </c>
      <c r="F45" s="48">
        <f>COUNTIF($N$4:$N$2200,"&lt;="&amp;B45)-SUM($F$4:F44)</f>
        <v>1</v>
      </c>
      <c r="G45" s="48">
        <f>COUNTIF($O$4:$O$2200,"&lt;="&amp;B45)-SUM($G$4:G44)</f>
        <v>0</v>
      </c>
      <c r="H45" s="48"/>
      <c r="I45" s="48">
        <f>COUNTIF($Q$4:$Q$2200,"&lt;="&amp;B45)-SUM($I$4:I44)</f>
        <v>0</v>
      </c>
      <c r="J45" s="48">
        <f>COUNTIF($R$4:$R$2200,"&lt;="&amp;B45)-SUM($J$4:J44)</f>
        <v>1</v>
      </c>
      <c r="K45" s="48">
        <f>COUNTIF($S$4:$S$2200,"&lt;="&amp;B45)-SUM($K$4:K44)</f>
        <v>0</v>
      </c>
      <c r="L45" s="48"/>
      <c r="M45" s="56">
        <v>0.14583333333333334</v>
      </c>
      <c r="N45" s="56">
        <v>4.4776119402985072E-2</v>
      </c>
      <c r="O45" s="56">
        <v>6.2992125984251968E-2</v>
      </c>
      <c r="Q45" s="56">
        <v>0.1</v>
      </c>
      <c r="R45" s="56">
        <v>4.4776119402985072E-2</v>
      </c>
      <c r="S45" s="56">
        <v>3.1746031746031744E-2</v>
      </c>
    </row>
    <row r="46" spans="1:19" x14ac:dyDescent="0.25">
      <c r="C46" s="49"/>
      <c r="M46" s="56">
        <v>0.25</v>
      </c>
      <c r="N46" s="56">
        <v>8.1081081081081086E-2</v>
      </c>
      <c r="O46" s="56" t="s">
        <v>7</v>
      </c>
      <c r="Q46" s="56">
        <v>-0.16666666666666666</v>
      </c>
      <c r="R46" s="56">
        <v>0.2</v>
      </c>
      <c r="S46" s="56">
        <v>0</v>
      </c>
    </row>
    <row r="47" spans="1:19" x14ac:dyDescent="0.25">
      <c r="M47" s="56">
        <v>2.0408163265306121E-2</v>
      </c>
      <c r="N47" s="56">
        <v>-0.15254237288135594</v>
      </c>
      <c r="O47" s="56">
        <v>0.29213483146067415</v>
      </c>
      <c r="Q47" s="56">
        <v>6.3829787234042548E-2</v>
      </c>
      <c r="R47" s="56">
        <v>1.6949152542372881E-2</v>
      </c>
      <c r="S47" s="56">
        <v>-2.1739130434782608E-2</v>
      </c>
    </row>
    <row r="48" spans="1:19" x14ac:dyDescent="0.25">
      <c r="M48" s="56">
        <v>8.1081081081081086E-2</v>
      </c>
      <c r="N48" s="56">
        <v>0.1111111111111111</v>
      </c>
      <c r="O48" s="56">
        <v>2.0408163265306121E-2</v>
      </c>
      <c r="Q48" s="56">
        <v>0.1111111111111111</v>
      </c>
      <c r="R48" s="56">
        <v>0.25</v>
      </c>
      <c r="S48" s="56">
        <v>-0.13793103448275862</v>
      </c>
    </row>
    <row r="49" spans="13:19" x14ac:dyDescent="0.25">
      <c r="M49" s="56">
        <v>0</v>
      </c>
      <c r="N49" s="56">
        <v>-4.1095890410958902E-2</v>
      </c>
      <c r="O49" s="56">
        <v>0.25</v>
      </c>
      <c r="Q49" s="56">
        <v>-3.8461538461538464E-2</v>
      </c>
      <c r="R49" s="56">
        <v>-0.24657534246575341</v>
      </c>
      <c r="S49" s="56">
        <v>0.27659574468085107</v>
      </c>
    </row>
    <row r="50" spans="13:19" x14ac:dyDescent="0.25">
      <c r="M50" s="56">
        <v>0.21621621621621623</v>
      </c>
      <c r="N50" s="56">
        <v>-2.4390243902439025E-2</v>
      </c>
      <c r="O50" s="56">
        <v>0.13821138211382114</v>
      </c>
      <c r="Q50" s="56">
        <v>-0.13043478260869565</v>
      </c>
      <c r="R50" s="56">
        <v>-8.5365853658536592E-2</v>
      </c>
      <c r="S50" s="56">
        <v>0.04</v>
      </c>
    </row>
    <row r="51" spans="13:19" x14ac:dyDescent="0.25">
      <c r="M51" s="56">
        <v>-8.1632653061224483E-2</v>
      </c>
      <c r="N51" s="56">
        <v>0.37931034482758619</v>
      </c>
      <c r="O51" s="56">
        <v>0.18421052631578946</v>
      </c>
      <c r="Q51" s="56">
        <v>0</v>
      </c>
      <c r="R51" s="56">
        <v>3.4482758620689655E-2</v>
      </c>
      <c r="S51" s="56">
        <v>0.10619469026548672</v>
      </c>
    </row>
    <row r="52" spans="13:19" x14ac:dyDescent="0.25">
      <c r="M52" s="56">
        <v>0.43333333333333335</v>
      </c>
      <c r="N52" s="56">
        <v>6.3829787234042548E-2</v>
      </c>
      <c r="O52" s="56">
        <v>0.35632183908045978</v>
      </c>
      <c r="Q52" s="56">
        <v>0.31578947368421051</v>
      </c>
      <c r="R52" s="56">
        <v>6.3829787234042548E-2</v>
      </c>
      <c r="S52" s="56">
        <v>3.4482758620689655E-2</v>
      </c>
    </row>
    <row r="53" spans="13:19" x14ac:dyDescent="0.25">
      <c r="M53" s="56">
        <v>6.25E-2</v>
      </c>
      <c r="N53" s="56">
        <v>0.1</v>
      </c>
      <c r="O53" s="56">
        <v>0.36363636363636365</v>
      </c>
      <c r="Q53" s="56">
        <v>-1.9607843137254902E-2</v>
      </c>
      <c r="R53" s="56">
        <v>0</v>
      </c>
      <c r="S53" s="56">
        <v>0.1111111111111111</v>
      </c>
    </row>
    <row r="54" spans="13:19" x14ac:dyDescent="0.25">
      <c r="M54" s="56">
        <v>0.31578947368421051</v>
      </c>
      <c r="N54" s="56">
        <v>-2.4390243902439025E-2</v>
      </c>
      <c r="O54" s="56">
        <v>4.7619047619047616E-2</v>
      </c>
      <c r="Q54" s="56">
        <v>0.21951219512195122</v>
      </c>
      <c r="R54" s="56">
        <v>-2.4390243902439025E-2</v>
      </c>
      <c r="S54" s="56">
        <v>0.14285714285714285</v>
      </c>
    </row>
    <row r="55" spans="13:19" x14ac:dyDescent="0.25">
      <c r="M55" s="56">
        <v>1.9230769230769232E-2</v>
      </c>
      <c r="N55" s="56">
        <v>-4.7619047619047616E-2</v>
      </c>
      <c r="O55" s="56">
        <v>4.8387096774193547E-2</v>
      </c>
      <c r="Q55" s="56">
        <v>-1.7857142857142856E-2</v>
      </c>
      <c r="R55" s="56">
        <v>7.1428571428571425E-2</v>
      </c>
      <c r="S55" s="56">
        <v>4.8387096774193547E-2</v>
      </c>
    </row>
    <row r="56" spans="13:19" x14ac:dyDescent="0.25">
      <c r="M56" s="56">
        <v>0.23076923076923078</v>
      </c>
      <c r="N56" s="56">
        <v>0.1864406779661017</v>
      </c>
      <c r="O56" s="56" t="s">
        <v>7</v>
      </c>
      <c r="Q56" s="56">
        <v>0.6216216216216216</v>
      </c>
      <c r="R56" s="56">
        <v>0.2711864406779661</v>
      </c>
      <c r="S56" s="56" t="s">
        <v>7</v>
      </c>
    </row>
    <row r="57" spans="13:19" x14ac:dyDescent="0.25">
      <c r="M57" s="56">
        <v>6.25E-2</v>
      </c>
      <c r="N57" s="56">
        <v>-1.2345679012345678E-2</v>
      </c>
      <c r="O57" s="56">
        <v>4.6511627906976744E-2</v>
      </c>
      <c r="Q57" s="56">
        <v>0.36</v>
      </c>
      <c r="R57" s="56">
        <v>0.1111111111111111</v>
      </c>
      <c r="S57" s="56">
        <v>4.6511627906976744E-2</v>
      </c>
    </row>
    <row r="58" spans="13:19" x14ac:dyDescent="0.25">
      <c r="M58" s="56">
        <v>0.17499999999999999</v>
      </c>
      <c r="N58" s="56">
        <v>5.2631578947368418E-2</v>
      </c>
      <c r="O58" s="56">
        <v>0.1111111111111111</v>
      </c>
      <c r="Q58" s="56">
        <v>0.10416666666666667</v>
      </c>
      <c r="R58" s="56">
        <v>5.2631578947368418E-2</v>
      </c>
      <c r="S58" s="56">
        <v>0.55555555555555558</v>
      </c>
    </row>
    <row r="59" spans="13:19" x14ac:dyDescent="0.25">
      <c r="M59" s="56">
        <v>8.1632653061224483E-2</v>
      </c>
      <c r="N59" s="56">
        <v>0.14285714285714285</v>
      </c>
      <c r="O59" s="56">
        <v>2.8037383177570093E-2</v>
      </c>
      <c r="Q59" s="56">
        <v>0.19148936170212766</v>
      </c>
      <c r="R59" s="56">
        <v>0.42857142857142855</v>
      </c>
      <c r="S59" s="56">
        <v>0.12149532710280374</v>
      </c>
    </row>
    <row r="60" spans="13:19" x14ac:dyDescent="0.25">
      <c r="M60" s="56">
        <v>0.24324324324324326</v>
      </c>
      <c r="N60" s="56">
        <v>-0.1044776119402985</v>
      </c>
      <c r="O60" s="56">
        <v>1.6949152542372881E-2</v>
      </c>
      <c r="Q60" s="56">
        <v>0.25</v>
      </c>
      <c r="R60" s="56">
        <v>-2.9850746268656716E-2</v>
      </c>
      <c r="S60" s="56">
        <v>0.10169491525423729</v>
      </c>
    </row>
    <row r="61" spans="13:19" x14ac:dyDescent="0.25">
      <c r="M61" s="56">
        <v>0</v>
      </c>
      <c r="N61" s="56">
        <v>-5.8823529411764705E-2</v>
      </c>
      <c r="O61" s="56">
        <v>0.12244897959183673</v>
      </c>
      <c r="Q61" s="56">
        <v>-3.8461538461538464E-2</v>
      </c>
      <c r="R61" s="56">
        <v>0.11764705882352941</v>
      </c>
      <c r="S61" s="56">
        <v>0.27551020408163263</v>
      </c>
    </row>
    <row r="62" spans="13:19" x14ac:dyDescent="0.25">
      <c r="M62" s="56">
        <v>0.16216216216216217</v>
      </c>
      <c r="N62" s="56">
        <v>0.21212121212121213</v>
      </c>
      <c r="O62" s="56">
        <v>1.1235955056179775E-2</v>
      </c>
      <c r="Q62" s="56">
        <v>0.19565217391304349</v>
      </c>
      <c r="R62" s="56">
        <v>0.21212121212121213</v>
      </c>
      <c r="S62" s="56">
        <v>-4.49438202247191E-2</v>
      </c>
    </row>
    <row r="63" spans="13:19" x14ac:dyDescent="0.25">
      <c r="M63" s="56">
        <v>2.0408163265306121E-2</v>
      </c>
      <c r="N63" s="56">
        <v>0.1111111111111111</v>
      </c>
      <c r="O63" s="56">
        <v>4.1666666666666664E-2</v>
      </c>
      <c r="Q63" s="56">
        <v>-9.0909090909090912E-2</v>
      </c>
      <c r="R63" s="56">
        <v>0.1111111111111111</v>
      </c>
      <c r="S63" s="56">
        <v>0.5625</v>
      </c>
    </row>
    <row r="64" spans="13:19" x14ac:dyDescent="0.25">
      <c r="M64" s="56">
        <v>0.35135135135135137</v>
      </c>
      <c r="N64" s="56">
        <v>5.7692307692307696E-2</v>
      </c>
      <c r="O64" s="56">
        <v>0.18556701030927836</v>
      </c>
      <c r="Q64" s="56">
        <v>-5.4054054054054057E-2</v>
      </c>
      <c r="R64" s="56">
        <v>5.7692307692307696E-2</v>
      </c>
      <c r="S64" s="56">
        <v>0.28865979381443296</v>
      </c>
    </row>
    <row r="65" spans="13:19" x14ac:dyDescent="0.25">
      <c r="M65" s="56">
        <v>0.32653061224489793</v>
      </c>
      <c r="N65" s="56">
        <v>-0.15730337078651685</v>
      </c>
      <c r="O65" s="56">
        <v>-3.8461538461538464E-2</v>
      </c>
      <c r="Q65" s="56">
        <v>-0.18367346938775511</v>
      </c>
      <c r="R65" s="56">
        <v>6.741573033707865E-2</v>
      </c>
      <c r="S65" s="56">
        <v>0</v>
      </c>
    </row>
    <row r="66" spans="13:19" x14ac:dyDescent="0.25">
      <c r="M66" s="56">
        <v>0.28205128205128205</v>
      </c>
      <c r="N66" s="56">
        <v>0.21951219512195122</v>
      </c>
      <c r="O66" s="56" t="s">
        <v>7</v>
      </c>
      <c r="Q66" s="56">
        <v>-0.10256410256410256</v>
      </c>
      <c r="R66" s="56">
        <v>0.34146341463414637</v>
      </c>
      <c r="S66" s="56" t="s">
        <v>7</v>
      </c>
    </row>
    <row r="67" spans="13:19" x14ac:dyDescent="0.25">
      <c r="M67" s="56">
        <v>0.2</v>
      </c>
      <c r="N67" s="56">
        <v>-4.7619047619047616E-2</v>
      </c>
      <c r="O67" s="56">
        <v>3.4482758620689655E-2</v>
      </c>
      <c r="Q67" s="56">
        <v>0</v>
      </c>
      <c r="R67" s="56">
        <v>0.34920634920634919</v>
      </c>
      <c r="S67" s="56">
        <v>-8.0459770114942528E-2</v>
      </c>
    </row>
    <row r="68" spans="13:19" x14ac:dyDescent="0.25">
      <c r="M68" s="56">
        <v>0.31578947368421051</v>
      </c>
      <c r="N68" s="56">
        <v>-7.8947368421052627E-2</v>
      </c>
      <c r="O68" s="56">
        <v>0</v>
      </c>
      <c r="Q68" s="56">
        <v>-0.21052631578947367</v>
      </c>
      <c r="R68" s="56">
        <v>0.11842105263157894</v>
      </c>
      <c r="S68" s="56">
        <v>-0.22222222222222221</v>
      </c>
    </row>
    <row r="69" spans="13:19" x14ac:dyDescent="0.25">
      <c r="M69" s="56">
        <v>0.15384615384615385</v>
      </c>
      <c r="N69" s="56">
        <v>-0.27272727272727271</v>
      </c>
      <c r="O69" s="56">
        <v>0.25</v>
      </c>
      <c r="Q69" s="56">
        <v>-0.23076923076923078</v>
      </c>
      <c r="R69" s="56">
        <v>0</v>
      </c>
      <c r="S69" s="56">
        <v>0.35</v>
      </c>
    </row>
    <row r="70" spans="13:19" x14ac:dyDescent="0.25">
      <c r="M70" s="56">
        <v>0.19047619047619047</v>
      </c>
      <c r="N70" s="56">
        <v>0.25</v>
      </c>
      <c r="O70" s="56">
        <v>2.3622047244094488E-2</v>
      </c>
      <c r="Q70" s="56">
        <v>-4.7619047619047616E-2</v>
      </c>
      <c r="R70" s="56">
        <v>-0.25</v>
      </c>
      <c r="S70" s="56">
        <v>2.3622047244094488E-2</v>
      </c>
    </row>
    <row r="71" spans="13:19" x14ac:dyDescent="0.25">
      <c r="M71" s="56">
        <v>0.1206896551724138</v>
      </c>
      <c r="N71" s="56">
        <v>0.40625</v>
      </c>
      <c r="O71" s="56">
        <v>4.3478260869565216E-2</v>
      </c>
      <c r="Q71" s="56">
        <v>-0.13793103448275862</v>
      </c>
      <c r="R71" s="56">
        <v>-0.29577464788732394</v>
      </c>
      <c r="S71" s="56">
        <v>0</v>
      </c>
    </row>
    <row r="72" spans="13:19" x14ac:dyDescent="0.25">
      <c r="M72" s="56">
        <v>0.3888888888888889</v>
      </c>
      <c r="N72" s="56">
        <v>0.16279069767441862</v>
      </c>
      <c r="O72" s="56">
        <v>-2.1739130434782608E-2</v>
      </c>
      <c r="Q72" s="56">
        <v>-0.16666666666666666</v>
      </c>
      <c r="R72" s="56">
        <v>-0.16666666666666666</v>
      </c>
      <c r="S72" s="56">
        <v>-2.1739130434782608E-2</v>
      </c>
    </row>
    <row r="73" spans="13:19" x14ac:dyDescent="0.25">
      <c r="M73" s="56">
        <v>0.25</v>
      </c>
      <c r="N73" s="56" t="s">
        <v>7</v>
      </c>
      <c r="O73" s="56">
        <v>-9.0909090909090912E-2</v>
      </c>
      <c r="Q73" s="56">
        <v>-0.13461538461538461</v>
      </c>
      <c r="R73" s="56">
        <v>0.1111111111111111</v>
      </c>
      <c r="S73" s="56">
        <v>-0.43181818181818182</v>
      </c>
    </row>
    <row r="74" spans="13:19" x14ac:dyDescent="0.25">
      <c r="M74" s="56">
        <v>0.19565217391304349</v>
      </c>
      <c r="N74" s="56">
        <v>0.14583333333333334</v>
      </c>
      <c r="O74" s="56">
        <v>0.18556701030927836</v>
      </c>
      <c r="Q74" s="56">
        <v>-0.13043478260869565</v>
      </c>
      <c r="R74" s="56">
        <v>-0.16666666666666666</v>
      </c>
      <c r="S74" s="56">
        <v>0.23711340206185566</v>
      </c>
    </row>
    <row r="75" spans="13:19" x14ac:dyDescent="0.25">
      <c r="M75" s="56">
        <v>0.18181818181818182</v>
      </c>
      <c r="N75" s="56" t="s">
        <v>7</v>
      </c>
      <c r="O75" s="56">
        <v>0.04</v>
      </c>
      <c r="Q75" s="56">
        <v>-9.0909090909090912E-2</v>
      </c>
      <c r="R75" s="56">
        <v>-0.16666666666666666</v>
      </c>
      <c r="S75" s="56">
        <v>-0.04</v>
      </c>
    </row>
    <row r="76" spans="13:19" x14ac:dyDescent="0.25">
      <c r="M76" s="56">
        <v>8.1081081081081086E-2</v>
      </c>
      <c r="N76" s="56" t="s">
        <v>7</v>
      </c>
      <c r="O76" s="56" t="s">
        <v>7</v>
      </c>
      <c r="Q76" s="56" t="s">
        <v>7</v>
      </c>
      <c r="R76" s="56">
        <v>0</v>
      </c>
      <c r="S76" s="56" t="s">
        <v>7</v>
      </c>
    </row>
    <row r="77" spans="13:19" x14ac:dyDescent="0.25">
      <c r="M77" s="56">
        <v>0.22448979591836735</v>
      </c>
      <c r="N77" s="56" t="s">
        <v>7</v>
      </c>
      <c r="O77" s="56">
        <v>0.14942528735632185</v>
      </c>
      <c r="Q77" s="56" t="s">
        <v>7</v>
      </c>
      <c r="R77" s="56">
        <v>-2.1739130434782608E-2</v>
      </c>
      <c r="S77" s="56">
        <v>9.1954022988505746E-2</v>
      </c>
    </row>
    <row r="78" spans="13:19" x14ac:dyDescent="0.25">
      <c r="M78" s="56">
        <v>0.15384615384615385</v>
      </c>
      <c r="N78" s="56">
        <v>8.6956521739130432E-2</v>
      </c>
      <c r="O78" s="56">
        <v>-4.7619047619047616E-2</v>
      </c>
      <c r="Q78" s="56">
        <v>0.1111111111111111</v>
      </c>
      <c r="R78" s="56">
        <v>0.14285714285714285</v>
      </c>
      <c r="S78" s="56">
        <v>-0.2857142857142857</v>
      </c>
    </row>
    <row r="79" spans="13:19" x14ac:dyDescent="0.25">
      <c r="M79" s="56">
        <v>0.3</v>
      </c>
      <c r="N79" s="56">
        <v>9.7560975609756101E-2</v>
      </c>
      <c r="O79" s="56">
        <v>0.25</v>
      </c>
      <c r="Q79" s="56">
        <v>-9.0909090909090912E-2</v>
      </c>
      <c r="R79" s="56">
        <v>0</v>
      </c>
      <c r="S79" s="56">
        <v>0.25</v>
      </c>
    </row>
    <row r="80" spans="13:19" x14ac:dyDescent="0.25">
      <c r="M80" s="56">
        <v>5.2631578947368418E-2</v>
      </c>
      <c r="N80" s="56">
        <v>3.4482758620689655E-2</v>
      </c>
      <c r="O80" s="56">
        <v>0.15044247787610621</v>
      </c>
      <c r="Q80" s="56">
        <v>0.28205128205128205</v>
      </c>
      <c r="R80" s="56">
        <v>0.14035087719298245</v>
      </c>
      <c r="S80" s="56">
        <v>-2.6548672566371681E-2</v>
      </c>
    </row>
    <row r="81" spans="13:19" x14ac:dyDescent="0.25">
      <c r="M81" s="56">
        <v>-3.8461538461538464E-2</v>
      </c>
      <c r="N81" s="56">
        <v>0</v>
      </c>
      <c r="O81" s="56">
        <v>0.17647058823529413</v>
      </c>
      <c r="Q81" s="56">
        <v>5.2631578947368418E-2</v>
      </c>
      <c r="R81" s="56">
        <v>-0.25</v>
      </c>
      <c r="S81" s="56">
        <v>9.2436974789915971E-2</v>
      </c>
    </row>
    <row r="82" spans="13:19" x14ac:dyDescent="0.25">
      <c r="M82" s="56">
        <v>0.30952380952380953</v>
      </c>
      <c r="N82" s="56">
        <v>0.17647058823529413</v>
      </c>
      <c r="O82" s="56">
        <v>0.27777777777777779</v>
      </c>
      <c r="Q82" s="56">
        <v>0.31578947368421051</v>
      </c>
      <c r="R82" s="56">
        <v>-9.0909090909090912E-2</v>
      </c>
      <c r="S82" s="56">
        <v>0</v>
      </c>
    </row>
    <row r="83" spans="13:19" x14ac:dyDescent="0.25">
      <c r="M83" s="56">
        <v>0.1206896551724138</v>
      </c>
      <c r="N83" s="56">
        <v>3.4482758620689655E-2</v>
      </c>
      <c r="O83" s="56">
        <v>-0.13043478260869565</v>
      </c>
      <c r="Q83" s="56">
        <v>0.22448979591836735</v>
      </c>
      <c r="R83" s="56">
        <v>-8.0459770114942528E-2</v>
      </c>
      <c r="S83" s="56">
        <v>-0.2391304347826087</v>
      </c>
    </row>
    <row r="84" spans="13:19" x14ac:dyDescent="0.25">
      <c r="M84" s="56">
        <v>0.66666666666666663</v>
      </c>
      <c r="N84" s="56">
        <v>0.29032258064516131</v>
      </c>
      <c r="O84" s="56">
        <v>-9.433962264150943E-3</v>
      </c>
      <c r="Q84" s="56">
        <v>0.31578947368421051</v>
      </c>
      <c r="R84" s="56">
        <v>0.12903225806451613</v>
      </c>
      <c r="S84" s="56">
        <v>3.7735849056603772E-2</v>
      </c>
    </row>
    <row r="85" spans="13:19" x14ac:dyDescent="0.25">
      <c r="M85" s="56">
        <v>0.25</v>
      </c>
      <c r="N85" s="56">
        <v>3.7735849056603772E-2</v>
      </c>
      <c r="O85" s="56" t="s">
        <v>7</v>
      </c>
      <c r="Q85" s="56">
        <v>0.25</v>
      </c>
      <c r="R85" s="56">
        <v>-1.9607843137254902E-2</v>
      </c>
      <c r="S85" s="56">
        <v>-6.25E-2</v>
      </c>
    </row>
    <row r="86" spans="13:19" x14ac:dyDescent="0.25">
      <c r="M86" s="56">
        <v>0.30434782608695654</v>
      </c>
      <c r="N86" s="56">
        <v>0.30434782608695654</v>
      </c>
      <c r="O86" s="56" t="s">
        <v>7</v>
      </c>
      <c r="Q86" s="56">
        <v>0.19047619047619047</v>
      </c>
      <c r="R86" s="56">
        <v>-0.16666666666666666</v>
      </c>
      <c r="S86" s="56" t="s">
        <v>7</v>
      </c>
    </row>
    <row r="87" spans="13:19" x14ac:dyDescent="0.25">
      <c r="M87" s="56">
        <v>0</v>
      </c>
      <c r="N87" s="56">
        <v>0.25</v>
      </c>
      <c r="O87" s="56">
        <v>-2.4390243902439025E-2</v>
      </c>
      <c r="Q87" s="56">
        <v>5.2631578947368418E-2</v>
      </c>
      <c r="R87" s="56">
        <v>0</v>
      </c>
      <c r="S87" s="56">
        <v>-2.4390243902439025E-2</v>
      </c>
    </row>
    <row r="88" spans="13:19" x14ac:dyDescent="0.25">
      <c r="M88" s="56">
        <v>0.6470588235294118</v>
      </c>
      <c r="N88" s="56">
        <v>0.31578947368421051</v>
      </c>
      <c r="O88" s="56">
        <v>-0.23076923076923078</v>
      </c>
      <c r="Q88" s="56" t="s">
        <v>7</v>
      </c>
      <c r="R88" s="56">
        <v>-4.7619047619047616E-2</v>
      </c>
      <c r="S88" s="56">
        <v>-0.23076923076923078</v>
      </c>
    </row>
    <row r="89" spans="13:19" x14ac:dyDescent="0.25">
      <c r="M89" s="56">
        <v>0.2857142857142857</v>
      </c>
      <c r="N89" s="56">
        <v>0.34328358208955223</v>
      </c>
      <c r="O89" s="56">
        <v>7.8431372549019607E-2</v>
      </c>
      <c r="Q89" s="56" t="s">
        <v>7</v>
      </c>
      <c r="R89" s="56">
        <v>1.4492753623188406E-2</v>
      </c>
      <c r="S89" s="56">
        <v>0.27450980392156865</v>
      </c>
    </row>
    <row r="90" spans="13:19" x14ac:dyDescent="0.25">
      <c r="M90" s="56">
        <v>0.26829268292682928</v>
      </c>
      <c r="N90" s="56">
        <v>0.33333333333333331</v>
      </c>
      <c r="O90" s="56">
        <v>1.6260162601626018E-2</v>
      </c>
      <c r="Q90" s="56">
        <v>-0.1111111111111111</v>
      </c>
      <c r="R90" s="56">
        <v>0.1111111111111111</v>
      </c>
      <c r="S90" s="56">
        <v>5.6910569105691054E-2</v>
      </c>
    </row>
    <row r="91" spans="13:19" x14ac:dyDescent="0.25">
      <c r="M91" s="56">
        <v>0.17307692307692307</v>
      </c>
      <c r="N91" s="56">
        <v>0.2711864406779661</v>
      </c>
      <c r="O91" s="56">
        <v>0.14035087719298245</v>
      </c>
      <c r="Q91" s="56">
        <v>-9.0909090909090912E-2</v>
      </c>
      <c r="R91" s="56">
        <v>0.14035087719298245</v>
      </c>
      <c r="S91" s="56">
        <v>9.6491228070175433E-2</v>
      </c>
    </row>
    <row r="92" spans="13:19" x14ac:dyDescent="0.25">
      <c r="M92" s="56">
        <v>5.4545454545454543E-2</v>
      </c>
      <c r="N92" s="56">
        <v>0.15384615384615385</v>
      </c>
      <c r="O92" s="56">
        <v>8.4337349397590355E-2</v>
      </c>
      <c r="Q92" s="56">
        <v>0.28205128205128205</v>
      </c>
      <c r="R92" s="56">
        <v>-0.375</v>
      </c>
      <c r="S92" s="56">
        <v>-3.614457831325301E-2</v>
      </c>
    </row>
    <row r="93" spans="13:19" x14ac:dyDescent="0.25">
      <c r="M93" s="56">
        <v>0.27272727272727271</v>
      </c>
      <c r="N93" s="56">
        <v>-6.25E-2</v>
      </c>
      <c r="O93" s="56">
        <v>-0.16666666666666666</v>
      </c>
      <c r="Q93" s="56">
        <v>5.2631578947368418E-2</v>
      </c>
      <c r="R93" s="56">
        <v>0.25</v>
      </c>
      <c r="S93" s="56">
        <v>-4.7619047619047616E-2</v>
      </c>
    </row>
    <row r="94" spans="13:19" x14ac:dyDescent="0.25">
      <c r="M94" s="56">
        <v>0.13157894736842105</v>
      </c>
      <c r="N94" s="56">
        <v>-0.1111111111111111</v>
      </c>
      <c r="O94" s="56">
        <v>7.8431372549019607E-2</v>
      </c>
      <c r="Q94" s="56">
        <v>0.18421052631578946</v>
      </c>
      <c r="R94" s="56">
        <v>4.6511627906976744E-2</v>
      </c>
      <c r="S94" s="56">
        <v>3.0927835051546393E-2</v>
      </c>
    </row>
    <row r="95" spans="13:19" x14ac:dyDescent="0.25">
      <c r="M95" s="56">
        <v>8.1632653061224483E-2</v>
      </c>
      <c r="N95" s="56">
        <v>0.37931034482758619</v>
      </c>
      <c r="O95" s="56">
        <v>3.1746031746031744E-2</v>
      </c>
      <c r="Q95" s="56">
        <v>2.0408163265306121E-2</v>
      </c>
      <c r="R95" s="56" t="s">
        <v>7</v>
      </c>
      <c r="S95" s="56">
        <v>7.7519379844961239E-3</v>
      </c>
    </row>
    <row r="96" spans="13:19" x14ac:dyDescent="0.25">
      <c r="M96" s="56">
        <v>0.36842105263157893</v>
      </c>
      <c r="N96" s="56">
        <v>6.3829787234042548E-2</v>
      </c>
      <c r="O96" s="56" t="s">
        <v>7</v>
      </c>
      <c r="Q96" s="56">
        <v>-0.21052631578947367</v>
      </c>
      <c r="R96" s="56">
        <v>-0.16666666666666666</v>
      </c>
      <c r="S96" s="56">
        <v>-1.7094017094017096E-2</v>
      </c>
    </row>
    <row r="97" spans="13:19" x14ac:dyDescent="0.25">
      <c r="M97" s="56">
        <v>0.12962962962962962</v>
      </c>
      <c r="N97" s="56">
        <v>0.25</v>
      </c>
      <c r="O97" s="56">
        <v>9.1954022988505746E-2</v>
      </c>
      <c r="Q97" s="56">
        <v>-3.8461538461538464E-2</v>
      </c>
      <c r="R97" s="56" t="s">
        <v>7</v>
      </c>
      <c r="S97" s="56">
        <v>-0.13043478260869565</v>
      </c>
    </row>
    <row r="98" spans="13:19" x14ac:dyDescent="0.25">
      <c r="M98" s="56">
        <v>0.15384615384615385</v>
      </c>
      <c r="N98" s="56">
        <v>-2.4390243902439025E-2</v>
      </c>
      <c r="O98" s="56">
        <v>0.20930232558139536</v>
      </c>
      <c r="Q98" s="56">
        <v>-0.16666666666666666</v>
      </c>
      <c r="R98" s="56" t="s">
        <v>7</v>
      </c>
      <c r="S98" s="56">
        <v>0.13636363636363635</v>
      </c>
    </row>
    <row r="99" spans="13:19" x14ac:dyDescent="0.25">
      <c r="M99" s="56">
        <v>4.0816326530612242E-2</v>
      </c>
      <c r="N99" s="56">
        <v>0.22222222222222221</v>
      </c>
      <c r="O99" s="56">
        <v>0.1702127659574468</v>
      </c>
      <c r="Q99" s="56">
        <v>-0.2982456140350877</v>
      </c>
      <c r="R99" s="56" t="s">
        <v>7</v>
      </c>
      <c r="S99" s="56">
        <v>3.0927835051546393E-2</v>
      </c>
    </row>
    <row r="100" spans="13:19" x14ac:dyDescent="0.25">
      <c r="M100" s="56">
        <v>0.11764705882352941</v>
      </c>
      <c r="N100" s="56">
        <v>-0.2857142857142857</v>
      </c>
      <c r="O100" s="56">
        <v>2.6785714285714284E-2</v>
      </c>
      <c r="Q100" s="56">
        <v>0.18421052631578946</v>
      </c>
      <c r="R100" s="56">
        <v>1.4492753623188406E-2</v>
      </c>
      <c r="S100" s="56">
        <v>-1.5748031496062992E-2</v>
      </c>
    </row>
    <row r="101" spans="13:19" x14ac:dyDescent="0.25">
      <c r="M101" s="56">
        <v>-0.30612244897959184</v>
      </c>
      <c r="N101" s="56">
        <v>-4.7619047619047616E-2</v>
      </c>
      <c r="O101" s="56">
        <v>-9.0090090090090089E-3</v>
      </c>
      <c r="Q101" s="56">
        <v>-1.7857142857142856E-2</v>
      </c>
      <c r="R101" s="56">
        <v>9.7560975609756101E-2</v>
      </c>
      <c r="S101" s="56">
        <v>-5.1724137931034482E-2</v>
      </c>
    </row>
    <row r="102" spans="13:19" x14ac:dyDescent="0.25">
      <c r="M102" s="56">
        <v>-2.4390243902439025E-2</v>
      </c>
      <c r="N102" s="56">
        <v>0.2711864406779661</v>
      </c>
      <c r="O102" s="56">
        <v>-5.8823529411764705E-2</v>
      </c>
      <c r="Q102" s="56">
        <v>0.18421052631578946</v>
      </c>
      <c r="R102" s="56">
        <v>0.20689655172413793</v>
      </c>
      <c r="S102" s="56">
        <v>1.1904761904761904E-2</v>
      </c>
    </row>
    <row r="103" spans="13:19" x14ac:dyDescent="0.25">
      <c r="M103" s="56">
        <v>-3.8461538461538464E-2</v>
      </c>
      <c r="N103" s="56">
        <v>9.7560975609756101E-2</v>
      </c>
      <c r="O103" s="56">
        <v>0.48936170212765956</v>
      </c>
      <c r="Q103" s="56">
        <v>2.0408163265306121E-2</v>
      </c>
      <c r="R103" s="56">
        <v>-0.25</v>
      </c>
      <c r="S103" s="56">
        <v>-0.1</v>
      </c>
    </row>
    <row r="104" spans="13:19" x14ac:dyDescent="0.25">
      <c r="M104" s="56">
        <v>-9.0909090909090912E-2</v>
      </c>
      <c r="N104" s="34">
        <v>-0.1044776119402985</v>
      </c>
      <c r="O104" s="56">
        <v>0.1</v>
      </c>
      <c r="Q104" s="56">
        <v>-5.4054054054054057E-2</v>
      </c>
      <c r="R104" s="56">
        <v>-0.11764705882352941</v>
      </c>
      <c r="S104" s="56">
        <v>2.0408163265306121E-2</v>
      </c>
    </row>
    <row r="105" spans="13:19" x14ac:dyDescent="0.25">
      <c r="M105" s="56">
        <v>0.45454545454545453</v>
      </c>
      <c r="N105" s="34">
        <v>-2.2988505747126436E-2</v>
      </c>
      <c r="O105" s="56">
        <v>7.7519379844961239E-3</v>
      </c>
      <c r="Q105" s="56">
        <v>-0.24528301886792453</v>
      </c>
      <c r="R105" s="56">
        <v>-8.0459770114942528E-2</v>
      </c>
      <c r="S105" s="56">
        <v>-2.4390243902439025E-2</v>
      </c>
    </row>
    <row r="106" spans="13:19" x14ac:dyDescent="0.25">
      <c r="M106" s="56">
        <v>0.10526315789473684</v>
      </c>
      <c r="N106" s="34">
        <v>0.45161290322580644</v>
      </c>
      <c r="O106" s="56" t="s">
        <v>7</v>
      </c>
      <c r="Q106" s="56">
        <v>-2.1739130434782608E-2</v>
      </c>
      <c r="R106" s="56">
        <v>0.12903225806451613</v>
      </c>
      <c r="S106" s="56">
        <v>0.18181818181818182</v>
      </c>
    </row>
    <row r="107" spans="13:19" x14ac:dyDescent="0.25">
      <c r="M107" s="56">
        <v>4.0816326530612242E-2</v>
      </c>
      <c r="N107" s="34">
        <v>0.17647058823529413</v>
      </c>
      <c r="O107" s="56">
        <v>-9.0909090909090912E-2</v>
      </c>
      <c r="Q107" s="56">
        <v>0</v>
      </c>
      <c r="R107" s="56">
        <v>-0.15094339622641509</v>
      </c>
      <c r="S107" s="56">
        <v>-0.12790697674418605</v>
      </c>
    </row>
    <row r="108" spans="13:19" x14ac:dyDescent="0.25">
      <c r="M108" s="56">
        <v>5.2631578947368418E-2</v>
      </c>
      <c r="N108" s="34">
        <v>0.38297872340425532</v>
      </c>
      <c r="O108" s="34">
        <v>0.19565217391304349</v>
      </c>
      <c r="Q108" s="56">
        <v>0.18421052631578946</v>
      </c>
      <c r="R108" s="56">
        <v>-0.2391304347826087</v>
      </c>
      <c r="S108" s="56">
        <v>5.2631578947368418E-2</v>
      </c>
    </row>
    <row r="109" spans="13:19" x14ac:dyDescent="0.25">
      <c r="M109" s="56">
        <v>-0.27777777777777779</v>
      </c>
      <c r="N109" s="34">
        <v>2.4096385542168676E-2</v>
      </c>
      <c r="O109" s="34">
        <v>0.1111111111111111</v>
      </c>
      <c r="Q109" s="56">
        <v>0.15384615384615385</v>
      </c>
      <c r="R109" s="56">
        <v>0.1111111111111111</v>
      </c>
      <c r="S109" s="56">
        <v>0.1111111111111111</v>
      </c>
    </row>
    <row r="110" spans="13:19" x14ac:dyDescent="0.25">
      <c r="M110" s="56">
        <v>2.564102564102564E-2</v>
      </c>
      <c r="N110" s="34">
        <v>0.13636363636363635</v>
      </c>
      <c r="O110" s="34">
        <v>3.1746031746031744E-2</v>
      </c>
      <c r="Q110" s="56">
        <v>-0.2857142857142857</v>
      </c>
      <c r="R110" s="56">
        <v>5.2631578947368418E-2</v>
      </c>
      <c r="S110" s="56">
        <v>8.0645161290322578E-3</v>
      </c>
    </row>
    <row r="111" spans="13:19" x14ac:dyDescent="0.25">
      <c r="M111" s="56">
        <v>2.0408163265306121E-2</v>
      </c>
      <c r="N111" s="34">
        <v>0.11940298507462686</v>
      </c>
      <c r="O111" s="34">
        <v>0.1111111111111111</v>
      </c>
      <c r="Q111" s="56">
        <v>-0.12280701754385964</v>
      </c>
      <c r="R111" s="56">
        <v>4.4776119402985072E-2</v>
      </c>
      <c r="S111" s="56">
        <v>9.2436974789915971E-2</v>
      </c>
    </row>
    <row r="112" spans="13:19" x14ac:dyDescent="0.25">
      <c r="M112" s="56">
        <v>-0.35185185185185186</v>
      </c>
      <c r="N112" s="34">
        <v>8.1081081081081086E-2</v>
      </c>
      <c r="O112" s="34">
        <v>-1.098901098901099E-2</v>
      </c>
      <c r="Q112" s="56">
        <v>0.18421052631578946</v>
      </c>
      <c r="R112" s="34">
        <v>0.13333333333333333</v>
      </c>
      <c r="S112" s="56">
        <v>-0.18478260869565216</v>
      </c>
    </row>
    <row r="113" spans="13:19" x14ac:dyDescent="0.25">
      <c r="M113" s="56">
        <v>-0.375</v>
      </c>
      <c r="N113" s="34">
        <v>0.2711864406779661</v>
      </c>
      <c r="O113" s="34">
        <v>0.20930232558139536</v>
      </c>
      <c r="Q113" s="56">
        <v>-1.7857142857142856E-2</v>
      </c>
      <c r="R113" s="34">
        <v>1.6949152542372881E-2</v>
      </c>
      <c r="S113" s="56">
        <v>-0.20454545454545456</v>
      </c>
    </row>
    <row r="114" spans="13:19" x14ac:dyDescent="0.25">
      <c r="M114" s="56">
        <v>-0.32432432432432434</v>
      </c>
      <c r="N114" s="34">
        <v>0.1111111111111111</v>
      </c>
      <c r="O114" s="34">
        <v>-5.6603773584905662E-2</v>
      </c>
      <c r="Q114" s="56">
        <v>5.2631578947368418E-2</v>
      </c>
      <c r="R114" s="34">
        <v>-2.7777777777777776E-2</v>
      </c>
      <c r="S114" s="56">
        <v>2.9411764705882353E-2</v>
      </c>
    </row>
    <row r="115" spans="13:19" x14ac:dyDescent="0.25">
      <c r="M115" s="56">
        <v>-0.2</v>
      </c>
      <c r="N115" s="34">
        <v>2.7397260273972601E-2</v>
      </c>
      <c r="O115" s="34">
        <v>-6.25E-2</v>
      </c>
      <c r="Q115" s="56">
        <v>0.12244897959183673</v>
      </c>
      <c r="R115" s="34">
        <v>-0.17808219178082191</v>
      </c>
      <c r="S115" s="56">
        <v>6.5573770491803282E-2</v>
      </c>
    </row>
    <row r="116" spans="13:19" x14ac:dyDescent="0.25">
      <c r="M116" s="56">
        <v>-0.2857142857142857</v>
      </c>
      <c r="N116" s="34">
        <v>7.3170731707317069E-2</v>
      </c>
      <c r="O116" s="34" t="s">
        <v>7</v>
      </c>
      <c r="Q116" s="56">
        <v>0.35135135135135137</v>
      </c>
      <c r="R116" s="34">
        <v>3.6585365853658534E-2</v>
      </c>
      <c r="S116" s="56">
        <v>2.6785714285714284E-2</v>
      </c>
    </row>
    <row r="117" spans="13:19" x14ac:dyDescent="0.25">
      <c r="M117" s="56">
        <v>-0.21568627450980393</v>
      </c>
      <c r="N117" s="34">
        <v>0.37931034482758619</v>
      </c>
      <c r="O117" s="34">
        <v>-2.4390243902439025E-2</v>
      </c>
      <c r="Q117" s="56">
        <v>0.13207547169811321</v>
      </c>
      <c r="R117" s="34">
        <v>3.4482758620689655E-2</v>
      </c>
      <c r="S117" s="56">
        <v>-0.21052631578947367</v>
      </c>
    </row>
    <row r="118" spans="13:19" x14ac:dyDescent="0.25">
      <c r="M118" s="56">
        <v>-0.26829268292682928</v>
      </c>
      <c r="N118" s="34">
        <v>6.3829787234042548E-2</v>
      </c>
      <c r="O118" s="34">
        <v>1.9230769230769232E-2</v>
      </c>
      <c r="Q118" s="56">
        <v>0.19565217391304349</v>
      </c>
      <c r="R118" s="34">
        <v>-4.2553191489361701E-2</v>
      </c>
      <c r="S118" s="56">
        <v>-0.24528301886792453</v>
      </c>
    </row>
    <row r="119" spans="13:19" x14ac:dyDescent="0.25">
      <c r="M119" s="56">
        <v>-0.23076923076923078</v>
      </c>
      <c r="N119" s="34">
        <v>0</v>
      </c>
      <c r="O119" s="34">
        <v>-1.9607843137254902E-2</v>
      </c>
      <c r="Q119" s="56">
        <v>9.0909090909090912E-2</v>
      </c>
      <c r="R119" s="34">
        <v>0</v>
      </c>
      <c r="S119" s="34">
        <v>0.14583333333333334</v>
      </c>
    </row>
    <row r="120" spans="13:19" x14ac:dyDescent="0.25">
      <c r="M120" s="56">
        <v>-0.21052631578947367</v>
      </c>
      <c r="N120" s="34">
        <v>-0.2073170731707317</v>
      </c>
      <c r="O120" s="34">
        <v>5.6910569105691054E-2</v>
      </c>
      <c r="Q120" s="56">
        <v>-7.8947368421052627E-2</v>
      </c>
      <c r="R120" s="34">
        <v>9.7560975609756101E-2</v>
      </c>
      <c r="S120" s="34">
        <v>1.5625E-2</v>
      </c>
    </row>
    <row r="121" spans="13:19" x14ac:dyDescent="0.25">
      <c r="M121" s="56">
        <v>-0.25925925925925924</v>
      </c>
      <c r="N121" s="34">
        <v>0.90476190476190477</v>
      </c>
      <c r="O121" s="34">
        <v>0.14035087719298245</v>
      </c>
      <c r="Q121" s="56">
        <v>-3.8461538461538464E-2</v>
      </c>
      <c r="R121" s="34">
        <v>-4.7619047619047616E-2</v>
      </c>
      <c r="S121" s="34">
        <v>-2.4390243902439025E-2</v>
      </c>
    </row>
    <row r="122" spans="13:19" x14ac:dyDescent="0.25">
      <c r="M122" s="56">
        <v>-0.35897435897435898</v>
      </c>
      <c r="N122" s="34">
        <v>1.6949152542372881E-2</v>
      </c>
      <c r="O122" s="34">
        <v>0.3253012048192771</v>
      </c>
      <c r="Q122" s="56">
        <v>7.1428571428571425E-2</v>
      </c>
      <c r="R122" s="34">
        <v>0.10169491525423729</v>
      </c>
      <c r="S122" s="34">
        <v>-9.5744680851063829E-2</v>
      </c>
    </row>
    <row r="123" spans="13:19" x14ac:dyDescent="0.25">
      <c r="M123" s="56">
        <v>-0.34693877551020408</v>
      </c>
      <c r="N123" s="34">
        <v>4.9382716049382713E-2</v>
      </c>
      <c r="O123" s="34">
        <v>0.35714285714285715</v>
      </c>
      <c r="Q123" s="56">
        <v>-3.5087719298245612E-2</v>
      </c>
      <c r="R123" s="34">
        <v>0.1111111111111111</v>
      </c>
      <c r="S123" s="34">
        <v>-0.1</v>
      </c>
    </row>
    <row r="124" spans="13:19" x14ac:dyDescent="0.25">
      <c r="M124" s="56"/>
      <c r="N124" s="34">
        <v>0.22807017543859648</v>
      </c>
      <c r="O124" s="34">
        <v>0.12745098039215685</v>
      </c>
      <c r="Q124" s="56" t="s">
        <v>7</v>
      </c>
      <c r="R124" s="34">
        <v>0.22807017543859648</v>
      </c>
      <c r="S124" s="34">
        <v>0.23711340206185566</v>
      </c>
    </row>
    <row r="125" spans="13:19" x14ac:dyDescent="0.25">
      <c r="M125" s="69">
        <f>COUNTIF(M4:M123,"&gt;-100")</f>
        <v>120</v>
      </c>
      <c r="N125" s="34">
        <v>0.2857142857142857</v>
      </c>
      <c r="O125" s="34">
        <v>5.5555555555555552E-2</v>
      </c>
      <c r="Q125" s="56" t="s">
        <v>7</v>
      </c>
      <c r="R125" s="34">
        <v>0.42857142857142855</v>
      </c>
      <c r="S125" s="34">
        <v>4.6511627906976744E-2</v>
      </c>
    </row>
    <row r="126" spans="13:19" x14ac:dyDescent="0.25">
      <c r="M126" s="56"/>
      <c r="N126" s="34">
        <v>-0.2537313432835821</v>
      </c>
      <c r="O126" s="34" t="s">
        <v>7</v>
      </c>
      <c r="Q126" s="56">
        <v>-0.1111111111111111</v>
      </c>
      <c r="R126" s="34">
        <v>0.19402985074626866</v>
      </c>
      <c r="S126" s="34">
        <v>0.1111111111111111</v>
      </c>
    </row>
    <row r="127" spans="13:19" x14ac:dyDescent="0.25">
      <c r="M127" s="56"/>
      <c r="N127" s="34">
        <v>-0.17647058823529413</v>
      </c>
      <c r="O127" s="34">
        <v>0.26436781609195403</v>
      </c>
      <c r="Q127" s="56">
        <v>-9.0909090909090912E-2</v>
      </c>
      <c r="R127" s="34">
        <v>5.8823529411764705E-2</v>
      </c>
      <c r="S127" s="34">
        <v>-2.1739130434782608E-2</v>
      </c>
    </row>
    <row r="128" spans="13:19" x14ac:dyDescent="0.25">
      <c r="M128" s="56"/>
      <c r="N128" s="34">
        <v>0.21212121212121213</v>
      </c>
      <c r="O128" s="34">
        <v>0.16279069767441862</v>
      </c>
      <c r="Q128" s="56">
        <v>2.564102564102564E-2</v>
      </c>
      <c r="R128" s="34">
        <v>-9.0909090909090912E-2</v>
      </c>
      <c r="S128" s="34">
        <v>0.25</v>
      </c>
    </row>
    <row r="129" spans="13:19" x14ac:dyDescent="0.25">
      <c r="M129" s="56"/>
      <c r="N129" s="34">
        <v>0.1111111111111111</v>
      </c>
      <c r="O129" s="34">
        <v>7.4468085106382975E-2</v>
      </c>
      <c r="Q129" s="56">
        <v>-0.12280701754385964</v>
      </c>
      <c r="R129" s="34">
        <v>-0.1111111111111111</v>
      </c>
      <c r="S129" s="34">
        <v>0.23711340206185566</v>
      </c>
    </row>
    <row r="130" spans="13:19" x14ac:dyDescent="0.25">
      <c r="M130" s="56"/>
      <c r="N130" s="34">
        <v>0.11538461538461539</v>
      </c>
      <c r="O130" s="34">
        <v>8.9285714285714288E-2</v>
      </c>
      <c r="Q130" s="56">
        <v>5.2631578947368418E-2</v>
      </c>
      <c r="R130" s="34">
        <v>-3.8461538461538464E-2</v>
      </c>
      <c r="S130" s="34">
        <v>2.3622047244094488E-2</v>
      </c>
    </row>
    <row r="131" spans="13:19" x14ac:dyDescent="0.25">
      <c r="M131" s="56"/>
      <c r="N131" s="34">
        <v>-0.15730337078651685</v>
      </c>
      <c r="O131" s="34">
        <v>0.17117117117117117</v>
      </c>
      <c r="Q131" s="56">
        <v>2.0408163265306121E-2</v>
      </c>
      <c r="R131" s="34">
        <v>1.1235955056179775E-2</v>
      </c>
      <c r="S131" s="34">
        <v>3.4482758620689655E-2</v>
      </c>
    </row>
    <row r="132" spans="13:19" x14ac:dyDescent="0.25">
      <c r="M132" s="56"/>
      <c r="N132" s="34">
        <v>0.21951219512195122</v>
      </c>
      <c r="O132" s="34">
        <v>0.35294117647058826</v>
      </c>
      <c r="Q132" s="56">
        <v>5.2631578947368418E-2</v>
      </c>
      <c r="R132" s="34">
        <v>9.7560975609756101E-2</v>
      </c>
      <c r="S132" s="34">
        <v>-4.7619047619047616E-2</v>
      </c>
    </row>
    <row r="133" spans="13:19" x14ac:dyDescent="0.25">
      <c r="M133" s="56"/>
      <c r="N133" s="34">
        <v>3.1746031746031744E-2</v>
      </c>
      <c r="O133" s="34">
        <v>0.10638297872340426</v>
      </c>
      <c r="Q133" s="56">
        <v>-3.8461538461538464E-2</v>
      </c>
      <c r="R133" s="34">
        <v>0.19047619047619047</v>
      </c>
      <c r="S133" s="34">
        <v>0.2</v>
      </c>
    </row>
    <row r="134" spans="13:19" x14ac:dyDescent="0.25">
      <c r="M134" s="56"/>
      <c r="N134" s="34">
        <v>-1.3157894736842105E-2</v>
      </c>
      <c r="O134" s="34">
        <v>0.15</v>
      </c>
      <c r="Q134" s="56">
        <v>-4.7619047619047616E-2</v>
      </c>
      <c r="R134" s="34">
        <v>0.18421052631578946</v>
      </c>
      <c r="S134" s="34">
        <v>0.27551020408163263</v>
      </c>
    </row>
    <row r="135" spans="13:19" x14ac:dyDescent="0.25">
      <c r="M135" s="56"/>
      <c r="N135" s="34">
        <v>9.0909090909090912E-2</v>
      </c>
      <c r="O135" s="34">
        <v>3.1007751937984496E-2</v>
      </c>
      <c r="Q135" s="56">
        <v>5.2631578947368418E-2</v>
      </c>
      <c r="R135" s="34">
        <v>0.27272727272727271</v>
      </c>
      <c r="S135" s="34">
        <v>9.7560975609756101E-2</v>
      </c>
    </row>
    <row r="136" spans="13:19" x14ac:dyDescent="0.25">
      <c r="M136" s="56"/>
      <c r="N136" s="34">
        <v>-5.4054054054054057E-2</v>
      </c>
      <c r="O136" s="34" t="s">
        <v>7</v>
      </c>
      <c r="Q136" s="56"/>
      <c r="R136" s="34">
        <v>-0.1891891891891892</v>
      </c>
      <c r="S136" s="34">
        <v>0.22727272727272727</v>
      </c>
    </row>
    <row r="137" spans="13:19" x14ac:dyDescent="0.25">
      <c r="M137" s="56"/>
      <c r="N137" s="34">
        <v>-5.4054054054054057E-2</v>
      </c>
      <c r="O137" s="34">
        <v>0.25</v>
      </c>
      <c r="Q137" s="69">
        <f>COUNTIF(Q4:Q135,"&gt;-100")</f>
        <v>126</v>
      </c>
      <c r="R137" s="34">
        <v>-5.4054054054054057E-2</v>
      </c>
      <c r="S137" s="34">
        <v>-1.1627906976744186E-2</v>
      </c>
    </row>
    <row r="138" spans="13:19" x14ac:dyDescent="0.25">
      <c r="M138" s="56"/>
      <c r="N138" s="34">
        <v>-3.4090909090909088E-2</v>
      </c>
      <c r="O138" s="34">
        <v>4.3478260869565216E-2</v>
      </c>
      <c r="Q138" s="56"/>
      <c r="R138" s="34">
        <v>-9.0909090909090912E-2</v>
      </c>
      <c r="S138" s="34">
        <v>0.31578947368421051</v>
      </c>
    </row>
    <row r="139" spans="13:19" x14ac:dyDescent="0.25">
      <c r="M139" s="56"/>
      <c r="N139" s="34">
        <v>0.16666666666666666</v>
      </c>
      <c r="O139" s="34">
        <v>0.18181818181818182</v>
      </c>
      <c r="Q139" s="56"/>
      <c r="R139" s="34">
        <v>0.16666666666666666</v>
      </c>
      <c r="S139" s="34">
        <v>0.39393939393939392</v>
      </c>
    </row>
    <row r="140" spans="13:19" x14ac:dyDescent="0.25">
      <c r="M140" s="56"/>
      <c r="N140" s="34">
        <v>-3.8461538461538464E-2</v>
      </c>
      <c r="O140" s="34">
        <v>7.1428571428571425E-2</v>
      </c>
      <c r="Q140" s="56"/>
      <c r="R140" s="34">
        <v>-3.8461538461538464E-2</v>
      </c>
      <c r="S140" s="34">
        <v>4.8387096774193547E-2</v>
      </c>
    </row>
    <row r="141" spans="13:19" x14ac:dyDescent="0.25">
      <c r="M141" s="56"/>
      <c r="N141" s="34">
        <v>-0.1</v>
      </c>
      <c r="O141" s="34">
        <v>0.1623931623931624</v>
      </c>
      <c r="Q141" s="56"/>
      <c r="R141" s="34">
        <v>0</v>
      </c>
      <c r="S141" s="34">
        <v>9.2436974789915971E-2</v>
      </c>
    </row>
    <row r="142" spans="13:19" x14ac:dyDescent="0.25">
      <c r="M142" s="56"/>
      <c r="N142" s="34">
        <v>-8.5365853658536592E-2</v>
      </c>
      <c r="O142" s="34">
        <v>0.2857142857142857</v>
      </c>
      <c r="Q142" s="56"/>
      <c r="R142" s="34">
        <v>-0.14634146341463414</v>
      </c>
      <c r="S142" s="34">
        <v>-0.13043478260869565</v>
      </c>
    </row>
    <row r="143" spans="13:19" x14ac:dyDescent="0.25">
      <c r="M143" s="56"/>
      <c r="N143" s="34">
        <v>0</v>
      </c>
      <c r="O143" s="34">
        <v>0.11627906976744186</v>
      </c>
      <c r="Q143" s="56"/>
      <c r="R143" s="34">
        <v>0</v>
      </c>
      <c r="S143" s="34">
        <v>0.36363636363636365</v>
      </c>
    </row>
    <row r="144" spans="13:19" x14ac:dyDescent="0.25">
      <c r="M144" s="56"/>
      <c r="N144" s="34">
        <v>3.7735849056603772E-2</v>
      </c>
      <c r="O144" s="34">
        <v>-5.6603773584905662E-2</v>
      </c>
      <c r="Q144" s="56"/>
      <c r="R144" s="34">
        <v>3.7735849056603772E-2</v>
      </c>
      <c r="S144" s="34">
        <v>0.12745098039215685</v>
      </c>
    </row>
    <row r="145" spans="13:19" x14ac:dyDescent="0.25">
      <c r="M145" s="56"/>
      <c r="N145" s="34">
        <v>7.6923076923076927E-2</v>
      </c>
      <c r="O145" s="34">
        <v>-4.6875E-2</v>
      </c>
      <c r="Q145" s="56"/>
      <c r="R145" s="34">
        <v>0.15384615384615385</v>
      </c>
      <c r="S145" s="34">
        <v>6.5573770491803282E-2</v>
      </c>
    </row>
    <row r="146" spans="13:19" x14ac:dyDescent="0.25">
      <c r="M146" s="56"/>
      <c r="N146" s="34">
        <v>-3.8461538461538464E-2</v>
      </c>
      <c r="O146" s="34" t="s">
        <v>7</v>
      </c>
      <c r="Q146" s="56"/>
      <c r="R146" s="34">
        <v>5.7692307692307696E-2</v>
      </c>
      <c r="S146" s="34">
        <v>0.16071428571428573</v>
      </c>
    </row>
    <row r="147" spans="13:19" x14ac:dyDescent="0.25">
      <c r="M147" s="56"/>
      <c r="N147" s="34">
        <v>0.2857142857142857</v>
      </c>
      <c r="O147" s="34">
        <v>0.13414634146341464</v>
      </c>
      <c r="Q147" s="56"/>
      <c r="R147" s="34">
        <v>-0.14285714285714285</v>
      </c>
      <c r="S147" s="34">
        <v>-0.10526315789473684</v>
      </c>
    </row>
    <row r="148" spans="13:19" x14ac:dyDescent="0.25">
      <c r="M148" s="56"/>
      <c r="N148" s="34">
        <v>4.4776119402985072E-2</v>
      </c>
      <c r="O148" s="34">
        <v>-9.6153846153846159E-2</v>
      </c>
      <c r="Q148" s="56"/>
      <c r="R148" s="34">
        <v>0.11940298507462686</v>
      </c>
      <c r="S148" s="34">
        <v>-0.13207547169811321</v>
      </c>
    </row>
    <row r="149" spans="13:19" x14ac:dyDescent="0.25">
      <c r="M149" s="56"/>
      <c r="N149" s="34">
        <v>1.1904761904761904E-2</v>
      </c>
      <c r="O149" s="34">
        <v>-1.9607843137254902E-2</v>
      </c>
      <c r="Q149" s="56"/>
      <c r="R149" s="34">
        <v>1.1904761904761904E-2</v>
      </c>
      <c r="S149" s="34">
        <v>0.14583333333333334</v>
      </c>
    </row>
    <row r="150" spans="13:19" x14ac:dyDescent="0.25">
      <c r="M150" s="56"/>
      <c r="N150" s="34">
        <v>0.48148148148148145</v>
      </c>
      <c r="O150" s="34">
        <v>8.1300813008130079E-2</v>
      </c>
      <c r="Q150" s="56"/>
      <c r="R150" s="34">
        <v>0.48148148148148145</v>
      </c>
      <c r="S150" s="34">
        <v>1.5625E-2</v>
      </c>
    </row>
    <row r="151" spans="13:19" x14ac:dyDescent="0.25">
      <c r="M151" s="56"/>
      <c r="N151" s="34">
        <v>2.0408163265306121E-2</v>
      </c>
      <c r="O151" s="34">
        <v>7.8947368421052627E-2</v>
      </c>
      <c r="Q151" s="56"/>
      <c r="R151" s="34">
        <v>2.0408163265306121E-2</v>
      </c>
      <c r="S151" s="34">
        <v>5.6910569105691054E-2</v>
      </c>
    </row>
    <row r="152" spans="13:19" x14ac:dyDescent="0.25">
      <c r="M152" s="56"/>
      <c r="N152" s="34">
        <v>0.14583333333333334</v>
      </c>
      <c r="O152" s="34">
        <v>0.38554216867469882</v>
      </c>
      <c r="Q152" s="56"/>
      <c r="R152" s="34">
        <v>4.1666666666666664E-2</v>
      </c>
      <c r="S152" s="34">
        <v>-0.20212765957446807</v>
      </c>
    </row>
    <row r="153" spans="13:19" x14ac:dyDescent="0.25">
      <c r="M153" s="56"/>
      <c r="N153" s="34">
        <v>-0.10112359550561797</v>
      </c>
      <c r="O153" s="34">
        <v>-4.7619047619047616E-2</v>
      </c>
      <c r="Q153" s="56"/>
      <c r="R153" s="34">
        <v>1.1235955056179775E-2</v>
      </c>
      <c r="S153" s="34">
        <v>0.12</v>
      </c>
    </row>
    <row r="154" spans="13:19" x14ac:dyDescent="0.25">
      <c r="M154" s="56"/>
      <c r="N154" s="34">
        <v>-2.1739130434782608E-2</v>
      </c>
      <c r="O154" s="34">
        <v>8.9108910891089105E-2</v>
      </c>
      <c r="Q154" s="56"/>
      <c r="R154" s="34">
        <v>8.6956521739130432E-2</v>
      </c>
      <c r="S154" s="34">
        <v>-0.10891089108910891</v>
      </c>
    </row>
    <row r="155" spans="13:19" x14ac:dyDescent="0.25">
      <c r="M155" s="56"/>
      <c r="N155" s="34">
        <v>0.1111111111111111</v>
      </c>
      <c r="O155" s="34">
        <v>0.04</v>
      </c>
      <c r="Q155" s="56"/>
      <c r="R155" s="34">
        <v>0.1111111111111111</v>
      </c>
      <c r="S155" s="34">
        <v>0</v>
      </c>
    </row>
    <row r="156" spans="13:19" x14ac:dyDescent="0.25">
      <c r="M156" s="56"/>
      <c r="N156" s="34">
        <v>-1.1627906976744186E-2</v>
      </c>
      <c r="O156" s="34">
        <v>0.18181818181818182</v>
      </c>
      <c r="Q156" s="56"/>
      <c r="R156" s="34">
        <v>4.6511627906976744E-2</v>
      </c>
      <c r="S156" s="34">
        <v>4.5454545454545456E-2</v>
      </c>
    </row>
    <row r="157" spans="13:19" x14ac:dyDescent="0.25">
      <c r="M157" s="56"/>
      <c r="N157" s="34">
        <v>0.1111111111111111</v>
      </c>
      <c r="O157" s="34">
        <v>0.17647058823529413</v>
      </c>
      <c r="Q157" s="56"/>
      <c r="R157" s="34">
        <v>-0.16666666666666666</v>
      </c>
      <c r="S157" s="34">
        <v>-0.11764705882352941</v>
      </c>
    </row>
    <row r="158" spans="13:19" x14ac:dyDescent="0.25">
      <c r="M158" s="56"/>
      <c r="N158" s="34">
        <v>-0.125</v>
      </c>
      <c r="O158" s="34">
        <v>-0.1111111111111111</v>
      </c>
      <c r="Q158" s="56"/>
      <c r="R158" s="34">
        <v>-0.25</v>
      </c>
      <c r="S158" s="34">
        <v>-0.33333333333333331</v>
      </c>
    </row>
    <row r="159" spans="13:19" x14ac:dyDescent="0.25">
      <c r="M159" s="56"/>
      <c r="N159" s="34">
        <v>6.0606060606060608E-2</v>
      </c>
      <c r="O159" s="34">
        <v>0.14285714285714285</v>
      </c>
      <c r="Q159" s="56"/>
      <c r="R159" s="34">
        <v>6.0606060606060608E-2</v>
      </c>
      <c r="S159" s="34">
        <v>0</v>
      </c>
    </row>
    <row r="160" spans="13:19" x14ac:dyDescent="0.25">
      <c r="M160" s="56"/>
      <c r="N160" s="34">
        <v>9.1954022988505746E-2</v>
      </c>
      <c r="O160" s="34">
        <v>4.8387096774193547E-2</v>
      </c>
      <c r="Q160" s="56"/>
      <c r="R160" s="34">
        <v>3.4482758620689655E-2</v>
      </c>
      <c r="S160" s="34">
        <v>8.0645161290322578E-3</v>
      </c>
    </row>
    <row r="161" spans="13:19" x14ac:dyDescent="0.25">
      <c r="M161" s="56"/>
      <c r="N161" s="34">
        <v>0.20689655172413793</v>
      </c>
      <c r="O161" s="34">
        <v>9.6491228070175433E-2</v>
      </c>
      <c r="Q161" s="56"/>
      <c r="R161" s="34">
        <v>0.20689655172413793</v>
      </c>
      <c r="S161" s="34">
        <v>5.2631578947368418E-2</v>
      </c>
    </row>
    <row r="162" spans="13:19" x14ac:dyDescent="0.25">
      <c r="M162" s="56"/>
      <c r="N162" s="34">
        <v>6.3829787234042548E-2</v>
      </c>
      <c r="O162" s="34">
        <v>0.26436781609195403</v>
      </c>
      <c r="Q162" s="56"/>
      <c r="R162" s="34">
        <v>6.3829787234042548E-2</v>
      </c>
      <c r="S162" s="34">
        <v>-8.0459770114942528E-2</v>
      </c>
    </row>
    <row r="163" spans="13:19" x14ac:dyDescent="0.25">
      <c r="M163" s="56"/>
      <c r="N163" s="34">
        <v>0.14583333333333334</v>
      </c>
      <c r="O163" s="34">
        <v>2.2727272727272728E-2</v>
      </c>
      <c r="Q163" s="56"/>
      <c r="R163" s="34">
        <v>-6.25E-2</v>
      </c>
      <c r="S163" s="34">
        <v>-0.31818181818181818</v>
      </c>
    </row>
    <row r="164" spans="13:19" x14ac:dyDescent="0.25">
      <c r="M164" s="56"/>
      <c r="N164" s="34">
        <v>-3.614457831325301E-2</v>
      </c>
      <c r="O164" s="34">
        <v>0.12244897959183673</v>
      </c>
      <c r="Q164" s="56"/>
      <c r="R164" s="34">
        <v>-3.614457831325301E-2</v>
      </c>
      <c r="S164" s="34">
        <v>-8.1632653061224483E-2</v>
      </c>
    </row>
    <row r="165" spans="13:19" x14ac:dyDescent="0.25">
      <c r="M165" s="56"/>
      <c r="N165" s="34">
        <v>4.6511627906976744E-2</v>
      </c>
      <c r="O165" s="34">
        <v>1.5625E-2</v>
      </c>
      <c r="Q165" s="56"/>
      <c r="R165" s="34">
        <v>4.6511627906976744E-2</v>
      </c>
      <c r="S165" s="34">
        <v>-6.25E-2</v>
      </c>
    </row>
    <row r="166" spans="13:19" x14ac:dyDescent="0.25">
      <c r="M166" s="56"/>
      <c r="N166" s="34">
        <v>0.12903225806451613</v>
      </c>
      <c r="O166" s="34">
        <v>6.8376068376068383E-2</v>
      </c>
      <c r="Q166" s="56"/>
      <c r="R166" s="34">
        <v>0.12903225806451613</v>
      </c>
      <c r="S166" s="34">
        <v>-5.9829059829059832E-2</v>
      </c>
    </row>
    <row r="167" spans="13:19" x14ac:dyDescent="0.25">
      <c r="M167" s="56"/>
      <c r="N167" s="34">
        <v>4.9382716049382713E-2</v>
      </c>
      <c r="O167" s="34">
        <v>0.14130434782608695</v>
      </c>
      <c r="Q167" s="56"/>
      <c r="R167" s="34">
        <v>4.9382716049382713E-2</v>
      </c>
      <c r="S167" s="34">
        <v>-7.6086956521739135E-2</v>
      </c>
    </row>
    <row r="168" spans="13:19" x14ac:dyDescent="0.25">
      <c r="M168" s="56"/>
      <c r="N168" s="34">
        <v>0.1206896551724138</v>
      </c>
      <c r="O168" s="34">
        <v>-4.2553191489361701E-2</v>
      </c>
      <c r="Q168" s="56"/>
      <c r="R168" s="34">
        <v>3.4482758620689655E-2</v>
      </c>
      <c r="S168" s="34">
        <v>-0.36170212765957449</v>
      </c>
    </row>
    <row r="169" spans="13:19" x14ac:dyDescent="0.25">
      <c r="M169" s="56"/>
      <c r="N169" s="34">
        <v>2.9411764705882353E-2</v>
      </c>
      <c r="O169" s="34">
        <v>0.18811881188118812</v>
      </c>
      <c r="Q169" s="56"/>
      <c r="R169" s="34">
        <v>-0.11764705882352941</v>
      </c>
      <c r="S169" s="34">
        <v>8.9108910891089105E-2</v>
      </c>
    </row>
    <row r="170" spans="13:19" x14ac:dyDescent="0.25">
      <c r="M170" s="56"/>
      <c r="N170" s="34">
        <v>0.23076923076923078</v>
      </c>
      <c r="O170" s="34">
        <v>3.1746031746031744E-2</v>
      </c>
      <c r="Q170" s="56"/>
      <c r="R170" s="34">
        <v>7.6923076923076927E-2</v>
      </c>
      <c r="S170" s="34">
        <v>-7.9365079365079361E-3</v>
      </c>
    </row>
    <row r="171" spans="13:19" x14ac:dyDescent="0.25">
      <c r="M171" s="56"/>
      <c r="N171" s="34">
        <v>4.6511627906976744E-2</v>
      </c>
      <c r="O171" s="34">
        <v>0.14035087719298245</v>
      </c>
      <c r="Q171" s="56"/>
      <c r="R171" s="34">
        <v>-1.1627906976744186E-2</v>
      </c>
      <c r="S171" s="34">
        <v>5.2631578947368418E-2</v>
      </c>
    </row>
    <row r="172" spans="13:19" x14ac:dyDescent="0.25">
      <c r="M172" s="56"/>
      <c r="N172" s="34">
        <v>0.25</v>
      </c>
      <c r="O172" s="34">
        <v>0.3253012048192771</v>
      </c>
      <c r="Q172" s="56"/>
      <c r="R172" s="34">
        <v>0.25</v>
      </c>
      <c r="S172" s="34">
        <v>-3.614457831325301E-2</v>
      </c>
    </row>
    <row r="173" spans="13:19" x14ac:dyDescent="0.25">
      <c r="M173" s="56"/>
      <c r="N173" s="34">
        <v>6.3829787234042548E-2</v>
      </c>
      <c r="O173" s="34">
        <v>-0.1</v>
      </c>
      <c r="Q173" s="56"/>
      <c r="R173" s="34">
        <v>-0.14893617021276595</v>
      </c>
      <c r="S173" s="34">
        <v>-0.1</v>
      </c>
    </row>
    <row r="174" spans="13:19" x14ac:dyDescent="0.25">
      <c r="M174" s="56"/>
      <c r="N174" s="34">
        <v>2.0408163265306121E-2</v>
      </c>
      <c r="O174" s="34">
        <v>7.8431372549019607E-2</v>
      </c>
      <c r="Q174" s="56"/>
      <c r="R174" s="34">
        <v>2.0408163265306121E-2</v>
      </c>
      <c r="S174" s="34">
        <v>-1.9607843137254902E-2</v>
      </c>
    </row>
    <row r="175" spans="13:19" x14ac:dyDescent="0.25">
      <c r="M175" s="56"/>
      <c r="N175" s="34">
        <v>5.8823529411764705E-2</v>
      </c>
      <c r="O175" s="34">
        <v>6.5573770491803282E-2</v>
      </c>
      <c r="Q175" s="56"/>
      <c r="R175" s="34">
        <v>-5.8823529411764705E-2</v>
      </c>
      <c r="S175" s="34">
        <v>2.4590163934426229E-2</v>
      </c>
    </row>
    <row r="176" spans="13:19" x14ac:dyDescent="0.25">
      <c r="M176" s="56"/>
      <c r="N176" s="34">
        <v>6.3829787234042548E-2</v>
      </c>
      <c r="O176" s="34">
        <v>0.16071428571428573</v>
      </c>
      <c r="Q176" s="56"/>
      <c r="R176" s="34">
        <v>6.3829787234042548E-2</v>
      </c>
      <c r="S176" s="34">
        <v>7.1428571428571425E-2</v>
      </c>
    </row>
    <row r="177" spans="13:19" x14ac:dyDescent="0.25">
      <c r="M177" s="56"/>
      <c r="N177" s="34">
        <v>9.375E-2</v>
      </c>
      <c r="O177" s="34">
        <v>0.15789473684210525</v>
      </c>
      <c r="Q177" s="56"/>
      <c r="R177" s="34">
        <v>0.25</v>
      </c>
      <c r="S177" s="34">
        <v>-5.2631578947368418E-2</v>
      </c>
    </row>
    <row r="178" spans="13:19" x14ac:dyDescent="0.25">
      <c r="M178" s="56"/>
      <c r="N178" s="34">
        <v>7.5949367088607597E-2</v>
      </c>
      <c r="O178" s="34">
        <v>-0.24528301886792453</v>
      </c>
      <c r="Q178" s="56"/>
      <c r="R178" s="34">
        <v>0.13924050632911392</v>
      </c>
      <c r="S178" s="34">
        <v>-0.24528301886792453</v>
      </c>
    </row>
    <row r="179" spans="13:19" x14ac:dyDescent="0.25">
      <c r="M179" s="56"/>
      <c r="N179" s="34">
        <v>3.4482758620689655E-2</v>
      </c>
      <c r="O179" s="34">
        <v>0.14583333333333334</v>
      </c>
      <c r="Q179" s="56"/>
      <c r="R179" s="34">
        <v>-0.13793103448275862</v>
      </c>
      <c r="S179" s="34">
        <v>0.14583333333333334</v>
      </c>
    </row>
    <row r="180" spans="13:19" x14ac:dyDescent="0.25">
      <c r="M180" s="56"/>
      <c r="N180" s="34">
        <v>-0.1891891891891892</v>
      </c>
      <c r="O180" s="34">
        <v>5.46875E-2</v>
      </c>
      <c r="Q180" s="56"/>
      <c r="R180" s="34">
        <v>-0.1891891891891892</v>
      </c>
      <c r="S180" s="34">
        <v>-2.34375E-2</v>
      </c>
    </row>
    <row r="181" spans="13:19" x14ac:dyDescent="0.25">
      <c r="M181" s="56"/>
      <c r="N181" s="34">
        <v>2.9411764705882353E-2</v>
      </c>
      <c r="O181" s="34">
        <v>5.6910569105691054E-2</v>
      </c>
      <c r="Q181" s="56"/>
      <c r="R181" s="34">
        <v>2.9411764705882353E-2</v>
      </c>
      <c r="S181" s="34">
        <v>9.7560975609756101E-2</v>
      </c>
    </row>
    <row r="182" spans="13:19" x14ac:dyDescent="0.25">
      <c r="M182" s="56"/>
      <c r="N182" s="34">
        <v>5.5555555555555552E-2</v>
      </c>
      <c r="O182" s="34">
        <v>0.1702127659574468</v>
      </c>
      <c r="Q182" s="56"/>
      <c r="R182" s="34">
        <v>-0.1111111111111111</v>
      </c>
      <c r="S182" s="34">
        <v>6.3829787234042548E-2</v>
      </c>
    </row>
    <row r="183" spans="13:19" x14ac:dyDescent="0.25">
      <c r="M183" s="56"/>
      <c r="N183" s="34">
        <v>-0.16666666666666666</v>
      </c>
      <c r="O183" s="34">
        <v>-0.2</v>
      </c>
      <c r="Q183" s="56"/>
      <c r="R183" s="34">
        <v>0.16666666666666666</v>
      </c>
      <c r="S183" s="34">
        <v>0</v>
      </c>
    </row>
    <row r="184" spans="13:19" x14ac:dyDescent="0.25">
      <c r="M184" s="56"/>
      <c r="N184" s="34">
        <v>4.1666666666666664E-2</v>
      </c>
      <c r="O184" s="34">
        <v>8.9108910891089105E-2</v>
      </c>
      <c r="Q184" s="56"/>
      <c r="R184" s="34">
        <v>4.1666666666666664E-2</v>
      </c>
      <c r="S184" s="34" t="s">
        <v>7</v>
      </c>
    </row>
    <row r="185" spans="13:19" x14ac:dyDescent="0.25">
      <c r="M185" s="56"/>
      <c r="N185" s="34">
        <v>-0.1</v>
      </c>
      <c r="O185" s="34">
        <v>0.08</v>
      </c>
      <c r="Q185" s="56"/>
      <c r="R185" s="34">
        <v>0</v>
      </c>
      <c r="S185" s="34" t="s">
        <v>7</v>
      </c>
    </row>
    <row r="186" spans="13:19" x14ac:dyDescent="0.25">
      <c r="M186" s="56"/>
      <c r="N186" s="34">
        <v>-0.13978494623655913</v>
      </c>
      <c r="O186" s="34">
        <v>0.18181818181818182</v>
      </c>
      <c r="Q186" s="56"/>
      <c r="R186" s="34">
        <v>-0.13978494623655913</v>
      </c>
      <c r="S186" s="34" t="s">
        <v>7</v>
      </c>
    </row>
    <row r="187" spans="13:19" x14ac:dyDescent="0.25">
      <c r="M187" s="56"/>
      <c r="N187" s="34">
        <v>-6.9767441860465115E-2</v>
      </c>
      <c r="O187" s="34">
        <v>0.23529411764705882</v>
      </c>
      <c r="Q187" s="56"/>
      <c r="R187" s="34">
        <v>4.6511627906976744E-2</v>
      </c>
      <c r="S187" s="34">
        <v>0.1111111111111111</v>
      </c>
    </row>
    <row r="188" spans="13:19" x14ac:dyDescent="0.25">
      <c r="M188" s="56"/>
      <c r="N188" s="34">
        <v>0</v>
      </c>
      <c r="O188" s="34">
        <v>0</v>
      </c>
      <c r="Q188" s="56"/>
      <c r="R188" s="34">
        <v>0</v>
      </c>
      <c r="S188" s="34">
        <v>0.25</v>
      </c>
    </row>
    <row r="189" spans="13:19" x14ac:dyDescent="0.25">
      <c r="M189" s="56"/>
      <c r="N189" s="34">
        <v>7.5949367088607597E-2</v>
      </c>
      <c r="O189" s="34">
        <v>-4.7619047619047616E-2</v>
      </c>
      <c r="Q189" s="56"/>
      <c r="R189" s="34">
        <v>1.2658227848101266E-2</v>
      </c>
      <c r="S189" s="34">
        <v>0.14583333333333334</v>
      </c>
    </row>
    <row r="190" spans="13:19" x14ac:dyDescent="0.25">
      <c r="M190" s="56"/>
      <c r="N190" s="34">
        <v>-6.25E-2</v>
      </c>
      <c r="O190" s="34">
        <v>0.12903225806451613</v>
      </c>
      <c r="Q190" s="56"/>
      <c r="R190" s="34">
        <v>-0.21875</v>
      </c>
      <c r="S190" s="34">
        <v>0.04</v>
      </c>
    </row>
    <row r="191" spans="13:19" x14ac:dyDescent="0.25">
      <c r="M191" s="56"/>
      <c r="N191" s="34">
        <v>-5.4054054054054057E-2</v>
      </c>
      <c r="O191" s="34">
        <v>0.18421052631578946</v>
      </c>
      <c r="Q191" s="56"/>
      <c r="R191" s="34">
        <v>-0.1891891891891892</v>
      </c>
      <c r="S191" s="34">
        <v>0.16666666666666666</v>
      </c>
    </row>
    <row r="192" spans="13:19" x14ac:dyDescent="0.25">
      <c r="M192" s="56"/>
      <c r="N192" s="34">
        <v>0.13636363636363635</v>
      </c>
      <c r="O192" s="34">
        <v>3.4482758620689655E-2</v>
      </c>
      <c r="Q192" s="56"/>
      <c r="R192" s="34">
        <v>-9.0909090909090912E-2</v>
      </c>
      <c r="S192" s="34">
        <v>4.1666666666666664E-2</v>
      </c>
    </row>
    <row r="193" spans="13:19" x14ac:dyDescent="0.25">
      <c r="M193" s="56"/>
      <c r="N193" s="34">
        <v>0.10465116279069768</v>
      </c>
      <c r="O193" s="34">
        <v>0.25</v>
      </c>
      <c r="Q193" s="56"/>
      <c r="R193" s="34">
        <v>0.10465116279069768</v>
      </c>
      <c r="S193" s="34">
        <v>6.3829787234042548E-2</v>
      </c>
    </row>
    <row r="194" spans="13:19" x14ac:dyDescent="0.25">
      <c r="M194" s="56"/>
      <c r="N194" s="34">
        <v>-3.2258064516129031E-2</v>
      </c>
      <c r="O194" s="34">
        <v>0.22448979591836735</v>
      </c>
      <c r="Q194" s="56"/>
      <c r="R194" s="34">
        <v>0.29032258064516131</v>
      </c>
      <c r="S194" s="34">
        <v>3.7735849056603772E-2</v>
      </c>
    </row>
    <row r="195" spans="13:19" x14ac:dyDescent="0.25">
      <c r="M195" s="56"/>
      <c r="N195" s="34">
        <v>-0.15254237288135594</v>
      </c>
      <c r="O195" s="34">
        <v>1.5625E-2</v>
      </c>
      <c r="Q195" s="56"/>
      <c r="R195" s="34">
        <v>-6.7796610169491525E-2</v>
      </c>
      <c r="S195" s="34">
        <v>-6.25E-2</v>
      </c>
    </row>
    <row r="196" spans="13:19" x14ac:dyDescent="0.25">
      <c r="M196" s="56"/>
      <c r="N196" s="34">
        <v>0.2</v>
      </c>
      <c r="O196" s="34">
        <v>0.15384615384615385</v>
      </c>
      <c r="Q196" s="56"/>
      <c r="R196" s="34">
        <v>0</v>
      </c>
      <c r="S196" s="34">
        <v>-5.9829059829059832E-2</v>
      </c>
    </row>
    <row r="197" spans="13:19" x14ac:dyDescent="0.25">
      <c r="M197" s="56"/>
      <c r="N197" s="34">
        <v>-1.1627906976744186E-2</v>
      </c>
      <c r="O197" s="34">
        <v>3.2608695652173912E-2</v>
      </c>
      <c r="Q197" s="56"/>
      <c r="R197" s="34">
        <v>-6.9767441860465115E-2</v>
      </c>
      <c r="S197" s="34">
        <v>-3.2258064516129031E-2</v>
      </c>
    </row>
    <row r="198" spans="13:19" x14ac:dyDescent="0.25">
      <c r="M198" s="56"/>
      <c r="N198" s="34">
        <v>0.2857142857142857</v>
      </c>
      <c r="O198" s="34">
        <v>6.3829787234042548E-2</v>
      </c>
      <c r="Q198" s="56"/>
      <c r="R198" s="34">
        <v>0.14285714285714285</v>
      </c>
      <c r="S198" s="34" t="s">
        <v>7</v>
      </c>
    </row>
    <row r="199" spans="13:19" x14ac:dyDescent="0.25">
      <c r="M199" s="56"/>
      <c r="N199" s="34">
        <v>1.4492753623188406E-2</v>
      </c>
      <c r="O199" s="34">
        <v>0.18811881188118812</v>
      </c>
      <c r="Q199" s="56"/>
      <c r="R199" s="34">
        <v>0.2318840579710145</v>
      </c>
      <c r="S199" s="34">
        <v>2.8037383177570093E-2</v>
      </c>
    </row>
    <row r="200" spans="13:19" x14ac:dyDescent="0.25">
      <c r="M200" s="56"/>
      <c r="N200" s="34">
        <v>2.9411764705882353E-2</v>
      </c>
      <c r="O200" s="34">
        <v>0.15079365079365079</v>
      </c>
      <c r="Q200" s="56"/>
      <c r="R200" s="34">
        <v>0.25</v>
      </c>
      <c r="S200" s="34">
        <v>5.6910569105691054E-2</v>
      </c>
    </row>
    <row r="201" spans="13:19" x14ac:dyDescent="0.25">
      <c r="M201" s="56"/>
      <c r="N201" s="34">
        <v>-9.8360655737704916E-2</v>
      </c>
      <c r="O201" s="34">
        <v>0.22807017543859648</v>
      </c>
      <c r="Q201" s="56"/>
      <c r="R201" s="34">
        <v>-0.18032786885245902</v>
      </c>
      <c r="S201" s="34">
        <v>0.31578947368421051</v>
      </c>
    </row>
    <row r="202" spans="13:19" x14ac:dyDescent="0.25">
      <c r="M202" s="56"/>
      <c r="N202" s="34">
        <v>0.35897435897435898</v>
      </c>
      <c r="O202" s="34">
        <v>2.4096385542168676E-2</v>
      </c>
      <c r="Q202" s="56"/>
      <c r="R202" s="34">
        <v>0.28205128205128205</v>
      </c>
      <c r="S202" s="34">
        <v>8.6956521739130432E-2</v>
      </c>
    </row>
    <row r="203" spans="13:19" x14ac:dyDescent="0.25">
      <c r="M203" s="56"/>
      <c r="N203" s="34">
        <v>0.21428571428571427</v>
      </c>
      <c r="O203" s="34">
        <v>-0.1</v>
      </c>
      <c r="Q203" s="56"/>
      <c r="R203" s="34">
        <v>7.6923076923076927E-2</v>
      </c>
      <c r="S203" s="34">
        <v>4.1666666666666664E-2</v>
      </c>
    </row>
    <row r="204" spans="13:19" x14ac:dyDescent="0.25">
      <c r="M204" s="56"/>
      <c r="N204" s="34">
        <v>0.13636363636363635</v>
      </c>
      <c r="O204" s="34">
        <v>7.8431372549019607E-2</v>
      </c>
      <c r="Q204" s="56"/>
      <c r="R204" s="34">
        <v>0.1111111111111111</v>
      </c>
      <c r="S204" s="34">
        <v>0.32653061224489793</v>
      </c>
    </row>
    <row r="205" spans="13:19" x14ac:dyDescent="0.25">
      <c r="M205" s="56"/>
      <c r="N205" s="34">
        <v>0.92592592592592593</v>
      </c>
      <c r="O205" s="34">
        <v>6.5573770491803282E-2</v>
      </c>
      <c r="Q205" s="56"/>
      <c r="R205" s="34">
        <v>0.25</v>
      </c>
      <c r="S205" s="34">
        <v>-3.1007751937984496E-2</v>
      </c>
    </row>
    <row r="206" spans="13:19" x14ac:dyDescent="0.25">
      <c r="M206" s="56"/>
      <c r="N206" s="34">
        <v>0.38297872340425532</v>
      </c>
      <c r="O206" s="34">
        <v>0.25</v>
      </c>
      <c r="Q206" s="56"/>
      <c r="R206" s="34">
        <v>-0.11764705882352941</v>
      </c>
      <c r="S206" s="34">
        <v>0.15384615384615385</v>
      </c>
    </row>
    <row r="207" spans="13:19" x14ac:dyDescent="0.25">
      <c r="M207" s="56"/>
      <c r="N207" s="34">
        <v>0.38297872340425532</v>
      </c>
      <c r="O207" s="34">
        <v>0.26315789473684209</v>
      </c>
      <c r="Q207" s="56"/>
      <c r="R207" s="34">
        <v>-3.8461538461538464E-2</v>
      </c>
      <c r="S207" s="34">
        <v>8.6956521739130432E-2</v>
      </c>
    </row>
    <row r="208" spans="13:19" x14ac:dyDescent="0.25">
      <c r="N208" s="34">
        <v>0.11764705882352941</v>
      </c>
      <c r="O208" s="34">
        <v>0.13207547169811321</v>
      </c>
      <c r="Q208" s="56"/>
      <c r="R208" s="34">
        <v>-4.7619047619047616E-2</v>
      </c>
      <c r="S208" s="34">
        <v>8.6956521739130432E-2</v>
      </c>
    </row>
    <row r="209" spans="14:19" x14ac:dyDescent="0.25">
      <c r="N209" s="34">
        <v>0.22222222222222221</v>
      </c>
      <c r="O209" s="34">
        <v>0.19791666666666666</v>
      </c>
      <c r="Q209" s="56"/>
      <c r="R209" s="34">
        <v>-0.22222222222222221</v>
      </c>
      <c r="S209" s="34">
        <v>0.1111111111111111</v>
      </c>
    </row>
    <row r="210" spans="14:19" x14ac:dyDescent="0.25">
      <c r="N210" s="34">
        <v>0.35087719298245612</v>
      </c>
      <c r="O210" s="34">
        <v>1.5625E-2</v>
      </c>
      <c r="Q210" s="56"/>
      <c r="R210" s="34">
        <v>0.2711864406779661</v>
      </c>
      <c r="S210" s="34">
        <v>3.1746031746031744E-2</v>
      </c>
    </row>
    <row r="211" spans="14:19" x14ac:dyDescent="0.25">
      <c r="N211" s="34">
        <v>4.6511627906976744E-2</v>
      </c>
      <c r="O211" s="34">
        <v>0.13821138211382114</v>
      </c>
      <c r="Q211" s="56"/>
      <c r="R211" s="34">
        <v>-1.1627906976744186E-2</v>
      </c>
      <c r="S211" s="34">
        <v>2.564102564102564E-2</v>
      </c>
    </row>
    <row r="212" spans="14:19" x14ac:dyDescent="0.25">
      <c r="N212" s="34">
        <v>0.38461538461538464</v>
      </c>
      <c r="O212" s="34">
        <v>0.32978723404255317</v>
      </c>
      <c r="Q212" s="56"/>
      <c r="R212" s="34">
        <v>-0.1</v>
      </c>
      <c r="S212" s="34">
        <v>0.21951219512195122</v>
      </c>
    </row>
    <row r="213" spans="14:19" x14ac:dyDescent="0.25">
      <c r="N213" s="34">
        <v>0.76470588235294112</v>
      </c>
      <c r="O213" s="34">
        <v>0.2</v>
      </c>
      <c r="Q213" s="56"/>
      <c r="R213" s="34">
        <v>0.21951219512195122</v>
      </c>
      <c r="S213" s="34">
        <v>-5.6603773584905662E-2</v>
      </c>
    </row>
    <row r="214" spans="14:19" x14ac:dyDescent="0.25">
      <c r="N214" s="34">
        <v>0.30434782608695654</v>
      </c>
      <c r="O214" s="34">
        <v>0.28999999999999998</v>
      </c>
      <c r="Q214" s="56"/>
      <c r="R214" s="34">
        <v>0.13636363636363635</v>
      </c>
      <c r="S214" s="34" t="s">
        <v>7</v>
      </c>
    </row>
    <row r="215" spans="14:19" x14ac:dyDescent="0.25">
      <c r="N215" s="34">
        <v>4.6511627906976744E-2</v>
      </c>
      <c r="O215" s="34">
        <v>0.10569105691056911</v>
      </c>
      <c r="Q215" s="56"/>
      <c r="R215" s="34">
        <v>4.6511627906976744E-2</v>
      </c>
      <c r="S215" s="34" t="s">
        <v>7</v>
      </c>
    </row>
    <row r="216" spans="14:19" x14ac:dyDescent="0.25">
      <c r="N216" s="34">
        <v>0.73333333333333328</v>
      </c>
      <c r="O216" s="34">
        <v>0.14782608695652175</v>
      </c>
      <c r="Q216" s="56"/>
      <c r="R216" s="34">
        <v>6.0606060606060608E-2</v>
      </c>
      <c r="S216" s="34" t="s">
        <v>7</v>
      </c>
    </row>
    <row r="217" spans="14:19" x14ac:dyDescent="0.25">
      <c r="N217" s="34">
        <v>0.27659574468085107</v>
      </c>
      <c r="O217" s="34">
        <v>0.17894736842105263</v>
      </c>
      <c r="Q217" s="56"/>
      <c r="R217" s="34">
        <v>2.0408163265306121E-2</v>
      </c>
      <c r="S217" s="34">
        <v>5.5555555555555552E-2</v>
      </c>
    </row>
    <row r="218" spans="14:19" x14ac:dyDescent="0.25">
      <c r="N218" s="34">
        <v>0.42857142857142855</v>
      </c>
      <c r="O218" s="34">
        <v>0.54347826086956519</v>
      </c>
      <c r="Q218" s="56"/>
      <c r="R218" s="34">
        <v>-0.1111111111111111</v>
      </c>
      <c r="S218" s="34">
        <v>-0.27083333333333331</v>
      </c>
    </row>
    <row r="219" spans="14:19" x14ac:dyDescent="0.25">
      <c r="N219" s="34">
        <v>0.10465116279069768</v>
      </c>
      <c r="O219" s="34">
        <v>0.37894736842105264</v>
      </c>
      <c r="Q219" s="56"/>
      <c r="R219" s="34">
        <v>3.896103896103896E-2</v>
      </c>
      <c r="S219" s="34">
        <v>-6.25E-2</v>
      </c>
    </row>
    <row r="220" spans="14:19" x14ac:dyDescent="0.25">
      <c r="N220" s="34">
        <v>0.22448979591836735</v>
      </c>
      <c r="O220" s="34">
        <v>0.10569105691056911</v>
      </c>
      <c r="Q220" s="56"/>
      <c r="R220" s="34">
        <v>-9.0909090909090912E-2</v>
      </c>
      <c r="S220" s="34">
        <v>0.04</v>
      </c>
    </row>
    <row r="221" spans="14:19" x14ac:dyDescent="0.25">
      <c r="N221" s="34">
        <v>7.6923076923076927E-2</v>
      </c>
      <c r="O221" s="34">
        <v>0.1206896551724138</v>
      </c>
      <c r="Q221" s="56"/>
      <c r="R221" s="34">
        <v>0.10294117647058823</v>
      </c>
      <c r="S221" s="34">
        <v>4.1666666666666664E-2</v>
      </c>
    </row>
    <row r="222" spans="14:19" x14ac:dyDescent="0.25">
      <c r="N222" s="34">
        <v>3.5294117647058823E-2</v>
      </c>
      <c r="O222" s="34">
        <v>0.21649484536082475</v>
      </c>
      <c r="Q222" s="56"/>
      <c r="R222" s="34">
        <v>9.7560975609756101E-2</v>
      </c>
      <c r="S222" s="34">
        <v>4.1666666666666664E-2</v>
      </c>
    </row>
    <row r="223" spans="14:19" x14ac:dyDescent="0.25">
      <c r="N223" s="34">
        <v>0.3392857142857143</v>
      </c>
      <c r="O223" s="34">
        <v>0.10909090909090909</v>
      </c>
      <c r="Q223" s="56"/>
      <c r="R223" s="34">
        <v>-9.0909090909090912E-2</v>
      </c>
      <c r="S223" s="34">
        <v>-0.14893617021276595</v>
      </c>
    </row>
    <row r="224" spans="14:19" x14ac:dyDescent="0.25">
      <c r="N224" s="34">
        <v>0.52777777777777779</v>
      </c>
      <c r="O224" s="34">
        <v>0.24242424242424243</v>
      </c>
      <c r="Q224" s="56"/>
      <c r="R224" s="34">
        <v>0.53846153846153844</v>
      </c>
      <c r="S224" s="34">
        <v>0.22641509433962265</v>
      </c>
    </row>
    <row r="225" spans="14:19" x14ac:dyDescent="0.25">
      <c r="N225" s="34">
        <v>0.2857142857142857</v>
      </c>
      <c r="O225" s="34">
        <v>0.112</v>
      </c>
      <c r="Q225" s="56"/>
      <c r="R225" s="34">
        <v>0.26760563380281688</v>
      </c>
      <c r="S225" s="34">
        <v>-0.1015625</v>
      </c>
    </row>
    <row r="226" spans="14:19" x14ac:dyDescent="0.25">
      <c r="N226" s="34">
        <v>0.19318181818181818</v>
      </c>
      <c r="O226" s="34">
        <v>0.16814159292035399</v>
      </c>
      <c r="Q226" s="56"/>
      <c r="R226" s="34">
        <v>0.1111111111111111</v>
      </c>
      <c r="S226" s="34">
        <v>2.564102564102564E-2</v>
      </c>
    </row>
    <row r="227" spans="14:19" x14ac:dyDescent="0.25">
      <c r="N227" s="34">
        <v>0.66666666666666663</v>
      </c>
      <c r="O227" s="34">
        <v>0.29761904761904762</v>
      </c>
      <c r="R227" s="34">
        <v>0.33333333333333331</v>
      </c>
      <c r="S227" s="34">
        <v>7.5268817204301078E-2</v>
      </c>
    </row>
    <row r="228" spans="14:19" x14ac:dyDescent="0.25">
      <c r="N228" s="34">
        <v>0.30769230769230771</v>
      </c>
      <c r="O228" s="34">
        <v>0.41176470588235292</v>
      </c>
      <c r="R228" s="34">
        <v>2.0408163265306121E-2</v>
      </c>
      <c r="S228" s="34" t="s">
        <v>7</v>
      </c>
    </row>
    <row r="229" spans="14:19" x14ac:dyDescent="0.25">
      <c r="N229" s="34">
        <v>0.3</v>
      </c>
      <c r="O229" s="34">
        <v>0.15686274509803921</v>
      </c>
      <c r="R229" s="34">
        <v>-0.2</v>
      </c>
      <c r="S229" s="34">
        <v>-6.5420560747663545E-2</v>
      </c>
    </row>
    <row r="230" spans="14:19" x14ac:dyDescent="0.25">
      <c r="N230" s="34">
        <v>0.19230769230769232</v>
      </c>
      <c r="O230" s="34">
        <v>8.1300813008130079E-2</v>
      </c>
      <c r="R230" s="34">
        <v>1.1904761904761904E-2</v>
      </c>
      <c r="S230" s="34">
        <v>-2.4390243902439025E-2</v>
      </c>
    </row>
    <row r="231" spans="14:19" x14ac:dyDescent="0.25">
      <c r="N231" s="34">
        <v>0.37777777777777777</v>
      </c>
      <c r="O231" s="34">
        <v>0.16964285714285715</v>
      </c>
      <c r="R231" s="34">
        <v>-0.22222222222222221</v>
      </c>
      <c r="S231" s="34">
        <v>8.771929824561403E-3</v>
      </c>
    </row>
    <row r="232" spans="14:19" x14ac:dyDescent="0.25">
      <c r="N232" s="34">
        <v>0.12903225806451613</v>
      </c>
      <c r="O232" s="34">
        <v>0.19101123595505617</v>
      </c>
      <c r="R232" s="34">
        <v>0.15942028985507245</v>
      </c>
      <c r="S232" s="34">
        <v>8.6956521739130432E-2</v>
      </c>
    </row>
    <row r="233" spans="14:19" x14ac:dyDescent="0.25">
      <c r="N233" s="34">
        <v>0.21212121212121213</v>
      </c>
      <c r="O233" s="34">
        <v>0.17777777777777778</v>
      </c>
      <c r="R233" s="34">
        <v>0.13095238095238096</v>
      </c>
      <c r="S233" s="34">
        <v>0.25</v>
      </c>
    </row>
    <row r="234" spans="14:19" x14ac:dyDescent="0.25">
      <c r="N234" s="34">
        <v>0.32075471698113206</v>
      </c>
      <c r="O234" s="34">
        <v>0.18811881188118812</v>
      </c>
      <c r="R234" s="34" t="s">
        <v>7</v>
      </c>
      <c r="S234" s="34">
        <v>-0.1326530612244898</v>
      </c>
    </row>
    <row r="235" spans="14:19" x14ac:dyDescent="0.25">
      <c r="N235" s="34">
        <v>0.5714285714285714</v>
      </c>
      <c r="O235" s="34">
        <v>9.6774193548387094E-2</v>
      </c>
      <c r="R235" s="34">
        <v>0.42857142857142855</v>
      </c>
      <c r="S235" s="34">
        <v>-6.9767441860465115E-2</v>
      </c>
    </row>
    <row r="236" spans="14:19" x14ac:dyDescent="0.25">
      <c r="N236" s="34">
        <v>4.4776119402985072E-2</v>
      </c>
      <c r="O236" s="34">
        <v>0.16071428571428573</v>
      </c>
      <c r="R236" s="34">
        <v>0.171875</v>
      </c>
      <c r="S236" s="34">
        <v>-5.9829059829059832E-2</v>
      </c>
    </row>
    <row r="237" spans="14:19" x14ac:dyDescent="0.25">
      <c r="N237" s="34">
        <v>9.7560975609756101E-2</v>
      </c>
      <c r="O237" s="34">
        <v>0.17894736842105263</v>
      </c>
      <c r="R237" s="34">
        <v>0.25</v>
      </c>
      <c r="S237" s="34">
        <v>-7.6086956521739135E-2</v>
      </c>
    </row>
    <row r="238" spans="14:19" x14ac:dyDescent="0.25">
      <c r="N238" s="34">
        <v>0.65517241379310343</v>
      </c>
      <c r="O238" s="34">
        <v>0.70588235294117652</v>
      </c>
      <c r="R238" s="34">
        <v>0.16666666666666666</v>
      </c>
      <c r="S238" s="34">
        <v>-0.34782608695652173</v>
      </c>
    </row>
    <row r="239" spans="14:19" x14ac:dyDescent="0.25">
      <c r="N239" s="34">
        <v>0.2</v>
      </c>
      <c r="O239" s="34">
        <v>0.13402061855670103</v>
      </c>
      <c r="R239" s="34">
        <v>-0.13461538461538461</v>
      </c>
      <c r="S239" s="34">
        <v>-0.19191919191919191</v>
      </c>
    </row>
    <row r="240" spans="14:19" x14ac:dyDescent="0.25">
      <c r="N240" s="34">
        <v>0.27659574468085107</v>
      </c>
      <c r="O240" s="34">
        <v>3.1746031746031744E-2</v>
      </c>
      <c r="R240" s="34">
        <v>-0.25925925925925924</v>
      </c>
      <c r="S240" s="34">
        <v>-0.12698412698412698</v>
      </c>
    </row>
    <row r="241" spans="14:19" x14ac:dyDescent="0.25">
      <c r="N241" s="34">
        <v>9.1954022988505746E-2</v>
      </c>
      <c r="O241" s="34">
        <v>0.12280701754385964</v>
      </c>
      <c r="R241" s="34">
        <v>6.25E-2</v>
      </c>
      <c r="S241" s="34">
        <v>-5.9829059829059832E-2</v>
      </c>
    </row>
    <row r="242" spans="14:19" x14ac:dyDescent="0.25">
      <c r="N242" s="34">
        <v>0.20833333333333334</v>
      </c>
      <c r="O242" s="34">
        <v>0</v>
      </c>
      <c r="R242" s="34">
        <v>-6.9767441860465115E-2</v>
      </c>
      <c r="S242" s="34">
        <v>0.21951219512195122</v>
      </c>
    </row>
    <row r="243" spans="14:19" x14ac:dyDescent="0.25">
      <c r="N243" s="34">
        <v>1.4925373134328358E-2</v>
      </c>
      <c r="O243" s="34">
        <v>0.46511627906976744</v>
      </c>
      <c r="R243" s="34">
        <v>0.40350877192982454</v>
      </c>
      <c r="S243" s="34">
        <v>-0.24528301886792453</v>
      </c>
    </row>
    <row r="244" spans="14:19" x14ac:dyDescent="0.25">
      <c r="N244" s="34">
        <v>1.1904761904761904E-2</v>
      </c>
      <c r="O244" s="34">
        <v>0.05</v>
      </c>
      <c r="R244" s="34">
        <v>5.8823529411764705E-2</v>
      </c>
      <c r="S244" s="34">
        <v>0.15</v>
      </c>
    </row>
    <row r="245" spans="14:19" x14ac:dyDescent="0.25">
      <c r="N245" s="34">
        <v>0.31578947368421051</v>
      </c>
      <c r="O245" s="34">
        <v>8.943089430894309E-2</v>
      </c>
      <c r="R245" s="34">
        <v>-0.16666666666666666</v>
      </c>
      <c r="S245" s="34">
        <v>6.2992125984251968E-2</v>
      </c>
    </row>
    <row r="246" spans="14:19" x14ac:dyDescent="0.25">
      <c r="N246" s="34">
        <v>0.21621621621621623</v>
      </c>
      <c r="O246" s="34">
        <v>4.3478260869565216E-2</v>
      </c>
      <c r="R246" s="34">
        <v>0.33333333333333331</v>
      </c>
      <c r="S246" s="34">
        <v>0.18421052631578946</v>
      </c>
    </row>
    <row r="247" spans="14:19" x14ac:dyDescent="0.25">
      <c r="N247" s="34">
        <v>2.9411764705882353E-2</v>
      </c>
      <c r="O247" s="34">
        <v>5.2631578947368418E-2</v>
      </c>
      <c r="R247" s="34">
        <v>0.30434782608695654</v>
      </c>
      <c r="S247" s="34">
        <v>1.0638297872340425E-2</v>
      </c>
    </row>
    <row r="248" spans="14:19" x14ac:dyDescent="0.25">
      <c r="N248" s="34">
        <v>0</v>
      </c>
      <c r="O248" s="34">
        <v>-0.13043478260869565</v>
      </c>
      <c r="R248" s="34">
        <v>8.6956521739130432E-2</v>
      </c>
      <c r="S248" s="34" t="s">
        <v>7</v>
      </c>
    </row>
    <row r="249" spans="14:19" x14ac:dyDescent="0.25">
      <c r="N249" s="34">
        <v>0.5</v>
      </c>
      <c r="O249" s="34">
        <v>0.14736842105263157</v>
      </c>
      <c r="R249" s="34">
        <v>0.5625</v>
      </c>
      <c r="S249" s="34">
        <v>0.21212121212121213</v>
      </c>
    </row>
    <row r="250" spans="14:19" x14ac:dyDescent="0.25">
      <c r="N250" s="34">
        <v>8.3333333333333329E-2</v>
      </c>
      <c r="O250" s="34">
        <v>5.6910569105691054E-2</v>
      </c>
      <c r="R250" s="34">
        <v>-0.23076923076923078</v>
      </c>
      <c r="S250" s="34">
        <v>0.15384615384615385</v>
      </c>
    </row>
    <row r="251" spans="14:19" x14ac:dyDescent="0.25">
      <c r="N251" s="34">
        <v>0.04</v>
      </c>
      <c r="O251" s="34">
        <v>1.7241379310344827E-2</v>
      </c>
      <c r="R251" s="34">
        <v>0.17647058823529413</v>
      </c>
      <c r="S251" s="34">
        <v>0.23893805309734514</v>
      </c>
    </row>
    <row r="252" spans="14:19" x14ac:dyDescent="0.25">
      <c r="N252" s="34">
        <v>-8.6021505376344093E-2</v>
      </c>
      <c r="O252" s="34">
        <v>-7.2164948453608241E-2</v>
      </c>
      <c r="R252" s="34">
        <v>-6.9767441860465115E-2</v>
      </c>
      <c r="S252" s="34">
        <v>7.5268817204301078E-2</v>
      </c>
    </row>
    <row r="253" spans="14:19" x14ac:dyDescent="0.25">
      <c r="N253" s="34">
        <v>0.27906976744186046</v>
      </c>
      <c r="O253" s="34">
        <v>-0.16363636363636364</v>
      </c>
      <c r="R253" s="34">
        <v>0.51515151515151514</v>
      </c>
      <c r="S253" s="34">
        <v>0.25</v>
      </c>
    </row>
    <row r="254" spans="14:19" x14ac:dyDescent="0.25">
      <c r="N254" s="34">
        <v>7.1428571428571425E-2</v>
      </c>
      <c r="O254" s="34">
        <v>0.27272727272727271</v>
      </c>
      <c r="R254" s="34">
        <v>0.56862745098039214</v>
      </c>
      <c r="S254" s="34">
        <v>0.10576923076923077</v>
      </c>
    </row>
    <row r="255" spans="14:19" x14ac:dyDescent="0.25">
      <c r="N255" s="34">
        <v>3.7974683544303799E-2</v>
      </c>
      <c r="O255" s="34">
        <v>5.6000000000000001E-2</v>
      </c>
      <c r="R255" s="34">
        <v>-0.14634146341463414</v>
      </c>
      <c r="S255" s="34">
        <v>9.7560975609756101E-2</v>
      </c>
    </row>
    <row r="256" spans="14:19" x14ac:dyDescent="0.25">
      <c r="N256" s="34">
        <v>1.5625E-2</v>
      </c>
      <c r="O256" s="34">
        <v>0.15044247787610621</v>
      </c>
      <c r="R256" s="34">
        <v>-9.0909090909090912E-2</v>
      </c>
      <c r="S256" s="34">
        <v>0.23893805309734514</v>
      </c>
    </row>
    <row r="257" spans="14:19" x14ac:dyDescent="0.25">
      <c r="N257" s="34">
        <v>0.48648648648648651</v>
      </c>
      <c r="O257" s="34">
        <v>1.1904761904761904E-2</v>
      </c>
      <c r="R257" s="34">
        <v>-0.13043478260869565</v>
      </c>
      <c r="S257" s="34">
        <v>-5.5555555555555552E-2</v>
      </c>
    </row>
    <row r="258" spans="14:19" x14ac:dyDescent="0.25">
      <c r="N258" s="34">
        <v>6.0606060606060608E-2</v>
      </c>
      <c r="O258" s="34">
        <v>-0.15686274509803921</v>
      </c>
      <c r="R258" s="34">
        <v>0.36363636363636365</v>
      </c>
      <c r="S258" s="34">
        <v>0.12244897959183673</v>
      </c>
    </row>
    <row r="259" spans="14:19" x14ac:dyDescent="0.25">
      <c r="N259" s="34">
        <v>4.6511627906976744E-2</v>
      </c>
      <c r="O259" s="34">
        <v>0.20588235294117646</v>
      </c>
      <c r="R259" s="34">
        <v>0.13636363636363635</v>
      </c>
      <c r="S259" s="34">
        <v>0</v>
      </c>
    </row>
    <row r="260" spans="14:19" x14ac:dyDescent="0.25">
      <c r="N260" s="34">
        <v>3.2258064516129031E-2</v>
      </c>
      <c r="O260" s="34">
        <v>7.3170731707317069E-2</v>
      </c>
      <c r="R260" s="34">
        <v>0.16666666666666666</v>
      </c>
      <c r="S260" s="34">
        <v>9.7560975609756101E-2</v>
      </c>
    </row>
    <row r="261" spans="14:19" x14ac:dyDescent="0.25">
      <c r="N261" s="34">
        <v>-0.15254237288135594</v>
      </c>
      <c r="O261" s="34">
        <v>0.21428571428571427</v>
      </c>
      <c r="R261" s="34">
        <v>-9.0909090909090912E-2</v>
      </c>
      <c r="S261" s="34">
        <v>5.9322033898305086E-2</v>
      </c>
    </row>
    <row r="262" spans="14:19" x14ac:dyDescent="0.25">
      <c r="N262" s="34">
        <v>0.2</v>
      </c>
      <c r="O262" s="34">
        <v>0.12359550561797752</v>
      </c>
      <c r="R262" s="34">
        <v>-0.11764705882352941</v>
      </c>
      <c r="S262" s="34">
        <v>-4.2553191489361701E-2</v>
      </c>
    </row>
    <row r="263" spans="14:19" x14ac:dyDescent="0.25">
      <c r="N263" s="34">
        <v>-6.9767441860465115E-2</v>
      </c>
      <c r="O263" s="34">
        <v>2.2222222222222223E-2</v>
      </c>
      <c r="R263" s="34">
        <v>5.8823529411764705E-2</v>
      </c>
      <c r="S263" s="34">
        <v>0.3</v>
      </c>
    </row>
    <row r="264" spans="14:19" x14ac:dyDescent="0.25">
      <c r="N264" s="34">
        <v>0.5714285714285714</v>
      </c>
      <c r="O264" s="34">
        <v>0.12871287128712872</v>
      </c>
      <c r="R264" s="34">
        <v>0.53846153846153844</v>
      </c>
      <c r="S264" s="34">
        <v>2.0408163265306121E-2</v>
      </c>
    </row>
    <row r="265" spans="14:19" x14ac:dyDescent="0.25">
      <c r="N265" s="34">
        <v>1.4492753623188406E-2</v>
      </c>
      <c r="O265" s="34">
        <v>0.12903225806451613</v>
      </c>
      <c r="R265" s="34">
        <v>0.5</v>
      </c>
      <c r="S265" s="34">
        <v>-6.9767441860465115E-2</v>
      </c>
    </row>
    <row r="266" spans="14:19" x14ac:dyDescent="0.25">
      <c r="N266" s="34">
        <v>0.10294117647058823</v>
      </c>
      <c r="O266" s="34">
        <v>0.22321428571428573</v>
      </c>
      <c r="R266" s="34">
        <v>-0.18604651162790697</v>
      </c>
      <c r="S266" s="34">
        <v>-1.7094017094017096E-2</v>
      </c>
    </row>
    <row r="267" spans="14:19" x14ac:dyDescent="0.25">
      <c r="N267" s="34">
        <v>0.14754098360655737</v>
      </c>
      <c r="O267" s="34">
        <v>0.26315789473684209</v>
      </c>
      <c r="R267" s="34">
        <v>0.1111111111111111</v>
      </c>
      <c r="S267" s="34">
        <v>-7.6086956521739135E-2</v>
      </c>
    </row>
    <row r="268" spans="14:19" x14ac:dyDescent="0.25">
      <c r="N268" s="34">
        <v>0.15384615384615385</v>
      </c>
      <c r="O268" s="34">
        <v>0.70588235294117652</v>
      </c>
      <c r="R268" s="34">
        <v>0.23076923076923078</v>
      </c>
      <c r="S268" s="34">
        <v>0.19565217391304349</v>
      </c>
    </row>
    <row r="269" spans="14:19" x14ac:dyDescent="0.25">
      <c r="N269" s="34">
        <v>2.8571428571428571E-2</v>
      </c>
      <c r="O269" s="34">
        <v>3.0927835051546393E-2</v>
      </c>
      <c r="R269" s="34">
        <v>7.6923076923076927E-2</v>
      </c>
      <c r="S269" s="34">
        <v>0.1111111111111111</v>
      </c>
    </row>
    <row r="270" spans="14:19" x14ac:dyDescent="0.25">
      <c r="N270" s="34">
        <v>0</v>
      </c>
      <c r="O270" s="34">
        <v>-0.12698412698412698</v>
      </c>
      <c r="R270" s="34">
        <v>2.2222222222222223E-2</v>
      </c>
      <c r="S270" s="34">
        <v>7.1428571428571425E-2</v>
      </c>
    </row>
    <row r="271" spans="14:19" x14ac:dyDescent="0.25">
      <c r="N271" s="34">
        <v>0.22222222222222221</v>
      </c>
      <c r="O271" s="34">
        <v>0.22807017543859648</v>
      </c>
      <c r="R271" s="34">
        <v>0.42857142857142855</v>
      </c>
      <c r="S271" s="34">
        <v>0.19658119658119658</v>
      </c>
    </row>
    <row r="272" spans="14:19" x14ac:dyDescent="0.25">
      <c r="N272" s="34">
        <v>0.10638297872340426</v>
      </c>
      <c r="O272" s="34">
        <v>0.30526315789473685</v>
      </c>
      <c r="R272" s="34">
        <v>7.8431372549019607E-2</v>
      </c>
      <c r="S272" s="34">
        <v>0.46341463414634149</v>
      </c>
    </row>
    <row r="273" spans="14:19" x14ac:dyDescent="0.25">
      <c r="N273" s="34">
        <v>0.23404255319148937</v>
      </c>
      <c r="O273" s="34">
        <v>-0.2558139534883721</v>
      </c>
      <c r="R273" s="34">
        <v>0.15384615384615385</v>
      </c>
      <c r="S273" s="34">
        <v>3.7735849056603772E-2</v>
      </c>
    </row>
    <row r="274" spans="14:19" x14ac:dyDescent="0.25">
      <c r="N274" s="34">
        <v>-0.2</v>
      </c>
      <c r="O274" s="34">
        <v>-0.17525773195876287</v>
      </c>
      <c r="R274" s="34">
        <v>-4.7619047619047616E-2</v>
      </c>
      <c r="S274" s="34">
        <v>0.1</v>
      </c>
    </row>
    <row r="275" spans="14:19" x14ac:dyDescent="0.25">
      <c r="N275" s="34">
        <v>6.6666666666666666E-2</v>
      </c>
      <c r="O275" s="34">
        <v>-0.04</v>
      </c>
      <c r="R275" s="34">
        <v>0.1111111111111111</v>
      </c>
      <c r="S275" s="34">
        <v>2.3622047244094488E-2</v>
      </c>
    </row>
    <row r="276" spans="14:19" x14ac:dyDescent="0.25">
      <c r="N276" s="34">
        <v>0.33333333333333331</v>
      </c>
      <c r="O276" s="34">
        <v>-3.5087719298245612E-2</v>
      </c>
      <c r="R276" s="34">
        <v>0.1864406779661017</v>
      </c>
      <c r="S276" s="34">
        <v>5.2631578947368418E-2</v>
      </c>
    </row>
    <row r="277" spans="14:19" x14ac:dyDescent="0.25">
      <c r="N277" s="34">
        <v>4.6511627906976744E-2</v>
      </c>
      <c r="O277" s="34">
        <v>-0.10714285714285714</v>
      </c>
      <c r="R277" s="34">
        <v>-6.9767441860465115E-2</v>
      </c>
      <c r="S277" s="34">
        <v>6.3829787234042548E-2</v>
      </c>
    </row>
    <row r="278" spans="14:19" x14ac:dyDescent="0.25">
      <c r="N278" s="34">
        <v>0.38461538461538464</v>
      </c>
      <c r="O278" s="34">
        <v>-0.24528301886792453</v>
      </c>
      <c r="R278" s="34">
        <v>0.1</v>
      </c>
      <c r="S278" s="34" t="s">
        <v>7</v>
      </c>
    </row>
    <row r="279" spans="14:19" x14ac:dyDescent="0.25">
      <c r="N279" s="34">
        <v>0.17647058823529413</v>
      </c>
      <c r="O279" s="34">
        <v>-8.1632653061224483E-2</v>
      </c>
      <c r="R279" s="34">
        <v>0.46341463414634149</v>
      </c>
      <c r="S279" s="34">
        <v>0.21212121212121213</v>
      </c>
    </row>
    <row r="280" spans="14:19" x14ac:dyDescent="0.25">
      <c r="N280" s="34">
        <v>0.18840579710144928</v>
      </c>
      <c r="O280" s="34">
        <v>-0.04</v>
      </c>
      <c r="R280" s="34">
        <v>0.2878787878787879</v>
      </c>
      <c r="S280" s="34">
        <v>6.8376068376068383E-2</v>
      </c>
    </row>
    <row r="281" spans="14:19" x14ac:dyDescent="0.25">
      <c r="N281" s="34">
        <v>2.3255813953488372E-2</v>
      </c>
      <c r="O281" s="34">
        <v>0</v>
      </c>
      <c r="R281" s="34">
        <v>6.9767441860465115E-2</v>
      </c>
      <c r="S281" s="34">
        <v>0.2831858407079646</v>
      </c>
    </row>
    <row r="282" spans="14:19" x14ac:dyDescent="0.25">
      <c r="N282" s="34">
        <v>0.33333333333333331</v>
      </c>
      <c r="O282" s="34">
        <v>-0.16666666666666666</v>
      </c>
      <c r="R282" s="34">
        <v>0.51515151515151514</v>
      </c>
      <c r="S282" s="34">
        <v>2.1505376344086023E-2</v>
      </c>
    </row>
    <row r="283" spans="14:19" x14ac:dyDescent="0.25">
      <c r="N283" s="34">
        <v>-4.2553191489361701E-2</v>
      </c>
      <c r="O283" s="34">
        <v>-0.33333333333333331</v>
      </c>
      <c r="R283" s="34">
        <v>0.22448979591836735</v>
      </c>
      <c r="S283" s="34">
        <v>-9.0909090909090912E-2</v>
      </c>
    </row>
    <row r="284" spans="14:19" x14ac:dyDescent="0.25">
      <c r="N284" s="34">
        <v>0.12244897959183673</v>
      </c>
      <c r="O284" s="34">
        <v>-5.9405940594059403E-2</v>
      </c>
      <c r="R284" s="34">
        <v>0.55555555555555558</v>
      </c>
      <c r="S284" s="34">
        <v>0.20192307692307693</v>
      </c>
    </row>
    <row r="285" spans="14:19" x14ac:dyDescent="0.25">
      <c r="N285" s="34">
        <v>-4.6511627906976744E-2</v>
      </c>
      <c r="O285" s="34">
        <v>-7.2580645161290328E-2</v>
      </c>
      <c r="R285" s="34">
        <v>0.1038961038961039</v>
      </c>
      <c r="S285" s="34">
        <v>9.7560975609756101E-2</v>
      </c>
    </row>
    <row r="286" spans="14:19" x14ac:dyDescent="0.25">
      <c r="N286" s="34">
        <v>-4.0816326530612242E-2</v>
      </c>
      <c r="O286" s="34">
        <v>-5.1724137931034482E-2</v>
      </c>
      <c r="R286" s="34">
        <v>0.25</v>
      </c>
      <c r="S286" s="34">
        <v>0.10619469026548672</v>
      </c>
    </row>
    <row r="287" spans="14:19" x14ac:dyDescent="0.25">
      <c r="N287" s="34">
        <v>0.18461538461538463</v>
      </c>
      <c r="O287" s="34">
        <v>-0.13043478260869565</v>
      </c>
      <c r="R287" s="34">
        <v>2.9411764705882353E-2</v>
      </c>
      <c r="S287" s="34">
        <v>0.1111111111111111</v>
      </c>
    </row>
    <row r="288" spans="14:19" x14ac:dyDescent="0.25">
      <c r="N288" s="34">
        <v>0</v>
      </c>
      <c r="O288" s="34">
        <v>-0.2391304347826087</v>
      </c>
      <c r="R288" s="34">
        <v>-4.878048780487805E-2</v>
      </c>
      <c r="S288" s="34">
        <v>-0.18367346938775511</v>
      </c>
    </row>
    <row r="289" spans="14:19" x14ac:dyDescent="0.25">
      <c r="N289" s="34">
        <v>0.19642857142857142</v>
      </c>
      <c r="O289" s="34">
        <v>-2.0618556701030927E-2</v>
      </c>
      <c r="R289" s="34">
        <v>5.4545454545454543E-2</v>
      </c>
      <c r="S289" s="34">
        <v>0.25</v>
      </c>
    </row>
    <row r="290" spans="14:19" x14ac:dyDescent="0.25">
      <c r="N290" s="34">
        <v>0.1111111111111111</v>
      </c>
      <c r="O290" s="34">
        <v>-8.7301587301587297E-2</v>
      </c>
      <c r="R290" s="34">
        <v>2.564102564102564E-2</v>
      </c>
      <c r="S290" s="34">
        <v>0.13821138211382114</v>
      </c>
    </row>
    <row r="291" spans="14:19" x14ac:dyDescent="0.25">
      <c r="N291" s="34">
        <v>0.11428571428571428</v>
      </c>
      <c r="O291" s="34">
        <v>-5.1724137931034482E-2</v>
      </c>
      <c r="R291" s="34">
        <v>0.12676056338028169</v>
      </c>
      <c r="S291" s="34">
        <v>0.2288135593220339</v>
      </c>
    </row>
    <row r="292" spans="14:19" x14ac:dyDescent="0.25">
      <c r="N292" s="34">
        <v>0.13636363636363635</v>
      </c>
      <c r="O292" s="34">
        <v>-2.0618556701030927E-2</v>
      </c>
      <c r="R292" s="34">
        <v>8.8888888888888892E-2</v>
      </c>
      <c r="S292" s="34">
        <v>0.11702127659574468</v>
      </c>
    </row>
    <row r="293" spans="14:19" x14ac:dyDescent="0.25">
      <c r="N293" s="34">
        <v>0.26666666666666666</v>
      </c>
      <c r="O293" s="34">
        <v>-5.4054054054054057E-2</v>
      </c>
      <c r="R293" s="34">
        <v>0.33333333333333331</v>
      </c>
      <c r="S293" s="34">
        <v>0.2</v>
      </c>
    </row>
    <row r="294" spans="14:19" x14ac:dyDescent="0.25">
      <c r="N294" s="34">
        <v>1.9230769230769232E-2</v>
      </c>
      <c r="O294" s="34">
        <v>-0.15841584158415842</v>
      </c>
      <c r="R294" s="34">
        <v>0.12244897959183673</v>
      </c>
      <c r="S294" s="34">
        <v>2.0408163265306121E-2</v>
      </c>
    </row>
    <row r="295" spans="14:19" x14ac:dyDescent="0.25">
      <c r="N295" s="34">
        <v>0</v>
      </c>
      <c r="O295" s="34">
        <v>-0.11290322580645161</v>
      </c>
      <c r="R295" s="34">
        <v>0.2</v>
      </c>
      <c r="S295" s="34">
        <v>-3.1007751937984496E-2</v>
      </c>
    </row>
    <row r="296" spans="14:19" x14ac:dyDescent="0.25">
      <c r="N296" s="34">
        <v>5.128205128205128E-2</v>
      </c>
      <c r="O296" s="34">
        <v>-0.10714285714285714</v>
      </c>
      <c r="R296" s="34">
        <v>7.1428571428571425E-2</v>
      </c>
      <c r="S296" s="34">
        <v>0.1111111111111111</v>
      </c>
    </row>
    <row r="297" spans="14:19" x14ac:dyDescent="0.25">
      <c r="N297" s="34">
        <v>0</v>
      </c>
      <c r="O297" s="34">
        <v>-0.15789473684210525</v>
      </c>
      <c r="R297" s="34">
        <v>0.1111111111111111</v>
      </c>
      <c r="S297" s="34">
        <v>-2.1739130434782608E-2</v>
      </c>
    </row>
    <row r="298" spans="14:19" x14ac:dyDescent="0.25">
      <c r="N298" s="34">
        <v>0.22580645161290322</v>
      </c>
      <c r="O298" s="34">
        <v>2.9411764705882353E-2</v>
      </c>
      <c r="R298" s="34">
        <v>8.6956521739130432E-2</v>
      </c>
      <c r="S298" s="34">
        <v>-2.1739130434782608E-2</v>
      </c>
    </row>
    <row r="299" spans="14:19" x14ac:dyDescent="0.25">
      <c r="N299" s="34">
        <v>0.21212121212121213</v>
      </c>
      <c r="O299" s="34">
        <v>-0.17525773195876287</v>
      </c>
      <c r="R299" s="34">
        <v>-4.7619047619047616E-2</v>
      </c>
      <c r="S299" s="34">
        <v>0.1111111111111111</v>
      </c>
    </row>
    <row r="300" spans="14:19" x14ac:dyDescent="0.25">
      <c r="N300" s="34">
        <v>0.16981132075471697</v>
      </c>
      <c r="O300" s="34">
        <v>-0.16666666666666666</v>
      </c>
      <c r="R300" s="34" t="s">
        <v>7</v>
      </c>
      <c r="S300" s="34">
        <v>3.1746031746031744E-2</v>
      </c>
    </row>
    <row r="301" spans="14:19" x14ac:dyDescent="0.25">
      <c r="N301" s="34">
        <v>0</v>
      </c>
      <c r="O301" s="34">
        <v>-0.12280701754385964</v>
      </c>
      <c r="R301" s="34">
        <v>0.54761904761904767</v>
      </c>
      <c r="S301" s="34">
        <v>0.15384615384615385</v>
      </c>
    </row>
    <row r="302" spans="14:19" x14ac:dyDescent="0.25">
      <c r="N302" s="34">
        <v>0.16417910447761194</v>
      </c>
      <c r="O302" s="34">
        <v>-0.15789473684210525</v>
      </c>
      <c r="R302" s="34">
        <v>0.328125</v>
      </c>
      <c r="S302" s="34">
        <v>0.15853658536585366</v>
      </c>
    </row>
    <row r="303" spans="14:19" x14ac:dyDescent="0.25">
      <c r="N303" s="34">
        <v>9.7560975609756101E-2</v>
      </c>
      <c r="O303" s="34">
        <v>-0.30232558139534882</v>
      </c>
      <c r="R303" s="34">
        <v>0.25</v>
      </c>
      <c r="S303" s="34">
        <v>-0.24528301886792453</v>
      </c>
    </row>
    <row r="304" spans="14:19" x14ac:dyDescent="0.25">
      <c r="N304" s="34">
        <v>0.27586206896551724</v>
      </c>
      <c r="R304" s="34">
        <v>0.6</v>
      </c>
      <c r="S304" s="34" t="s">
        <v>7</v>
      </c>
    </row>
    <row r="305" spans="14:19" x14ac:dyDescent="0.25">
      <c r="N305" s="34">
        <v>0.06</v>
      </c>
      <c r="O305" s="54">
        <f>COUNTIF(O4:O303,"&gt;-100")</f>
        <v>286</v>
      </c>
      <c r="R305" s="34">
        <v>0.15384615384615385</v>
      </c>
      <c r="S305" s="34" t="s">
        <v>7</v>
      </c>
    </row>
    <row r="306" spans="14:19" x14ac:dyDescent="0.25">
      <c r="N306" s="34">
        <v>6.3829787234042548E-2</v>
      </c>
      <c r="R306" s="34">
        <v>0.29629629629629628</v>
      </c>
      <c r="S306" s="34" t="s">
        <v>7</v>
      </c>
    </row>
    <row r="307" spans="14:19" x14ac:dyDescent="0.25">
      <c r="N307" s="34">
        <v>5.7471264367816091E-2</v>
      </c>
      <c r="R307" s="34">
        <v>0.125</v>
      </c>
      <c r="S307" s="34">
        <v>0</v>
      </c>
    </row>
    <row r="308" spans="14:19" x14ac:dyDescent="0.25">
      <c r="N308" s="34">
        <v>4.1666666666666664E-2</v>
      </c>
      <c r="R308" s="34">
        <v>0.27906976744186046</v>
      </c>
      <c r="S308" s="34">
        <v>4.1666666666666664E-2</v>
      </c>
    </row>
    <row r="309" spans="14:19" x14ac:dyDescent="0.25">
      <c r="N309" s="34">
        <v>0.19402985074626866</v>
      </c>
      <c r="R309" s="34">
        <v>0.22807017543859648</v>
      </c>
      <c r="S309" s="34">
        <v>4.1666666666666664E-2</v>
      </c>
    </row>
    <row r="310" spans="14:19" x14ac:dyDescent="0.25">
      <c r="N310" s="34">
        <v>4.7619047619047616E-2</v>
      </c>
      <c r="R310" s="34">
        <v>-5.8823529411764705E-2</v>
      </c>
      <c r="S310" s="34">
        <v>0.04</v>
      </c>
    </row>
    <row r="311" spans="14:19" x14ac:dyDescent="0.25">
      <c r="N311" s="34">
        <v>0.14035087719298245</v>
      </c>
      <c r="R311" s="34">
        <v>0.20370370370370369</v>
      </c>
      <c r="S311" s="34">
        <v>0</v>
      </c>
    </row>
    <row r="312" spans="14:19" x14ac:dyDescent="0.25">
      <c r="N312" s="34">
        <v>-0.13513513513513514</v>
      </c>
      <c r="R312" s="34">
        <v>0.22222222222222221</v>
      </c>
      <c r="S312" s="34">
        <v>-6.25E-2</v>
      </c>
    </row>
    <row r="313" spans="14:19" x14ac:dyDescent="0.25">
      <c r="N313" s="34">
        <v>-0.33823529411764708</v>
      </c>
      <c r="R313" s="34">
        <v>1.4492753623188406E-2</v>
      </c>
      <c r="S313" s="34">
        <v>6.3829787234042548E-2</v>
      </c>
    </row>
    <row r="314" spans="14:19" x14ac:dyDescent="0.25">
      <c r="N314" s="34">
        <v>-0.13333333333333333</v>
      </c>
      <c r="R314" s="34">
        <v>-2.1739130434782608E-2</v>
      </c>
      <c r="S314" s="34">
        <v>3.7735849056603772E-2</v>
      </c>
    </row>
    <row r="315" spans="14:19" x14ac:dyDescent="0.25">
      <c r="N315" s="34">
        <v>-0.16666666666666666</v>
      </c>
      <c r="R315" s="34">
        <v>0.71875</v>
      </c>
      <c r="S315" s="34">
        <v>-6.25E-2</v>
      </c>
    </row>
    <row r="316" spans="14:19" x14ac:dyDescent="0.25">
      <c r="N316" s="34">
        <v>2.0833333333333332E-2</v>
      </c>
      <c r="R316" s="34">
        <v>5.7692307692307696E-2</v>
      </c>
      <c r="S316" s="34">
        <v>-5.9829059829059832E-2</v>
      </c>
    </row>
    <row r="317" spans="14:19" x14ac:dyDescent="0.25">
      <c r="N317" s="34">
        <v>0</v>
      </c>
      <c r="R317" s="34">
        <v>0.17647058823529413</v>
      </c>
      <c r="S317" s="34">
        <v>-3.2258064516129031E-2</v>
      </c>
    </row>
    <row r="318" spans="14:19" x14ac:dyDescent="0.25">
      <c r="N318" s="34">
        <v>-0.35483870967741937</v>
      </c>
      <c r="R318" s="34">
        <v>-6.9767441860465115E-2</v>
      </c>
      <c r="S318" s="34" t="s">
        <v>7</v>
      </c>
    </row>
    <row r="319" spans="14:19" x14ac:dyDescent="0.25">
      <c r="N319" s="34">
        <v>-0.11627906976744186</v>
      </c>
      <c r="R319" s="34">
        <v>0.51515151515151514</v>
      </c>
      <c r="S319" s="34">
        <v>2.8037383177570093E-2</v>
      </c>
    </row>
    <row r="320" spans="14:19" x14ac:dyDescent="0.25">
      <c r="N320" s="34">
        <v>4.2857142857142858E-2</v>
      </c>
      <c r="R320" s="34">
        <v>0.27450980392156865</v>
      </c>
      <c r="S320" s="34">
        <v>-2.4390243902439025E-2</v>
      </c>
    </row>
    <row r="321" spans="14:19" x14ac:dyDescent="0.25">
      <c r="N321" s="34">
        <v>3.7974683544303799E-2</v>
      </c>
      <c r="R321" s="34">
        <v>-4.878048780487805E-2</v>
      </c>
      <c r="S321" s="34">
        <v>0.14035087719298245</v>
      </c>
    </row>
    <row r="322" spans="14:19" x14ac:dyDescent="0.25">
      <c r="N322" s="34">
        <v>3.125E-2</v>
      </c>
      <c r="R322" s="34">
        <v>9.0909090909090912E-2</v>
      </c>
      <c r="S322" s="34">
        <v>8.6956521739130432E-2</v>
      </c>
    </row>
    <row r="323" spans="14:19" x14ac:dyDescent="0.25">
      <c r="N323" s="34">
        <v>-0.10810810810810811</v>
      </c>
      <c r="R323" s="34">
        <v>0.21739130434782608</v>
      </c>
      <c r="S323" s="34">
        <v>4.1666666666666664E-2</v>
      </c>
    </row>
    <row r="324" spans="14:19" x14ac:dyDescent="0.25">
      <c r="N324" s="34">
        <v>-1.5151515151515152E-2</v>
      </c>
      <c r="R324" s="34">
        <v>6.0606060606060608E-2</v>
      </c>
      <c r="S324" s="34">
        <v>0.12244897959183673</v>
      </c>
    </row>
    <row r="325" spans="14:19" x14ac:dyDescent="0.25">
      <c r="N325" s="34">
        <v>3.4883720930232558E-2</v>
      </c>
      <c r="R325" s="34">
        <v>2.2727272727272728E-2</v>
      </c>
      <c r="S325" s="34">
        <v>8.5271317829457363E-2</v>
      </c>
    </row>
    <row r="326" spans="14:19" x14ac:dyDescent="0.25">
      <c r="N326" s="34">
        <v>-3.2258064516129031E-2</v>
      </c>
      <c r="R326" s="34">
        <v>0.66666666666666663</v>
      </c>
      <c r="S326" s="34">
        <v>0.1111111111111111</v>
      </c>
    </row>
    <row r="327" spans="14:19" x14ac:dyDescent="0.25">
      <c r="N327" s="34">
        <v>-0.11864406779661017</v>
      </c>
      <c r="R327" s="34">
        <v>9.0909090909090912E-2</v>
      </c>
      <c r="S327" s="34">
        <v>-0.13043478260869565</v>
      </c>
    </row>
    <row r="328" spans="14:19" x14ac:dyDescent="0.25">
      <c r="N328" s="34">
        <v>0.02</v>
      </c>
      <c r="R328" s="34">
        <v>0.27450980392156865</v>
      </c>
      <c r="S328" s="34">
        <v>8.6956521739130432E-2</v>
      </c>
    </row>
    <row r="329" spans="14:19" x14ac:dyDescent="0.25">
      <c r="N329" s="34">
        <v>-6.9767441860465115E-2</v>
      </c>
      <c r="R329" s="34">
        <v>0</v>
      </c>
      <c r="S329" s="34">
        <v>0.21212121212121213</v>
      </c>
    </row>
    <row r="330" spans="14:19" x14ac:dyDescent="0.25">
      <c r="N330" s="34">
        <v>-5.7142857142857141E-2</v>
      </c>
      <c r="R330" s="34">
        <v>0.28205128205128205</v>
      </c>
      <c r="S330" s="34">
        <v>0.1111111111111111</v>
      </c>
    </row>
    <row r="331" spans="14:19" x14ac:dyDescent="0.25">
      <c r="N331" s="34">
        <v>8.6956521739130432E-2</v>
      </c>
      <c r="R331" s="34">
        <v>0</v>
      </c>
      <c r="S331" s="34">
        <v>0.1111111111111111</v>
      </c>
    </row>
    <row r="332" spans="14:19" x14ac:dyDescent="0.25">
      <c r="N332" s="34">
        <v>0.17647058823529413</v>
      </c>
      <c r="R332" s="34">
        <v>-0.12790697674418605</v>
      </c>
      <c r="S332" s="34">
        <v>0.34146341463414637</v>
      </c>
    </row>
    <row r="333" spans="14:19" x14ac:dyDescent="0.25">
      <c r="N333" s="34">
        <v>0.16393442622950818</v>
      </c>
      <c r="R333" s="34">
        <v>0.1111111111111111</v>
      </c>
      <c r="S333" s="34">
        <v>-5.6603773584905662E-2</v>
      </c>
    </row>
    <row r="334" spans="14:19" x14ac:dyDescent="0.25">
      <c r="N334" s="34">
        <v>0.18421052631578946</v>
      </c>
      <c r="R334" s="34">
        <v>-0.21052631578947367</v>
      </c>
    </row>
    <row r="335" spans="14:19" x14ac:dyDescent="0.25">
      <c r="N335" s="34">
        <v>0.1111111111111111</v>
      </c>
      <c r="R335" s="34">
        <v>-9.7222222222222224E-2</v>
      </c>
      <c r="S335" s="54">
        <f>COUNTIF(S4:S333,"&gt;-100")</f>
        <v>309</v>
      </c>
    </row>
    <row r="336" spans="14:19" x14ac:dyDescent="0.25">
      <c r="N336" s="34">
        <v>5.5555555555555552E-2</v>
      </c>
      <c r="R336" s="34">
        <v>-0.16666666666666666</v>
      </c>
    </row>
    <row r="337" spans="14:18" x14ac:dyDescent="0.25">
      <c r="N337" s="34">
        <v>0.40625</v>
      </c>
      <c r="R337" s="34">
        <v>-0.21875</v>
      </c>
    </row>
    <row r="338" spans="14:18" x14ac:dyDescent="0.25">
      <c r="N338" s="34">
        <v>0</v>
      </c>
      <c r="R338" s="34">
        <v>-0.3</v>
      </c>
    </row>
    <row r="339" spans="14:18" x14ac:dyDescent="0.25">
      <c r="N339" s="34">
        <v>0.1</v>
      </c>
      <c r="R339" s="34">
        <v>-0.1</v>
      </c>
    </row>
    <row r="340" spans="14:18" x14ac:dyDescent="0.25">
      <c r="N340" s="34">
        <v>-9.0909090909090912E-2</v>
      </c>
      <c r="R340" s="34">
        <v>-9.0909090909090912E-2</v>
      </c>
    </row>
    <row r="341" spans="14:18" x14ac:dyDescent="0.25">
      <c r="N341" s="34">
        <v>8.6956521739130432E-2</v>
      </c>
      <c r="R341" s="34">
        <v>-0.13043478260869565</v>
      </c>
    </row>
    <row r="342" spans="14:18" x14ac:dyDescent="0.25">
      <c r="N342" s="34">
        <v>7.6923076923076927E-2</v>
      </c>
      <c r="R342" s="34">
        <v>7.6923076923076927E-2</v>
      </c>
    </row>
    <row r="343" spans="14:18" x14ac:dyDescent="0.25">
      <c r="N343" s="34">
        <v>-0.10714285714285714</v>
      </c>
      <c r="R343" s="34">
        <v>1.1904761904761904E-2</v>
      </c>
    </row>
    <row r="344" spans="14:18" x14ac:dyDescent="0.25">
      <c r="N344" s="34" t="s">
        <v>7</v>
      </c>
      <c r="R344" s="34" t="s">
        <v>7</v>
      </c>
    </row>
    <row r="345" spans="14:18" x14ac:dyDescent="0.25">
      <c r="N345" s="34">
        <v>0.21951219512195122</v>
      </c>
      <c r="R345" s="34">
        <v>-2.4390243902439025E-2</v>
      </c>
    </row>
    <row r="346" spans="14:18" x14ac:dyDescent="0.25">
      <c r="N346" s="34">
        <v>0.11940298507462686</v>
      </c>
      <c r="R346" s="34">
        <v>0.11940298507462686</v>
      </c>
    </row>
    <row r="347" spans="14:18" x14ac:dyDescent="0.25">
      <c r="N347" s="34">
        <v>-4.49438202247191E-2</v>
      </c>
      <c r="R347" s="34">
        <v>1.1235955056179775E-2</v>
      </c>
    </row>
    <row r="348" spans="14:18" x14ac:dyDescent="0.25">
      <c r="N348" s="34">
        <v>0.33333333333333331</v>
      </c>
      <c r="R348" s="34">
        <v>0</v>
      </c>
    </row>
    <row r="349" spans="14:18" x14ac:dyDescent="0.25">
      <c r="N349" s="34">
        <v>0.12244897959183673</v>
      </c>
      <c r="R349" s="34">
        <v>2.0408163265306121E-2</v>
      </c>
    </row>
    <row r="350" spans="14:18" x14ac:dyDescent="0.25">
      <c r="N350" s="34">
        <v>0.2</v>
      </c>
      <c r="R350" s="34">
        <v>0</v>
      </c>
    </row>
    <row r="351" spans="14:18" x14ac:dyDescent="0.25">
      <c r="N351" s="34">
        <v>1.1904761904761904E-2</v>
      </c>
      <c r="R351" s="34">
        <v>-4.7619047619047616E-2</v>
      </c>
    </row>
    <row r="352" spans="14:18" x14ac:dyDescent="0.25">
      <c r="N352" s="34">
        <v>6.3829787234042548E-2</v>
      </c>
      <c r="R352" s="34">
        <v>-4.2553191489361701E-2</v>
      </c>
    </row>
    <row r="353" spans="14:18" x14ac:dyDescent="0.25">
      <c r="N353" s="34">
        <v>0.20967741935483872</v>
      </c>
      <c r="R353" s="34">
        <v>0.12903225806451613</v>
      </c>
    </row>
    <row r="354" spans="14:18" x14ac:dyDescent="0.25">
      <c r="N354" s="34">
        <v>3.6585365853658534E-2</v>
      </c>
      <c r="R354" s="34">
        <v>3.6585365853658534E-2</v>
      </c>
    </row>
    <row r="355" spans="14:18" x14ac:dyDescent="0.25">
      <c r="N355" s="34">
        <v>-1.6393442622950821E-2</v>
      </c>
      <c r="R355" s="34">
        <v>-0.26229508196721313</v>
      </c>
    </row>
    <row r="356" spans="14:18" x14ac:dyDescent="0.25">
      <c r="N356" s="34">
        <v>0.25</v>
      </c>
      <c r="R356" s="34">
        <v>-0.25</v>
      </c>
    </row>
    <row r="357" spans="14:18" x14ac:dyDescent="0.25">
      <c r="N357" s="34">
        <v>4.4776119402985072E-2</v>
      </c>
      <c r="R357" s="34">
        <v>4.4776119402985072E-2</v>
      </c>
    </row>
    <row r="358" spans="14:18" x14ac:dyDescent="0.25">
      <c r="N358" s="34">
        <v>-9.0909090909090912E-2</v>
      </c>
      <c r="R358" s="34">
        <v>2.2727272727272728E-2</v>
      </c>
    </row>
    <row r="359" spans="14:18" x14ac:dyDescent="0.25">
      <c r="N359" s="34">
        <v>0.21212121212121213</v>
      </c>
      <c r="R359" s="34">
        <v>-9.0909090909090912E-2</v>
      </c>
    </row>
    <row r="360" spans="14:18" x14ac:dyDescent="0.25">
      <c r="N360" s="34">
        <v>5.7692307692307696E-2</v>
      </c>
      <c r="R360" s="34">
        <v>-3.8461538461538464E-2</v>
      </c>
    </row>
    <row r="361" spans="14:18" x14ac:dyDescent="0.25">
      <c r="N361" s="34">
        <v>-3.8461538461538464E-2</v>
      </c>
      <c r="R361" s="34">
        <v>-0.13461538461538461</v>
      </c>
    </row>
    <row r="362" spans="14:18" x14ac:dyDescent="0.25">
      <c r="N362" s="34">
        <v>4.9382716049382713E-2</v>
      </c>
      <c r="R362" s="34">
        <v>-1.2345679012345678E-2</v>
      </c>
    </row>
    <row r="363" spans="14:18" x14ac:dyDescent="0.25">
      <c r="N363" s="34">
        <v>8.6956521739130432E-2</v>
      </c>
      <c r="R363" s="34">
        <v>-0.13043478260869565</v>
      </c>
    </row>
    <row r="364" spans="14:18" x14ac:dyDescent="0.25">
      <c r="N364" s="34">
        <v>7.6923076923076927E-2</v>
      </c>
      <c r="R364" s="34">
        <v>-7.6923076923076927E-2</v>
      </c>
    </row>
    <row r="365" spans="14:18" x14ac:dyDescent="0.25">
      <c r="N365" s="34">
        <v>0</v>
      </c>
      <c r="R365" s="34">
        <v>0</v>
      </c>
    </row>
    <row r="366" spans="14:18" x14ac:dyDescent="0.25">
      <c r="N366" s="34">
        <v>0.1111111111111111</v>
      </c>
      <c r="R366" s="34">
        <v>-0.25925925925925924</v>
      </c>
    </row>
    <row r="367" spans="14:18" x14ac:dyDescent="0.25">
      <c r="N367" s="34">
        <v>0.16279069767441862</v>
      </c>
      <c r="R367" s="34">
        <v>-0.18604651162790697</v>
      </c>
    </row>
    <row r="368" spans="14:18" x14ac:dyDescent="0.25">
      <c r="N368" s="34">
        <v>0.11940298507462686</v>
      </c>
      <c r="R368" s="34">
        <v>0.11940298507462686</v>
      </c>
    </row>
    <row r="369" spans="14:18" x14ac:dyDescent="0.25">
      <c r="N369" s="34">
        <v>-0.10112359550561797</v>
      </c>
      <c r="R369" s="34">
        <v>1.1235955056179775E-2</v>
      </c>
    </row>
    <row r="370" spans="14:18" x14ac:dyDescent="0.25">
      <c r="N370" s="34">
        <v>0.17647058823529413</v>
      </c>
      <c r="R370" s="34">
        <v>-0.11764705882352941</v>
      </c>
    </row>
    <row r="371" spans="14:18" x14ac:dyDescent="0.25">
      <c r="N371" s="34">
        <v>2.0408163265306121E-2</v>
      </c>
      <c r="R371" s="34">
        <v>-8.1632653061224483E-2</v>
      </c>
    </row>
    <row r="372" spans="14:18" x14ac:dyDescent="0.25">
      <c r="N372" s="34">
        <v>6.3829787234042548E-2</v>
      </c>
      <c r="R372" s="34">
        <v>-0.14893617021276595</v>
      </c>
    </row>
    <row r="373" spans="14:18" x14ac:dyDescent="0.25">
      <c r="N373" s="34">
        <v>-7.8947368421052627E-2</v>
      </c>
      <c r="R373" s="34">
        <v>5.2631578947368418E-2</v>
      </c>
    </row>
    <row r="374" spans="14:18" x14ac:dyDescent="0.25">
      <c r="N374" s="34">
        <v>7.1428571428571425E-2</v>
      </c>
      <c r="R374" s="34">
        <v>-4.7619047619047616E-2</v>
      </c>
    </row>
    <row r="375" spans="14:18" x14ac:dyDescent="0.25">
      <c r="N375" s="34">
        <v>1.5625E-2</v>
      </c>
      <c r="R375" s="34">
        <v>9.375E-2</v>
      </c>
    </row>
    <row r="376" spans="14:18" x14ac:dyDescent="0.25">
      <c r="N376" s="34">
        <v>-0.14634146341463414</v>
      </c>
      <c r="R376" s="34">
        <v>3.6585365853658534E-2</v>
      </c>
    </row>
    <row r="377" spans="14:18" x14ac:dyDescent="0.25">
      <c r="N377" s="34">
        <v>7.1428571428571425E-2</v>
      </c>
      <c r="R377" s="34">
        <v>-1.7857142857142856E-2</v>
      </c>
    </row>
    <row r="378" spans="14:18" x14ac:dyDescent="0.25">
      <c r="N378" s="34">
        <v>0.1111111111111111</v>
      </c>
      <c r="R378" s="34">
        <v>-0.1111111111111111</v>
      </c>
    </row>
    <row r="379" spans="14:18" x14ac:dyDescent="0.25">
      <c r="N379" s="34">
        <v>1.4492753623188406E-2</v>
      </c>
      <c r="R379" s="34">
        <v>1.4492753623188406E-2</v>
      </c>
    </row>
    <row r="380" spans="14:18" x14ac:dyDescent="0.25">
      <c r="N380" s="34">
        <v>-0.13043478260869565</v>
      </c>
      <c r="R380" s="34">
        <v>-2.1739130434782608E-2</v>
      </c>
    </row>
    <row r="381" spans="14:18" x14ac:dyDescent="0.25">
      <c r="N381" s="34">
        <v>0.25</v>
      </c>
      <c r="R381" s="34">
        <v>9.375E-2</v>
      </c>
    </row>
    <row r="382" spans="14:18" x14ac:dyDescent="0.25">
      <c r="N382" s="34">
        <v>5.7692307692307696E-2</v>
      </c>
      <c r="R382" s="34">
        <v>-3.8461538461538464E-2</v>
      </c>
    </row>
    <row r="383" spans="14:18" x14ac:dyDescent="0.25">
      <c r="N383" s="34">
        <v>-1.9607843137254902E-2</v>
      </c>
      <c r="R383" s="34">
        <v>-0.11764705882352941</v>
      </c>
    </row>
    <row r="384" spans="14:18" x14ac:dyDescent="0.25">
      <c r="N384" s="34">
        <v>-6.9767441860465115E-2</v>
      </c>
      <c r="R384" s="34">
        <v>-6.9767441860465115E-2</v>
      </c>
    </row>
    <row r="385" spans="14:18" x14ac:dyDescent="0.25">
      <c r="N385" s="34">
        <v>0.51515151515151514</v>
      </c>
      <c r="R385" s="34">
        <v>0.36363636363636365</v>
      </c>
    </row>
    <row r="386" spans="14:18" x14ac:dyDescent="0.25">
      <c r="N386" s="34">
        <v>0.17647058823529413</v>
      </c>
      <c r="R386" s="34">
        <v>0.47058823529411764</v>
      </c>
    </row>
    <row r="387" spans="14:18" x14ac:dyDescent="0.25">
      <c r="N387" s="34">
        <v>-8.5365853658536592E-2</v>
      </c>
      <c r="R387" s="34">
        <v>9.7560975609756101E-2</v>
      </c>
    </row>
    <row r="388" spans="14:18" x14ac:dyDescent="0.25">
      <c r="N388" s="34">
        <v>9.0909090909090912E-2</v>
      </c>
      <c r="R388" s="34">
        <v>-0.18181818181818182</v>
      </c>
    </row>
    <row r="389" spans="14:18" x14ac:dyDescent="0.25">
      <c r="N389" s="34">
        <v>8.6956521739130432E-2</v>
      </c>
      <c r="R389" s="34">
        <v>-0.13043478260869565</v>
      </c>
    </row>
    <row r="390" spans="14:18" x14ac:dyDescent="0.25">
      <c r="N390" s="34">
        <v>6.0606060606060608E-2</v>
      </c>
      <c r="R390" s="34">
        <v>0.13636363636363635</v>
      </c>
    </row>
    <row r="391" spans="14:18" x14ac:dyDescent="0.25">
      <c r="N391" s="34">
        <v>-9.0909090909090912E-2</v>
      </c>
      <c r="R391" s="34">
        <v>-3.4090909090909088E-2</v>
      </c>
    </row>
    <row r="392" spans="14:18" x14ac:dyDescent="0.25">
      <c r="N392" s="34">
        <v>0.33333333333333331</v>
      </c>
      <c r="R392" s="34">
        <v>0.33333333333333331</v>
      </c>
    </row>
    <row r="393" spans="14:18" x14ac:dyDescent="0.25">
      <c r="N393" s="34">
        <v>-9.0909090909090912E-2</v>
      </c>
      <c r="R393" s="34">
        <v>-9.0909090909090912E-2</v>
      </c>
    </row>
    <row r="394" spans="14:18" x14ac:dyDescent="0.25">
      <c r="N394" s="34">
        <v>7.8431372549019607E-2</v>
      </c>
      <c r="R394" s="34">
        <v>-1.9607843137254902E-2</v>
      </c>
    </row>
    <row r="395" spans="14:18" x14ac:dyDescent="0.25">
      <c r="N395" s="34">
        <v>-5.8823529411764705E-2</v>
      </c>
      <c r="R395" s="34">
        <v>-5.8823529411764705E-2</v>
      </c>
    </row>
    <row r="396" spans="14:18" x14ac:dyDescent="0.25">
      <c r="N396" s="34">
        <v>0.28205128205128205</v>
      </c>
      <c r="R396" s="34">
        <v>0.15384615384615385</v>
      </c>
    </row>
    <row r="397" spans="14:18" x14ac:dyDescent="0.25">
      <c r="N397" s="34">
        <v>8.3333333333333329E-2</v>
      </c>
      <c r="R397" s="34">
        <v>0.16666666666666666</v>
      </c>
    </row>
    <row r="398" spans="14:18" x14ac:dyDescent="0.25">
      <c r="N398" s="34">
        <v>-0.12790697674418605</v>
      </c>
      <c r="R398" s="34">
        <v>-1.1627906976744186E-2</v>
      </c>
    </row>
    <row r="399" spans="14:18" x14ac:dyDescent="0.25">
      <c r="N399" s="34">
        <v>0.1111111111111111</v>
      </c>
      <c r="R399" s="34">
        <v>1.8518518518518517E-2</v>
      </c>
    </row>
    <row r="400" spans="14:18" x14ac:dyDescent="0.25">
      <c r="N400" s="34">
        <v>5.2631578947368418E-2</v>
      </c>
      <c r="R400" s="34" t="s">
        <v>7</v>
      </c>
    </row>
    <row r="401" spans="14:18" x14ac:dyDescent="0.25">
      <c r="N401" s="34">
        <v>0.1111111111111111</v>
      </c>
      <c r="R401" s="34" t="s">
        <v>7</v>
      </c>
    </row>
    <row r="402" spans="14:18" x14ac:dyDescent="0.25">
      <c r="N402" s="34">
        <v>0</v>
      </c>
      <c r="R402" s="34" t="s">
        <v>7</v>
      </c>
    </row>
    <row r="403" spans="14:18" x14ac:dyDescent="0.25">
      <c r="N403" s="34">
        <v>0.25</v>
      </c>
      <c r="R403" s="34" t="s">
        <v>7</v>
      </c>
    </row>
    <row r="404" spans="14:18" x14ac:dyDescent="0.25">
      <c r="N404" s="34">
        <v>0</v>
      </c>
      <c r="R404" s="34" t="s">
        <v>7</v>
      </c>
    </row>
    <row r="405" spans="14:18" x14ac:dyDescent="0.25">
      <c r="N405" s="34">
        <v>0</v>
      </c>
      <c r="R405" s="34" t="s">
        <v>7</v>
      </c>
    </row>
    <row r="406" spans="14:18" x14ac:dyDescent="0.25">
      <c r="N406" s="34">
        <v>-9.0909090909090912E-2</v>
      </c>
      <c r="R406" s="34" t="s">
        <v>7</v>
      </c>
    </row>
    <row r="407" spans="14:18" x14ac:dyDescent="0.25">
      <c r="N407" s="34">
        <v>8.6956521739130432E-2</v>
      </c>
      <c r="R407" s="34" t="s">
        <v>7</v>
      </c>
    </row>
    <row r="408" spans="14:18" x14ac:dyDescent="0.25">
      <c r="N408" s="34">
        <v>0.15384615384615385</v>
      </c>
      <c r="R408" s="34" t="s">
        <v>7</v>
      </c>
    </row>
    <row r="409" spans="14:18" x14ac:dyDescent="0.25">
      <c r="N409" s="34">
        <v>-4.7619047619047616E-2</v>
      </c>
      <c r="R409" s="34" t="s">
        <v>7</v>
      </c>
    </row>
    <row r="410" spans="14:18" x14ac:dyDescent="0.25">
      <c r="N410" s="34" t="s">
        <v>7</v>
      </c>
      <c r="R410" s="34" t="s">
        <v>7</v>
      </c>
    </row>
    <row r="411" spans="14:18" x14ac:dyDescent="0.25">
      <c r="N411" s="34">
        <v>0.34146341463414637</v>
      </c>
      <c r="R411" s="34">
        <v>6.3829787234042548E-2</v>
      </c>
    </row>
    <row r="412" spans="14:18" x14ac:dyDescent="0.25">
      <c r="N412" s="34">
        <v>0.19402985074626866</v>
      </c>
      <c r="R412" s="34">
        <v>-8.4507042253521125E-2</v>
      </c>
    </row>
    <row r="413" spans="14:18" x14ac:dyDescent="0.25">
      <c r="N413" s="34">
        <v>0.12359550561797752</v>
      </c>
      <c r="R413" s="34">
        <v>4.6511627906976744E-2</v>
      </c>
    </row>
    <row r="414" spans="14:18" x14ac:dyDescent="0.25">
      <c r="N414" s="34">
        <v>0.66666666666666663</v>
      </c>
      <c r="R414" s="34">
        <v>0.37931034482758619</v>
      </c>
    </row>
    <row r="415" spans="14:18" x14ac:dyDescent="0.25">
      <c r="N415" s="34">
        <v>0.32653061224489793</v>
      </c>
      <c r="R415" s="34">
        <v>0.2</v>
      </c>
    </row>
    <row r="416" spans="14:18" x14ac:dyDescent="0.25">
      <c r="N416" s="34">
        <v>0.1</v>
      </c>
      <c r="R416" s="34">
        <v>0.2</v>
      </c>
    </row>
    <row r="417" spans="14:18" x14ac:dyDescent="0.25">
      <c r="N417" s="34">
        <v>0.13095238095238096</v>
      </c>
      <c r="R417" s="34">
        <v>9.7560975609756101E-2</v>
      </c>
    </row>
    <row r="418" spans="14:18" x14ac:dyDescent="0.25">
      <c r="N418" s="34">
        <v>1.1276595744680851</v>
      </c>
      <c r="R418" s="34">
        <v>0.5</v>
      </c>
    </row>
    <row r="419" spans="14:18" x14ac:dyDescent="0.25">
      <c r="N419" s="34">
        <v>0.20967741935483872</v>
      </c>
      <c r="R419" s="34">
        <v>0.12903225806451613</v>
      </c>
    </row>
    <row r="420" spans="14:18" x14ac:dyDescent="0.25">
      <c r="N420" s="34">
        <v>9.7560975609756101E-2</v>
      </c>
      <c r="R420" s="34">
        <v>-0.1111111111111111</v>
      </c>
    </row>
    <row r="421" spans="14:18" x14ac:dyDescent="0.25">
      <c r="N421" s="34">
        <v>0.22950819672131148</v>
      </c>
      <c r="R421" s="34">
        <v>9.0909090909090912E-2</v>
      </c>
    </row>
    <row r="422" spans="14:18" x14ac:dyDescent="0.25">
      <c r="N422" s="34">
        <v>0.375</v>
      </c>
      <c r="R422" s="34">
        <v>-9.0909090909090912E-2</v>
      </c>
    </row>
    <row r="423" spans="14:18" x14ac:dyDescent="0.25">
      <c r="N423" s="34">
        <v>0.26865671641791045</v>
      </c>
      <c r="R423" s="34">
        <v>-0.15584415584415584</v>
      </c>
    </row>
    <row r="424" spans="14:18" x14ac:dyDescent="0.25">
      <c r="N424" s="34">
        <v>2.2727272727272728E-2</v>
      </c>
      <c r="R424" s="34">
        <v>-1.098901098901099E-2</v>
      </c>
    </row>
    <row r="425" spans="14:18" x14ac:dyDescent="0.25">
      <c r="N425" s="34">
        <v>0.36363636363636365</v>
      </c>
      <c r="R425" s="34">
        <v>5.2631578947368418E-2</v>
      </c>
    </row>
    <row r="426" spans="14:18" x14ac:dyDescent="0.25">
      <c r="N426" s="34">
        <v>0.34615384615384615</v>
      </c>
      <c r="R426" s="34">
        <v>0.1111111111111111</v>
      </c>
    </row>
    <row r="427" spans="14:18" x14ac:dyDescent="0.25">
      <c r="N427" s="34">
        <v>0.25</v>
      </c>
      <c r="R427" s="34">
        <v>-1.9607843137254902E-2</v>
      </c>
    </row>
    <row r="428" spans="14:18" x14ac:dyDescent="0.25">
      <c r="N428" s="34">
        <v>4.9382716049382713E-2</v>
      </c>
      <c r="R428" s="34">
        <v>0</v>
      </c>
    </row>
    <row r="429" spans="14:18" x14ac:dyDescent="0.25">
      <c r="N429" s="34">
        <v>0.19565217391304349</v>
      </c>
      <c r="R429" s="34">
        <v>4.6511627906976744E-2</v>
      </c>
    </row>
    <row r="430" spans="14:18" x14ac:dyDescent="0.25">
      <c r="N430" s="34">
        <v>7.6923076923076927E-2</v>
      </c>
      <c r="R430" s="34">
        <v>1.4492753623188406E-2</v>
      </c>
    </row>
    <row r="431" spans="14:18" x14ac:dyDescent="0.25">
      <c r="N431" s="34">
        <v>0</v>
      </c>
      <c r="R431" s="34">
        <v>0.13924050632911392</v>
      </c>
    </row>
    <row r="432" spans="14:18" x14ac:dyDescent="0.25">
      <c r="N432" s="34">
        <v>0.29629629629629628</v>
      </c>
      <c r="R432" s="34">
        <v>-0.13793103448275862</v>
      </c>
    </row>
    <row r="433" spans="14:18" x14ac:dyDescent="0.25">
      <c r="N433" s="34">
        <v>0.39534883720930231</v>
      </c>
      <c r="R433" s="34">
        <v>5.2631578947368418E-2</v>
      </c>
    </row>
    <row r="434" spans="14:18" x14ac:dyDescent="0.25">
      <c r="N434" s="34">
        <v>0.11940298507462686</v>
      </c>
      <c r="R434" s="34">
        <v>6.0606060606060608E-2</v>
      </c>
    </row>
    <row r="435" spans="14:18" x14ac:dyDescent="0.25">
      <c r="N435" s="34">
        <v>-4.49438202247191E-2</v>
      </c>
      <c r="R435" s="34">
        <v>-9.0909090909090912E-2</v>
      </c>
    </row>
    <row r="436" spans="14:18" x14ac:dyDescent="0.25">
      <c r="N436" s="34">
        <v>0.47058823529411764</v>
      </c>
      <c r="R436" s="34">
        <v>0.33333333333333331</v>
      </c>
    </row>
    <row r="437" spans="14:18" x14ac:dyDescent="0.25">
      <c r="N437" s="34">
        <v>0.32653061224489793</v>
      </c>
      <c r="R437" s="34">
        <v>0.4</v>
      </c>
    </row>
    <row r="438" spans="14:18" x14ac:dyDescent="0.25">
      <c r="N438" s="34">
        <v>6.3829787234042548E-2</v>
      </c>
      <c r="R438" s="34">
        <v>2.0408163265306121E-2</v>
      </c>
    </row>
    <row r="439" spans="14:18" x14ac:dyDescent="0.25">
      <c r="N439" s="34">
        <v>5.2631578947368418E-2</v>
      </c>
      <c r="R439" s="34">
        <v>8.4337349397590355E-2</v>
      </c>
    </row>
    <row r="440" spans="14:18" x14ac:dyDescent="0.25">
      <c r="N440" s="34">
        <v>0.30952380952380953</v>
      </c>
      <c r="R440" s="34">
        <v>-0.14634146341463414</v>
      </c>
    </row>
    <row r="441" spans="14:18" x14ac:dyDescent="0.25">
      <c r="N441" s="34">
        <v>0.25</v>
      </c>
      <c r="R441" s="34">
        <v>-4.7619047619047616E-2</v>
      </c>
    </row>
    <row r="442" spans="14:18" x14ac:dyDescent="0.25">
      <c r="N442" s="34">
        <v>9.7560975609756101E-2</v>
      </c>
      <c r="R442" s="34">
        <v>-4.7619047619047616E-2</v>
      </c>
    </row>
    <row r="443" spans="14:18" x14ac:dyDescent="0.25">
      <c r="N443" s="34">
        <v>0.3392857142857143</v>
      </c>
      <c r="R443" s="34">
        <v>-0.13793103448275862</v>
      </c>
    </row>
    <row r="444" spans="14:18" x14ac:dyDescent="0.25">
      <c r="N444" s="34">
        <v>0.44444444444444442</v>
      </c>
      <c r="R444" s="34">
        <v>0.125</v>
      </c>
    </row>
    <row r="445" spans="14:18" x14ac:dyDescent="0.25">
      <c r="N445" s="34">
        <v>0.15942028985507245</v>
      </c>
      <c r="R445" s="34">
        <v>-9.0909090909090912E-2</v>
      </c>
    </row>
    <row r="446" spans="14:18" x14ac:dyDescent="0.25">
      <c r="N446" s="34">
        <v>-7.6086956521739135E-2</v>
      </c>
      <c r="R446" s="34">
        <v>1.1235955056179775E-2</v>
      </c>
    </row>
    <row r="447" spans="14:18" x14ac:dyDescent="0.25">
      <c r="N447" s="34">
        <v>0.5625</v>
      </c>
      <c r="R447" s="34">
        <v>0.45161290322580644</v>
      </c>
    </row>
    <row r="448" spans="14:18" x14ac:dyDescent="0.25">
      <c r="N448" s="34">
        <v>0.25</v>
      </c>
      <c r="R448" s="34">
        <v>5.7692307692307696E-2</v>
      </c>
    </row>
    <row r="449" spans="14:18" x14ac:dyDescent="0.25">
      <c r="N449" s="34">
        <v>0.17647058823529413</v>
      </c>
      <c r="R449" s="34">
        <v>0.25</v>
      </c>
    </row>
    <row r="450" spans="14:18" x14ac:dyDescent="0.25">
      <c r="N450" s="34">
        <v>-0.12790697674418605</v>
      </c>
      <c r="R450" s="34">
        <v>2.4096385542168676E-2</v>
      </c>
    </row>
    <row r="451" spans="14:18" x14ac:dyDescent="0.25">
      <c r="N451" s="34">
        <v>0.66666666666666663</v>
      </c>
      <c r="R451" s="34">
        <v>8.6956521739130432E-2</v>
      </c>
    </row>
    <row r="452" spans="14:18" x14ac:dyDescent="0.25">
      <c r="N452" s="34">
        <v>0.27450980392156865</v>
      </c>
      <c r="R452" s="34">
        <v>-3.2258064516129031E-2</v>
      </c>
    </row>
    <row r="453" spans="14:18" x14ac:dyDescent="0.25">
      <c r="N453" s="34">
        <v>-2.4390243902439025E-2</v>
      </c>
      <c r="R453" s="34">
        <v>4.6511627906976744E-2</v>
      </c>
    </row>
    <row r="454" spans="14:18" x14ac:dyDescent="0.25">
      <c r="N454" s="34">
        <v>0.27272727272727271</v>
      </c>
      <c r="R454" s="34">
        <v>0.25</v>
      </c>
    </row>
    <row r="455" spans="14:18" x14ac:dyDescent="0.25">
      <c r="N455" s="34">
        <v>0.30434782608695654</v>
      </c>
      <c r="R455" s="34">
        <v>0.19047619047619047</v>
      </c>
    </row>
    <row r="456" spans="14:18" x14ac:dyDescent="0.25">
      <c r="N456" s="34">
        <v>0.13636363636363635</v>
      </c>
      <c r="R456" s="34">
        <v>-2.9850746268656716E-2</v>
      </c>
    </row>
    <row r="457" spans="14:18" x14ac:dyDescent="0.25">
      <c r="N457" s="34">
        <v>-3.4090909090909088E-2</v>
      </c>
      <c r="R457" s="34">
        <v>-9.0909090909090912E-2</v>
      </c>
    </row>
    <row r="458" spans="14:18" x14ac:dyDescent="0.25">
      <c r="N458" s="34">
        <v>0.66666666666666663</v>
      </c>
      <c r="R458" s="34">
        <v>2.9411764705882353E-2</v>
      </c>
    </row>
    <row r="459" spans="14:18" x14ac:dyDescent="0.25">
      <c r="N459" s="34">
        <v>0.27272727272727271</v>
      </c>
      <c r="R459" s="34">
        <v>0.22448979591836735</v>
      </c>
    </row>
    <row r="460" spans="14:18" x14ac:dyDescent="0.25">
      <c r="N460" s="34">
        <v>0.17647058823529413</v>
      </c>
      <c r="R460" s="34">
        <v>8.6956521739130432E-2</v>
      </c>
    </row>
    <row r="461" spans="14:18" x14ac:dyDescent="0.25">
      <c r="N461" s="34">
        <v>-5.8823529411764705E-2</v>
      </c>
      <c r="R461" s="34">
        <v>-7.8947368421052627E-2</v>
      </c>
    </row>
    <row r="462" spans="14:18" x14ac:dyDescent="0.25">
      <c r="N462" s="34">
        <v>0.53846153846153844</v>
      </c>
      <c r="R462" s="34">
        <v>4.6511627906976744E-2</v>
      </c>
    </row>
    <row r="463" spans="14:18" x14ac:dyDescent="0.25">
      <c r="N463" s="34">
        <v>0.25</v>
      </c>
      <c r="R463" s="34">
        <v>-1.5151515151515152E-2</v>
      </c>
    </row>
    <row r="464" spans="14:18" x14ac:dyDescent="0.25">
      <c r="N464" s="34">
        <v>-1.1627906976744186E-2</v>
      </c>
      <c r="R464" s="34">
        <v>-2.4390243902439025E-2</v>
      </c>
    </row>
    <row r="465" spans="14:18" x14ac:dyDescent="0.25">
      <c r="N465" s="34">
        <v>0.29629629629629628</v>
      </c>
      <c r="R465" s="34">
        <v>7.1428571428571425E-2</v>
      </c>
    </row>
    <row r="466" spans="14:18" x14ac:dyDescent="0.25">
      <c r="N466" s="34">
        <v>0.35135135135135137</v>
      </c>
      <c r="R466" s="34" t="s">
        <v>7</v>
      </c>
    </row>
    <row r="467" spans="14:18" x14ac:dyDescent="0.25">
      <c r="N467" s="34">
        <v>0.25757575757575757</v>
      </c>
      <c r="R467" s="34" t="s">
        <v>7</v>
      </c>
    </row>
    <row r="468" spans="14:18" x14ac:dyDescent="0.25">
      <c r="N468" s="34">
        <v>0.15909090909090909</v>
      </c>
      <c r="R468" s="34" t="s">
        <v>7</v>
      </c>
    </row>
    <row r="469" spans="14:18" x14ac:dyDescent="0.25">
      <c r="N469" s="34">
        <v>0.4</v>
      </c>
      <c r="R469" s="34" t="s">
        <v>7</v>
      </c>
    </row>
    <row r="470" spans="14:18" x14ac:dyDescent="0.25">
      <c r="N470" s="34">
        <v>0.6</v>
      </c>
      <c r="R470" s="34" t="s">
        <v>7</v>
      </c>
    </row>
    <row r="471" spans="14:18" x14ac:dyDescent="0.25">
      <c r="N471" s="34">
        <v>0.23529411764705882</v>
      </c>
      <c r="R471" s="34" t="s">
        <v>7</v>
      </c>
    </row>
    <row r="472" spans="14:18" x14ac:dyDescent="0.25">
      <c r="N472" s="34">
        <v>0.15662650602409639</v>
      </c>
      <c r="R472" s="34" t="s">
        <v>7</v>
      </c>
    </row>
    <row r="473" spans="14:18" x14ac:dyDescent="0.25">
      <c r="N473" s="34">
        <v>0.17777777777777778</v>
      </c>
      <c r="R473" s="34" t="s">
        <v>7</v>
      </c>
    </row>
    <row r="474" spans="14:18" x14ac:dyDescent="0.25">
      <c r="N474" s="34">
        <v>0.12698412698412698</v>
      </c>
      <c r="R474" s="34" t="s">
        <v>7</v>
      </c>
    </row>
    <row r="475" spans="14:18" x14ac:dyDescent="0.25">
      <c r="N475" s="34">
        <v>4.49438202247191E-2</v>
      </c>
      <c r="R475" s="34" t="s">
        <v>7</v>
      </c>
    </row>
    <row r="476" spans="14:18" x14ac:dyDescent="0.25">
      <c r="N476" s="34">
        <v>8.9285714285714288E-2</v>
      </c>
      <c r="R476" s="34" t="s">
        <v>7</v>
      </c>
    </row>
    <row r="477" spans="14:18" x14ac:dyDescent="0.25">
      <c r="N477" s="34">
        <v>0.46511627906976744</v>
      </c>
      <c r="R477" s="34">
        <v>0.1702127659574468</v>
      </c>
    </row>
    <row r="478" spans="14:18" x14ac:dyDescent="0.25">
      <c r="N478" s="34">
        <v>0.20895522388059701</v>
      </c>
      <c r="R478" s="34">
        <v>-1.4084507042253521E-2</v>
      </c>
    </row>
    <row r="479" spans="14:18" x14ac:dyDescent="0.25">
      <c r="N479" s="34">
        <v>0.30337078651685395</v>
      </c>
      <c r="R479" s="34">
        <v>4.6511627906976744E-2</v>
      </c>
    </row>
    <row r="480" spans="14:18" x14ac:dyDescent="0.25">
      <c r="N480" s="34">
        <v>0.44444444444444442</v>
      </c>
      <c r="R480" s="34">
        <v>0.37931034482758619</v>
      </c>
    </row>
    <row r="481" spans="14:18" x14ac:dyDescent="0.25">
      <c r="N481" s="34">
        <v>0.17307692307692307</v>
      </c>
      <c r="R481" s="34">
        <v>0</v>
      </c>
    </row>
    <row r="482" spans="14:18" x14ac:dyDescent="0.25">
      <c r="N482" s="34">
        <v>0.10416666666666667</v>
      </c>
      <c r="R482" s="34">
        <v>0.2</v>
      </c>
    </row>
    <row r="483" spans="14:18" x14ac:dyDescent="0.25">
      <c r="N483" s="34">
        <v>0.18072289156626506</v>
      </c>
      <c r="R483" s="34">
        <v>9.7560975609756101E-2</v>
      </c>
    </row>
    <row r="484" spans="14:18" x14ac:dyDescent="0.25">
      <c r="N484" s="34">
        <v>0.10416666666666667</v>
      </c>
      <c r="R484" s="34">
        <v>0.25</v>
      </c>
    </row>
    <row r="485" spans="14:18" x14ac:dyDescent="0.25">
      <c r="N485" s="34">
        <v>0.2711864406779661</v>
      </c>
      <c r="R485" s="34">
        <v>4.8387096774193547E-2</v>
      </c>
    </row>
    <row r="486" spans="14:18" x14ac:dyDescent="0.25">
      <c r="N486" s="34">
        <v>-1.1904761904761904E-2</v>
      </c>
      <c r="R486" s="34">
        <v>0</v>
      </c>
    </row>
    <row r="487" spans="14:18" x14ac:dyDescent="0.25">
      <c r="N487" s="34">
        <v>7.1428571428571425E-2</v>
      </c>
      <c r="R487" s="34">
        <v>9.0909090909090912E-2</v>
      </c>
    </row>
    <row r="488" spans="14:18" x14ac:dyDescent="0.25">
      <c r="N488" s="34">
        <v>0.30232558139534882</v>
      </c>
      <c r="R488" s="34">
        <v>2.2727272727272728E-2</v>
      </c>
    </row>
    <row r="489" spans="14:18" x14ac:dyDescent="0.25">
      <c r="N489" s="34">
        <v>0.26315789473684209</v>
      </c>
      <c r="R489" s="34">
        <v>3.896103896103896E-2</v>
      </c>
    </row>
    <row r="490" spans="14:18" x14ac:dyDescent="0.25">
      <c r="N490" s="34">
        <v>5.2631578947368418E-2</v>
      </c>
      <c r="R490" s="34">
        <v>9.8901098901098897E-2</v>
      </c>
    </row>
    <row r="491" spans="14:18" x14ac:dyDescent="0.25">
      <c r="N491" s="34">
        <v>0.39285714285714285</v>
      </c>
      <c r="R491" s="34">
        <v>0.31578947368421051</v>
      </c>
    </row>
    <row r="492" spans="14:18" x14ac:dyDescent="0.25">
      <c r="N492" s="34">
        <v>0.10416666666666667</v>
      </c>
      <c r="R492" s="34">
        <v>1.8518518518518517E-2</v>
      </c>
    </row>
    <row r="493" spans="14:18" x14ac:dyDescent="0.25">
      <c r="N493" s="34">
        <v>0.32608695652173914</v>
      </c>
      <c r="R493" s="34">
        <v>-1.9607843137254902E-2</v>
      </c>
    </row>
    <row r="494" spans="14:18" x14ac:dyDescent="0.25">
      <c r="N494" s="34">
        <v>0.41772151898734178</v>
      </c>
      <c r="R494" s="34">
        <v>-0.125</v>
      </c>
    </row>
    <row r="495" spans="14:18" x14ac:dyDescent="0.25">
      <c r="N495" s="34">
        <v>0.16279069767441862</v>
      </c>
      <c r="R495" s="34">
        <v>0.16279069767441862</v>
      </c>
    </row>
    <row r="496" spans="14:18" x14ac:dyDescent="0.25">
      <c r="N496" s="34">
        <v>5.2631578947368418E-2</v>
      </c>
      <c r="R496" s="34">
        <v>0.15942028985507245</v>
      </c>
    </row>
    <row r="497" spans="14:18" x14ac:dyDescent="0.25">
      <c r="N497" s="34">
        <v>0.19402985074626866</v>
      </c>
      <c r="R497" s="34">
        <v>1.2658227848101266E-2</v>
      </c>
    </row>
    <row r="498" spans="14:18" x14ac:dyDescent="0.25">
      <c r="N498" s="34">
        <v>5.7971014492753624E-2</v>
      </c>
      <c r="R498" s="34">
        <v>-0.13793103448275862</v>
      </c>
    </row>
    <row r="499" spans="14:18" x14ac:dyDescent="0.25">
      <c r="N499" s="34">
        <v>4.3478260869565216E-2</v>
      </c>
      <c r="R499" s="34">
        <v>0.31578947368421051</v>
      </c>
    </row>
    <row r="500" spans="14:18" x14ac:dyDescent="0.25">
      <c r="N500" s="34">
        <v>0.19444444444444445</v>
      </c>
      <c r="R500" s="34">
        <v>0.21212121212121213</v>
      </c>
    </row>
    <row r="501" spans="14:18" x14ac:dyDescent="0.25">
      <c r="N501" s="34">
        <v>0.15217391304347827</v>
      </c>
      <c r="R501" s="34">
        <v>2.2727272727272728E-2</v>
      </c>
    </row>
    <row r="502" spans="14:18" x14ac:dyDescent="0.25">
      <c r="N502" s="34">
        <v>0.44827586206896552</v>
      </c>
      <c r="R502" s="34">
        <v>0.16666666666666666</v>
      </c>
    </row>
    <row r="503" spans="14:18" x14ac:dyDescent="0.25">
      <c r="N503" s="34">
        <v>0.13725490196078433</v>
      </c>
      <c r="R503" s="34">
        <v>-0.1</v>
      </c>
    </row>
    <row r="504" spans="14:18" x14ac:dyDescent="0.25">
      <c r="N504" s="34">
        <v>0.17391304347826086</v>
      </c>
      <c r="R504" s="34">
        <v>2.0408163265306121E-2</v>
      </c>
    </row>
    <row r="505" spans="14:18" x14ac:dyDescent="0.25">
      <c r="N505" s="34">
        <v>0.1875</v>
      </c>
      <c r="R505" s="34">
        <v>-3.614457831325301E-2</v>
      </c>
    </row>
    <row r="506" spans="14:18" x14ac:dyDescent="0.25">
      <c r="N506" s="34">
        <v>0.10869565217391304</v>
      </c>
      <c r="R506" s="34">
        <v>0.34146341463414637</v>
      </c>
    </row>
    <row r="507" spans="14:18" x14ac:dyDescent="0.25">
      <c r="N507" s="34">
        <v>0.15873015873015872</v>
      </c>
      <c r="R507" s="34">
        <v>0.1111111111111111</v>
      </c>
    </row>
    <row r="508" spans="14:18" x14ac:dyDescent="0.25">
      <c r="N508" s="34">
        <v>3.7499999999999999E-2</v>
      </c>
      <c r="R508" s="34">
        <v>7.1428571428571425E-2</v>
      </c>
    </row>
    <row r="509" spans="14:18" x14ac:dyDescent="0.25">
      <c r="N509" s="34">
        <v>6.3492063492063489E-2</v>
      </c>
      <c r="R509" s="34">
        <v>0.37931034482758619</v>
      </c>
    </row>
    <row r="510" spans="14:18" x14ac:dyDescent="0.25">
      <c r="N510" s="34">
        <v>2.3809523809523808E-2</v>
      </c>
      <c r="R510" s="34">
        <v>-0.25</v>
      </c>
    </row>
    <row r="511" spans="14:18" x14ac:dyDescent="0.25">
      <c r="N511" s="34">
        <v>0.17391304347826086</v>
      </c>
      <c r="R511" s="34">
        <v>-0.24242424242424243</v>
      </c>
    </row>
    <row r="512" spans="14:18" x14ac:dyDescent="0.25">
      <c r="N512" s="34">
        <v>0.18279569892473119</v>
      </c>
      <c r="R512" s="34">
        <v>-0.21348314606741572</v>
      </c>
    </row>
    <row r="513" spans="14:18" x14ac:dyDescent="0.25">
      <c r="N513" s="34">
        <v>0.4</v>
      </c>
      <c r="R513" s="34">
        <v>0.29032258064516131</v>
      </c>
    </row>
    <row r="514" spans="14:18" x14ac:dyDescent="0.25">
      <c r="N514" s="34">
        <v>8.6206896551724144E-2</v>
      </c>
      <c r="R514" s="34">
        <v>-3.8461538461538464E-2</v>
      </c>
    </row>
    <row r="515" spans="14:18" x14ac:dyDescent="0.25">
      <c r="N515" s="34">
        <v>8.3333333333333329E-2</v>
      </c>
      <c r="R515" s="34">
        <v>-3.8461538461538464E-2</v>
      </c>
    </row>
    <row r="516" spans="14:18" x14ac:dyDescent="0.25">
      <c r="N516" s="34">
        <v>3.6585365853658534E-2</v>
      </c>
      <c r="R516" s="34">
        <v>-0.27710843373493976</v>
      </c>
    </row>
    <row r="517" spans="14:18" x14ac:dyDescent="0.25">
      <c r="N517" s="34">
        <v>0.47368421052631576</v>
      </c>
      <c r="R517" s="34">
        <v>8.6956521739130432E-2</v>
      </c>
    </row>
    <row r="518" spans="14:18" x14ac:dyDescent="0.25">
      <c r="N518" s="34">
        <v>9.6774193548387094E-2</v>
      </c>
      <c r="R518" s="34">
        <v>-0.27419354838709675</v>
      </c>
    </row>
    <row r="519" spans="14:18" x14ac:dyDescent="0.25">
      <c r="N519" s="34">
        <v>2.5000000000000001E-2</v>
      </c>
      <c r="R519" s="34">
        <v>-6.9767441860465115E-2</v>
      </c>
    </row>
    <row r="520" spans="14:18" x14ac:dyDescent="0.25">
      <c r="N520" s="34">
        <v>1.6666666666666666E-2</v>
      </c>
      <c r="R520" s="34">
        <v>-0.61538461538461542</v>
      </c>
    </row>
    <row r="521" spans="14:18" x14ac:dyDescent="0.25">
      <c r="N521" s="34">
        <v>0.16279069767441862</v>
      </c>
      <c r="R521" s="34">
        <v>-0.2857142857142857</v>
      </c>
    </row>
    <row r="522" spans="14:18" x14ac:dyDescent="0.25">
      <c r="N522" s="34">
        <v>9.2307692307692313E-2</v>
      </c>
      <c r="R522" s="34">
        <v>-0.1044776119402985</v>
      </c>
    </row>
    <row r="523" spans="14:18" x14ac:dyDescent="0.25">
      <c r="N523" s="34">
        <v>0.12359550561797752</v>
      </c>
      <c r="R523" s="34">
        <v>-9.0909090909090912E-2</v>
      </c>
    </row>
    <row r="524" spans="14:18" x14ac:dyDescent="0.25">
      <c r="N524" s="34">
        <v>0.35483870967741937</v>
      </c>
      <c r="R524" s="34">
        <v>-0.26470588235294118</v>
      </c>
    </row>
    <row r="525" spans="14:18" x14ac:dyDescent="0.25">
      <c r="N525" s="34">
        <v>0.19607843137254902</v>
      </c>
      <c r="R525" s="34">
        <v>-0.18367346938775511</v>
      </c>
    </row>
    <row r="526" spans="14:18" x14ac:dyDescent="0.25">
      <c r="N526" s="34">
        <v>0.08</v>
      </c>
      <c r="R526" s="34">
        <v>-0.2391304347826087</v>
      </c>
    </row>
    <row r="527" spans="14:18" x14ac:dyDescent="0.25">
      <c r="N527" s="34">
        <v>0.1951219512195122</v>
      </c>
      <c r="R527" s="34">
        <v>-0.34210526315789475</v>
      </c>
    </row>
    <row r="528" spans="14:18" x14ac:dyDescent="0.25">
      <c r="N528" s="34">
        <v>9.0909090909090912E-2</v>
      </c>
      <c r="R528" s="34">
        <v>-0.18604651162790697</v>
      </c>
    </row>
    <row r="529" spans="14:18" x14ac:dyDescent="0.25">
      <c r="N529" s="34">
        <v>0</v>
      </c>
      <c r="R529" s="34">
        <v>-0.39393939393939392</v>
      </c>
    </row>
    <row r="530" spans="14:18" x14ac:dyDescent="0.25">
      <c r="N530" s="34">
        <v>4.5977011494252873E-2</v>
      </c>
      <c r="R530" s="34">
        <v>-0.26829268292682928</v>
      </c>
    </row>
    <row r="531" spans="14:18" x14ac:dyDescent="0.25">
      <c r="N531" s="34">
        <v>0.14754098360655737</v>
      </c>
      <c r="R531" s="34">
        <v>-0.10714285714285714</v>
      </c>
    </row>
    <row r="532" spans="14:18" x14ac:dyDescent="0.25">
      <c r="N532" s="34">
        <v>-0.29729729729729731</v>
      </c>
      <c r="R532" s="34">
        <v>0.36363636363636365</v>
      </c>
    </row>
    <row r="533" spans="14:18" x14ac:dyDescent="0.25">
      <c r="N533" s="34">
        <v>-6.0606060606060608E-2</v>
      </c>
      <c r="R533" s="34">
        <v>4.1666666666666664E-2</v>
      </c>
    </row>
    <row r="534" spans="14:18" x14ac:dyDescent="0.25">
      <c r="N534" s="34">
        <v>4.5454545454545456E-2</v>
      </c>
      <c r="R534" s="34">
        <v>-1.098901098901099E-2</v>
      </c>
    </row>
    <row r="535" spans="14:18" x14ac:dyDescent="0.25">
      <c r="N535" s="34">
        <v>0.33333333333333331</v>
      </c>
      <c r="R535" s="34">
        <v>0.875</v>
      </c>
    </row>
    <row r="536" spans="14:18" x14ac:dyDescent="0.25">
      <c r="N536" s="34">
        <v>0.31428571428571428</v>
      </c>
      <c r="R536" s="34">
        <v>0.41509433962264153</v>
      </c>
    </row>
    <row r="537" spans="14:18" x14ac:dyDescent="0.25">
      <c r="N537" s="34">
        <v>7.8431372549019607E-2</v>
      </c>
      <c r="R537" s="34">
        <v>0.32653061224489793</v>
      </c>
    </row>
    <row r="538" spans="14:18" x14ac:dyDescent="0.25">
      <c r="N538" s="34">
        <v>0.20481927710843373</v>
      </c>
      <c r="R538" s="34">
        <v>2.4096385542168676E-2</v>
      </c>
    </row>
    <row r="539" spans="14:18" x14ac:dyDescent="0.25">
      <c r="N539" s="34">
        <v>0.1111111111111111</v>
      </c>
      <c r="R539" s="34">
        <v>0.25</v>
      </c>
    </row>
    <row r="540" spans="14:18" x14ac:dyDescent="0.25">
      <c r="N540" s="34">
        <v>-1.5873015873015872E-2</v>
      </c>
      <c r="R540" s="34">
        <v>0.21212121212121213</v>
      </c>
    </row>
    <row r="541" spans="14:18" x14ac:dyDescent="0.25">
      <c r="N541" s="34">
        <v>1.1235955056179775E-2</v>
      </c>
      <c r="R541" s="34">
        <v>0.13924050632911392</v>
      </c>
    </row>
    <row r="542" spans="14:18" x14ac:dyDescent="0.25">
      <c r="N542" s="34">
        <v>-0.23214285714285715</v>
      </c>
      <c r="R542" s="34">
        <v>3.4482758620689655E-2</v>
      </c>
    </row>
    <row r="543" spans="14:18" x14ac:dyDescent="0.25">
      <c r="N543" s="34">
        <v>0.20930232558139536</v>
      </c>
      <c r="R543" s="34">
        <v>0.34146341463414637</v>
      </c>
    </row>
    <row r="544" spans="14:18" x14ac:dyDescent="0.25">
      <c r="N544" s="34">
        <v>0.19402985074626866</v>
      </c>
      <c r="R544" s="34">
        <v>0.15384615384615385</v>
      </c>
    </row>
    <row r="545" spans="14:18" x14ac:dyDescent="0.25">
      <c r="N545" s="34">
        <v>3.3707865168539325E-2</v>
      </c>
      <c r="R545" s="34">
        <v>-3.4090909090909088E-2</v>
      </c>
    </row>
    <row r="546" spans="14:18" x14ac:dyDescent="0.25">
      <c r="N546" s="34">
        <v>0.33333333333333331</v>
      </c>
      <c r="R546" s="34">
        <v>1.1428571428571428</v>
      </c>
    </row>
    <row r="547" spans="14:18" x14ac:dyDescent="0.25">
      <c r="N547" s="34">
        <v>-3.8461538461538464E-2</v>
      </c>
      <c r="R547" s="34">
        <v>0.5</v>
      </c>
    </row>
    <row r="548" spans="14:18" x14ac:dyDescent="0.25">
      <c r="N548" s="34">
        <v>6.25E-2</v>
      </c>
      <c r="R548" s="34">
        <v>0.42857142857142855</v>
      </c>
    </row>
    <row r="549" spans="14:18" x14ac:dyDescent="0.25">
      <c r="N549" s="34">
        <v>9.6385542168674704E-2</v>
      </c>
      <c r="R549" s="34">
        <v>2.4096385542168676E-2</v>
      </c>
    </row>
    <row r="550" spans="14:18" x14ac:dyDescent="0.25">
      <c r="N550" s="34">
        <v>0</v>
      </c>
      <c r="R550" s="34">
        <v>0.7441860465116279</v>
      </c>
    </row>
    <row r="551" spans="14:18" x14ac:dyDescent="0.25">
      <c r="N551" s="34">
        <v>0.38983050847457629</v>
      </c>
      <c r="R551" s="34">
        <v>0.39344262295081966</v>
      </c>
    </row>
    <row r="552" spans="14:18" x14ac:dyDescent="0.25">
      <c r="N552" s="34">
        <v>7.1428571428571425E-2</v>
      </c>
      <c r="R552" s="34">
        <v>7.9545454545454544E-2</v>
      </c>
    </row>
    <row r="553" spans="14:18" x14ac:dyDescent="0.25">
      <c r="N553" s="34">
        <v>-0.14285714285714285</v>
      </c>
      <c r="R553" s="34">
        <v>0.22807017543859648</v>
      </c>
    </row>
    <row r="554" spans="14:18" x14ac:dyDescent="0.25">
      <c r="N554" s="34">
        <v>4.6511627906976744E-2</v>
      </c>
      <c r="R554" s="34">
        <v>0.14583333333333334</v>
      </c>
    </row>
    <row r="555" spans="14:18" x14ac:dyDescent="0.25">
      <c r="N555" s="34">
        <v>0.11842105263157894</v>
      </c>
      <c r="R555" s="34">
        <v>4.1666666666666664E-2</v>
      </c>
    </row>
    <row r="556" spans="14:18" x14ac:dyDescent="0.25">
      <c r="N556" s="34">
        <v>-6.3157894736842107E-2</v>
      </c>
      <c r="R556" s="34">
        <v>-5.5555555555555552E-2</v>
      </c>
    </row>
    <row r="557" spans="14:18" x14ac:dyDescent="0.25">
      <c r="N557" s="34">
        <v>0.21428571428571427</v>
      </c>
      <c r="R557" s="34">
        <v>0.93548387096774188</v>
      </c>
    </row>
    <row r="558" spans="14:18" x14ac:dyDescent="0.25">
      <c r="N558" s="34">
        <v>0.10416666666666667</v>
      </c>
      <c r="R558" s="34">
        <v>0.3888888888888889</v>
      </c>
    </row>
    <row r="559" spans="14:18" x14ac:dyDescent="0.25">
      <c r="N559" s="34">
        <v>6.5217391304347824E-2</v>
      </c>
      <c r="R559" s="34">
        <v>0.15384615384615385</v>
      </c>
    </row>
    <row r="560" spans="14:18" x14ac:dyDescent="0.25">
      <c r="N560" s="34">
        <v>-0.24050632911392406</v>
      </c>
      <c r="R560" s="34">
        <v>4.9382716049382713E-2</v>
      </c>
    </row>
    <row r="561" spans="14:18" x14ac:dyDescent="0.25">
      <c r="N561" s="34">
        <v>4.6511627906976744E-2</v>
      </c>
      <c r="R561" s="34">
        <v>0.30952380952380953</v>
      </c>
    </row>
    <row r="562" spans="14:18" x14ac:dyDescent="0.25">
      <c r="N562" s="34">
        <v>5.2631578947368418E-2</v>
      </c>
      <c r="R562" s="34">
        <v>0.26984126984126983</v>
      </c>
    </row>
    <row r="563" spans="14:18" x14ac:dyDescent="0.25">
      <c r="N563" s="34">
        <v>0.19402985074626866</v>
      </c>
      <c r="R563" s="34">
        <v>-0.26829268292682928</v>
      </c>
    </row>
    <row r="564" spans="14:18" x14ac:dyDescent="0.25">
      <c r="N564" s="34">
        <v>-0.43478260869565216</v>
      </c>
      <c r="R564" s="34">
        <v>1.8518518518518517E-2</v>
      </c>
    </row>
    <row r="565" spans="14:18" x14ac:dyDescent="0.25">
      <c r="N565" s="34">
        <v>-0.13043478260869565</v>
      </c>
      <c r="R565" s="34">
        <v>4.1666666666666664E-2</v>
      </c>
    </row>
    <row r="566" spans="14:18" x14ac:dyDescent="0.25">
      <c r="N566" s="34">
        <v>0.18055555555555555</v>
      </c>
      <c r="R566" s="34">
        <v>0.19718309859154928</v>
      </c>
    </row>
    <row r="567" spans="14:18" x14ac:dyDescent="0.25">
      <c r="N567" s="34">
        <v>-2.1739130434782608E-2</v>
      </c>
      <c r="R567" s="34">
        <v>9.1954022988505746E-2</v>
      </c>
    </row>
    <row r="568" spans="14:18" x14ac:dyDescent="0.25">
      <c r="N568" s="34">
        <v>0.37931034482758619</v>
      </c>
      <c r="R568" s="34">
        <v>0.57894736842105265</v>
      </c>
    </row>
    <row r="569" spans="14:18" x14ac:dyDescent="0.25">
      <c r="N569" s="34">
        <v>-5.8823529411764705E-2</v>
      </c>
      <c r="R569" s="34">
        <v>0.44230769230769229</v>
      </c>
    </row>
    <row r="570" spans="14:18" x14ac:dyDescent="0.25">
      <c r="N570" s="34">
        <v>0.13043478260869565</v>
      </c>
      <c r="R570" s="34">
        <v>5.7692307692307696E-2</v>
      </c>
    </row>
    <row r="571" spans="14:18" x14ac:dyDescent="0.25">
      <c r="N571" s="34">
        <v>0.125</v>
      </c>
      <c r="R571" s="34">
        <v>-1.2345679012345678E-2</v>
      </c>
    </row>
    <row r="572" spans="14:18" x14ac:dyDescent="0.25">
      <c r="N572" s="34">
        <v>8.6956521739130432E-2</v>
      </c>
      <c r="R572" s="34">
        <v>0.34146341463414637</v>
      </c>
    </row>
    <row r="573" spans="14:18" x14ac:dyDescent="0.25">
      <c r="N573" s="34">
        <v>0.33333333333333331</v>
      </c>
      <c r="R573" s="34">
        <v>6.0606060606060608E-2</v>
      </c>
    </row>
    <row r="574" spans="14:18" x14ac:dyDescent="0.25">
      <c r="N574" s="34">
        <v>7.4999999999999997E-2</v>
      </c>
      <c r="R574" s="34">
        <v>-8.0459770114942528E-2</v>
      </c>
    </row>
    <row r="575" spans="14:18" x14ac:dyDescent="0.25">
      <c r="N575" s="34">
        <v>3.1746031746031744E-2</v>
      </c>
      <c r="R575" s="34">
        <v>0.20370370370370369</v>
      </c>
    </row>
    <row r="576" spans="14:18" x14ac:dyDescent="0.25">
      <c r="N576" s="34">
        <v>-0.23809523809523808</v>
      </c>
      <c r="R576" s="34">
        <v>0</v>
      </c>
    </row>
    <row r="577" spans="14:18" x14ac:dyDescent="0.25">
      <c r="N577" s="34">
        <v>-0.18840579710144928</v>
      </c>
      <c r="R577" s="34">
        <v>6.0606060606060608E-2</v>
      </c>
    </row>
    <row r="578" spans="14:18" x14ac:dyDescent="0.25">
      <c r="N578" s="34">
        <v>-0.19354838709677419</v>
      </c>
      <c r="R578" s="34">
        <v>1.1235955056179775E-2</v>
      </c>
    </row>
    <row r="579" spans="14:18" x14ac:dyDescent="0.25">
      <c r="N579" s="34">
        <v>0.26666666666666666</v>
      </c>
      <c r="R579" s="34">
        <v>0.45161290322580644</v>
      </c>
    </row>
    <row r="580" spans="14:18" x14ac:dyDescent="0.25">
      <c r="N580" s="34">
        <v>-0.13793103448275862</v>
      </c>
      <c r="R580" s="34">
        <v>0.15384615384615385</v>
      </c>
    </row>
    <row r="581" spans="14:18" x14ac:dyDescent="0.25">
      <c r="N581" s="34">
        <v>-6.25E-2</v>
      </c>
      <c r="R581" s="34">
        <v>-3.8461538461538464E-2</v>
      </c>
    </row>
    <row r="582" spans="14:18" x14ac:dyDescent="0.25">
      <c r="N582" s="34">
        <v>-0.14634146341463414</v>
      </c>
      <c r="R582" s="34">
        <v>-9.6385542168674704E-2</v>
      </c>
    </row>
    <row r="583" spans="14:18" x14ac:dyDescent="0.25">
      <c r="N583" s="34">
        <v>-0.10526315789473684</v>
      </c>
      <c r="R583" s="34">
        <v>-2.1739130434782608E-2</v>
      </c>
    </row>
    <row r="584" spans="14:18" x14ac:dyDescent="0.25">
      <c r="N584" s="34">
        <v>-3.2258064516129031E-2</v>
      </c>
      <c r="R584" s="34">
        <v>-0.11290322580645161</v>
      </c>
    </row>
    <row r="585" spans="14:18" x14ac:dyDescent="0.25">
      <c r="N585" s="34">
        <v>0.125</v>
      </c>
      <c r="R585" s="34">
        <v>-6.9767441860465115E-2</v>
      </c>
    </row>
    <row r="586" spans="14:18" x14ac:dyDescent="0.25">
      <c r="N586" s="34">
        <v>-0.23333333333333334</v>
      </c>
      <c r="R586" s="34">
        <v>-3.8461538461538464E-2</v>
      </c>
    </row>
    <row r="587" spans="14:18" x14ac:dyDescent="0.25">
      <c r="N587" s="34">
        <v>-0.30232558139534882</v>
      </c>
      <c r="R587" s="34">
        <v>7.1428571428571425E-2</v>
      </c>
    </row>
    <row r="588" spans="14:18" x14ac:dyDescent="0.25">
      <c r="N588" s="34">
        <v>-0.1076923076923077</v>
      </c>
      <c r="R588" s="34">
        <v>-2.9850746268656716E-2</v>
      </c>
    </row>
    <row r="589" spans="14:18" x14ac:dyDescent="0.25">
      <c r="N589" s="34">
        <v>-6.741573033707865E-2</v>
      </c>
      <c r="R589" s="34">
        <v>-9.0909090909090912E-2</v>
      </c>
    </row>
    <row r="590" spans="14:18" x14ac:dyDescent="0.25">
      <c r="N590" s="34">
        <v>0</v>
      </c>
      <c r="R590" s="34">
        <v>0.17647058823529413</v>
      </c>
    </row>
    <row r="591" spans="14:18" x14ac:dyDescent="0.25">
      <c r="N591" s="34">
        <v>-3.9215686274509803E-2</v>
      </c>
      <c r="R591" s="34">
        <v>0.12244897959183673</v>
      </c>
    </row>
    <row r="592" spans="14:18" x14ac:dyDescent="0.25">
      <c r="N592" s="34">
        <v>-0.2</v>
      </c>
      <c r="R592" s="34">
        <v>8.6956521739130432E-2</v>
      </c>
    </row>
    <row r="593" spans="14:18" x14ac:dyDescent="0.25">
      <c r="N593" s="34">
        <v>-0.17073170731707318</v>
      </c>
      <c r="R593" s="34">
        <v>-1.3157894736842105E-2</v>
      </c>
    </row>
    <row r="594" spans="14:18" x14ac:dyDescent="0.25">
      <c r="N594" s="34">
        <v>-0.43181818181818182</v>
      </c>
      <c r="R594" s="34">
        <v>4.6511627906976744E-2</v>
      </c>
    </row>
    <row r="595" spans="14:18" x14ac:dyDescent="0.25">
      <c r="N595" s="34">
        <v>-7.9365079365079361E-2</v>
      </c>
      <c r="R595" s="34">
        <v>-1.5151515151515152E-2</v>
      </c>
    </row>
    <row r="596" spans="14:18" x14ac:dyDescent="0.25">
      <c r="N596" s="34">
        <v>0</v>
      </c>
      <c r="R596" s="34">
        <v>-2.4390243902439025E-2</v>
      </c>
    </row>
    <row r="597" spans="14:18" x14ac:dyDescent="0.25">
      <c r="N597" s="34">
        <v>-0.50819672131147542</v>
      </c>
      <c r="R597" s="34">
        <v>0.16071428571428573</v>
      </c>
    </row>
    <row r="598" spans="14:18" x14ac:dyDescent="0.25">
      <c r="N598" s="34">
        <v>-0.14634146341463414</v>
      </c>
      <c r="R598" s="34">
        <v>0.36363636363636365</v>
      </c>
    </row>
    <row r="599" spans="14:18" x14ac:dyDescent="0.25">
      <c r="N599" s="34">
        <v>-0.21052631578947367</v>
      </c>
      <c r="R599" s="34">
        <v>0.1111111111111111</v>
      </c>
    </row>
    <row r="600" spans="14:18" x14ac:dyDescent="0.25">
      <c r="N600" s="34">
        <v>-6.25E-2</v>
      </c>
      <c r="R600" s="34">
        <v>4.3956043956043959E-2</v>
      </c>
    </row>
    <row r="601" spans="14:18" x14ac:dyDescent="0.25">
      <c r="N601" s="34">
        <v>0</v>
      </c>
      <c r="R601" s="34">
        <v>0.40625</v>
      </c>
    </row>
    <row r="602" spans="14:18" x14ac:dyDescent="0.25">
      <c r="N602" s="34">
        <v>-0.1</v>
      </c>
      <c r="R602" s="34">
        <v>0.13207547169811321</v>
      </c>
    </row>
    <row r="603" spans="14:18" x14ac:dyDescent="0.25">
      <c r="N603" s="34">
        <v>-0.14893617021276595</v>
      </c>
      <c r="R603" s="34">
        <v>2.0408163265306121E-2</v>
      </c>
    </row>
    <row r="604" spans="14:18" x14ac:dyDescent="0.25">
      <c r="N604" s="34">
        <v>-6.6666666666666666E-2</v>
      </c>
      <c r="R604" s="34">
        <v>8.4337349397590355E-2</v>
      </c>
    </row>
    <row r="605" spans="14:18" x14ac:dyDescent="0.25">
      <c r="N605" s="34">
        <v>-0.22222222222222221</v>
      </c>
      <c r="R605" s="34">
        <v>0.36363636363636365</v>
      </c>
    </row>
    <row r="606" spans="14:18" x14ac:dyDescent="0.25">
      <c r="N606" s="34">
        <v>-3.8461538461538464E-2</v>
      </c>
      <c r="R606" s="34">
        <v>6.0606060606060608E-2</v>
      </c>
    </row>
    <row r="607" spans="14:18" x14ac:dyDescent="0.25">
      <c r="N607" s="34">
        <v>-2.7777777777777776E-2</v>
      </c>
      <c r="R607" s="34">
        <v>7.5949367088607597E-2</v>
      </c>
    </row>
    <row r="608" spans="14:18" x14ac:dyDescent="0.25">
      <c r="N608" s="34">
        <v>-0.20289855072463769</v>
      </c>
      <c r="R608" s="34">
        <v>3.4482758620689655E-2</v>
      </c>
    </row>
    <row r="609" spans="14:18" x14ac:dyDescent="0.25">
      <c r="N609" s="34">
        <v>-0.1111111111111111</v>
      </c>
      <c r="R609" s="34">
        <v>0.58536585365853655</v>
      </c>
    </row>
    <row r="610" spans="14:18" x14ac:dyDescent="0.25">
      <c r="N610" s="34">
        <v>-9.7222222222222224E-2</v>
      </c>
      <c r="R610" s="34">
        <v>7.6923076923076927E-2</v>
      </c>
    </row>
    <row r="611" spans="14:18" x14ac:dyDescent="0.25">
      <c r="N611" s="34">
        <v>-0.13043478260869565</v>
      </c>
      <c r="R611" s="34">
        <v>7.9545454545454544E-2</v>
      </c>
    </row>
    <row r="612" spans="14:18" x14ac:dyDescent="0.25">
      <c r="N612" s="34">
        <v>0.25</v>
      </c>
      <c r="R612" s="34">
        <v>0.42857142857142855</v>
      </c>
    </row>
    <row r="613" spans="14:18" x14ac:dyDescent="0.25">
      <c r="N613" s="34">
        <v>0</v>
      </c>
      <c r="R613" s="34">
        <v>0</v>
      </c>
    </row>
    <row r="614" spans="14:18" x14ac:dyDescent="0.25">
      <c r="N614" s="34">
        <v>2.2727272727272728E-2</v>
      </c>
      <c r="R614" s="34">
        <v>0.22448979591836735</v>
      </c>
    </row>
    <row r="615" spans="14:18" x14ac:dyDescent="0.25">
      <c r="N615" s="34">
        <v>-0.15662650602409639</v>
      </c>
      <c r="R615" s="34">
        <v>2.4096385542168676E-2</v>
      </c>
    </row>
    <row r="616" spans="14:18" x14ac:dyDescent="0.25">
      <c r="N616" s="34">
        <v>-0.16666666666666666</v>
      </c>
      <c r="R616" s="34">
        <v>0.27906976744186046</v>
      </c>
    </row>
    <row r="617" spans="14:18" x14ac:dyDescent="0.25">
      <c r="N617" s="34">
        <v>-3.5087719298245612E-2</v>
      </c>
      <c r="R617" s="34">
        <v>0.14754098360655737</v>
      </c>
    </row>
    <row r="618" spans="14:18" x14ac:dyDescent="0.25">
      <c r="N618" s="34">
        <v>-0.125</v>
      </c>
      <c r="R618" s="34">
        <v>7.9545454545454544E-2</v>
      </c>
    </row>
    <row r="619" spans="14:18" x14ac:dyDescent="0.25">
      <c r="N619" s="34">
        <v>-0.16666666666666666</v>
      </c>
      <c r="R619" s="34">
        <v>5.2631578947368418E-2</v>
      </c>
    </row>
    <row r="620" spans="14:18" x14ac:dyDescent="0.25">
      <c r="N620" s="34">
        <v>-0.2857142857142857</v>
      </c>
      <c r="R620" s="34">
        <v>0.35416666666666669</v>
      </c>
    </row>
    <row r="621" spans="14:18" x14ac:dyDescent="0.25">
      <c r="N621" s="34">
        <v>-0.11764705882352941</v>
      </c>
      <c r="R621" s="34">
        <v>0.31944444444444442</v>
      </c>
    </row>
    <row r="622" spans="14:18" x14ac:dyDescent="0.25">
      <c r="N622" s="34">
        <v>2.2727272727272728E-2</v>
      </c>
      <c r="R622" s="34">
        <v>0.1111111111111111</v>
      </c>
    </row>
    <row r="623" spans="14:18" x14ac:dyDescent="0.25">
      <c r="N623" s="34">
        <v>9.375E-2</v>
      </c>
      <c r="R623" s="34">
        <v>0.45161290322580644</v>
      </c>
    </row>
    <row r="624" spans="14:18" x14ac:dyDescent="0.25">
      <c r="N624" s="34">
        <v>-6.25E-2</v>
      </c>
      <c r="R624" s="34">
        <v>1.8518518518518517E-2</v>
      </c>
    </row>
    <row r="625" spans="14:18" x14ac:dyDescent="0.25">
      <c r="N625" s="34">
        <v>-0.2</v>
      </c>
      <c r="R625" s="34">
        <v>-3.8461538461538464E-2</v>
      </c>
    </row>
    <row r="626" spans="14:18" x14ac:dyDescent="0.25">
      <c r="N626" s="34">
        <v>-6.25E-2</v>
      </c>
      <c r="R626" s="34">
        <v>0.1111111111111111</v>
      </c>
    </row>
    <row r="627" spans="14:18" x14ac:dyDescent="0.25">
      <c r="N627" s="34">
        <v>-9.0909090909090912E-2</v>
      </c>
      <c r="R627" s="34">
        <v>0.19047619047619047</v>
      </c>
    </row>
    <row r="628" spans="14:18" x14ac:dyDescent="0.25">
      <c r="N628" s="34">
        <v>-6.25E-2</v>
      </c>
      <c r="R628" s="34">
        <v>0.19047619047619047</v>
      </c>
    </row>
    <row r="629" spans="14:18" x14ac:dyDescent="0.25">
      <c r="N629" s="34">
        <v>-8.0459770114942528E-2</v>
      </c>
      <c r="R629" s="34">
        <v>0.15853658536585366</v>
      </c>
    </row>
    <row r="630" spans="14:18" x14ac:dyDescent="0.25">
      <c r="N630" s="34">
        <v>-0.21052631578947367</v>
      </c>
      <c r="R630" s="34">
        <v>-0.16666666666666666</v>
      </c>
    </row>
    <row r="631" spans="14:18" x14ac:dyDescent="0.25">
      <c r="N631" s="34">
        <v>-0.20454545454545456</v>
      </c>
      <c r="R631" s="34">
        <v>0.45833333333333331</v>
      </c>
    </row>
    <row r="632" spans="14:18" x14ac:dyDescent="0.25">
      <c r="N632" s="34">
        <v>-0.21428571428571427</v>
      </c>
      <c r="R632" s="34">
        <v>0.26760563380281688</v>
      </c>
    </row>
    <row r="633" spans="14:18" x14ac:dyDescent="0.25">
      <c r="N633" s="34">
        <v>1.1235955056179775E-2</v>
      </c>
      <c r="R633" s="34">
        <v>0.14942528735632185</v>
      </c>
    </row>
    <row r="634" spans="14:18" x14ac:dyDescent="0.25">
      <c r="N634" s="34">
        <v>0</v>
      </c>
      <c r="R634" s="34">
        <v>0.18421052631578946</v>
      </c>
    </row>
    <row r="635" spans="14:18" x14ac:dyDescent="0.25">
      <c r="N635" s="34">
        <v>-1.9607843137254902E-2</v>
      </c>
      <c r="R635" s="34">
        <v>5.7692307692307696E-2</v>
      </c>
    </row>
    <row r="636" spans="14:18" x14ac:dyDescent="0.25">
      <c r="N636" s="34">
        <v>-0.14893617021276595</v>
      </c>
      <c r="R636" s="34">
        <v>0.25</v>
      </c>
    </row>
    <row r="637" spans="14:18" x14ac:dyDescent="0.25">
      <c r="N637" s="34">
        <v>-0.15662650602409639</v>
      </c>
      <c r="R637" s="34">
        <v>0.1111111111111111</v>
      </c>
    </row>
    <row r="638" spans="14:18" x14ac:dyDescent="0.25">
      <c r="N638" s="34">
        <v>-6.25E-2</v>
      </c>
      <c r="R638" s="34">
        <v>0.21951219512195122</v>
      </c>
    </row>
    <row r="639" spans="14:18" x14ac:dyDescent="0.25">
      <c r="N639" s="34">
        <v>-6.25E-2</v>
      </c>
      <c r="R639" s="34">
        <v>0.13636363636363635</v>
      </c>
    </row>
    <row r="640" spans="14:18" x14ac:dyDescent="0.25">
      <c r="N640" s="34">
        <v>-2.4390243902439025E-2</v>
      </c>
      <c r="R640" s="34">
        <v>9.1954022988505746E-2</v>
      </c>
    </row>
    <row r="641" spans="14:18" x14ac:dyDescent="0.25">
      <c r="N641" s="34">
        <v>-0.19642857142857142</v>
      </c>
      <c r="R641" s="34">
        <v>1.8518518518518517E-2</v>
      </c>
    </row>
    <row r="642" spans="14:18" x14ac:dyDescent="0.25">
      <c r="N642" s="34">
        <v>-0.16666666666666666</v>
      </c>
      <c r="R642" s="34">
        <v>-0.25</v>
      </c>
    </row>
    <row r="643" spans="14:18" x14ac:dyDescent="0.25">
      <c r="N643" s="34">
        <v>-0.20289855072463769</v>
      </c>
      <c r="R643" s="34">
        <v>0.13636363636363635</v>
      </c>
    </row>
    <row r="644" spans="14:18" x14ac:dyDescent="0.25">
      <c r="N644" s="34">
        <v>-8.6021505376344093E-2</v>
      </c>
      <c r="R644" s="34">
        <v>-4.49438202247191E-2</v>
      </c>
    </row>
    <row r="645" spans="14:18" x14ac:dyDescent="0.25">
      <c r="N645" s="34">
        <v>-0.16666666666666666</v>
      </c>
      <c r="R645" s="34">
        <v>0.12903225806451613</v>
      </c>
    </row>
    <row r="646" spans="14:18" x14ac:dyDescent="0.25">
      <c r="N646" s="34">
        <v>-5.1724137931034482E-2</v>
      </c>
      <c r="R646" s="34">
        <v>-0.13461538461538461</v>
      </c>
    </row>
    <row r="647" spans="14:18" x14ac:dyDescent="0.25">
      <c r="N647" s="34">
        <v>-0.27083333333333331</v>
      </c>
      <c r="R647" s="34">
        <v>-0.23076923076923078</v>
      </c>
    </row>
    <row r="648" spans="14:18" x14ac:dyDescent="0.25">
      <c r="N648" s="34">
        <v>-0.14634146341463414</v>
      </c>
      <c r="R648" s="34">
        <v>-3.614457831325301E-2</v>
      </c>
    </row>
    <row r="649" spans="14:18" x14ac:dyDescent="0.25">
      <c r="N649" s="34">
        <v>5.2631578947368418E-2</v>
      </c>
      <c r="R649" s="34">
        <v>-2.1739130434782608E-2</v>
      </c>
    </row>
    <row r="650" spans="14:18" x14ac:dyDescent="0.25">
      <c r="N650" s="34">
        <v>-0.11290322580645161</v>
      </c>
      <c r="R650" s="34">
        <v>4.8387096774193547E-2</v>
      </c>
    </row>
    <row r="651" spans="14:18" x14ac:dyDescent="0.25">
      <c r="N651" s="34">
        <v>-0.1875</v>
      </c>
      <c r="R651" s="34">
        <v>-6.9767441860465115E-2</v>
      </c>
    </row>
    <row r="652" spans="14:18" x14ac:dyDescent="0.25">
      <c r="N652" s="34">
        <v>-0.41666666666666669</v>
      </c>
      <c r="R652" s="34">
        <v>-3.8461538461538464E-2</v>
      </c>
    </row>
    <row r="653" spans="14:18" x14ac:dyDescent="0.25">
      <c r="N653" s="34">
        <v>-0.18604651162790697</v>
      </c>
      <c r="R653" s="34">
        <v>-0.16666666666666666</v>
      </c>
    </row>
    <row r="654" spans="14:18" x14ac:dyDescent="0.25">
      <c r="N654" s="34">
        <v>-0.23076923076923078</v>
      </c>
      <c r="R654" s="34">
        <v>4.4776119402985072E-2</v>
      </c>
    </row>
    <row r="655" spans="14:18" x14ac:dyDescent="0.25">
      <c r="N655" s="34">
        <v>-0.15730337078651685</v>
      </c>
      <c r="R655" s="34">
        <v>-3.4090909090909088E-2</v>
      </c>
    </row>
    <row r="656" spans="14:18" x14ac:dyDescent="0.25">
      <c r="N656" s="34">
        <v>0.12903225806451613</v>
      </c>
      <c r="R656" s="34">
        <v>2.9411764705882353E-2</v>
      </c>
    </row>
    <row r="657" spans="14:18" x14ac:dyDescent="0.25">
      <c r="N657" s="34">
        <v>-1.9607843137254902E-2</v>
      </c>
      <c r="R657" s="34">
        <v>-8.1632653061224483E-2</v>
      </c>
    </row>
    <row r="658" spans="14:18" x14ac:dyDescent="0.25">
      <c r="N658" s="34">
        <v>-0.2</v>
      </c>
      <c r="R658" s="34">
        <v>8.6956521739130432E-2</v>
      </c>
    </row>
    <row r="659" spans="14:18" x14ac:dyDescent="0.25">
      <c r="N659" s="34">
        <v>-0.14634146341463414</v>
      </c>
      <c r="R659" s="34">
        <v>-7.8947368421052627E-2</v>
      </c>
    </row>
    <row r="660" spans="14:18" x14ac:dyDescent="0.25">
      <c r="N660" s="34">
        <v>-9.0909090909090912E-2</v>
      </c>
      <c r="R660" s="34">
        <v>0.27906976744186046</v>
      </c>
    </row>
    <row r="661" spans="14:18" x14ac:dyDescent="0.25">
      <c r="N661" s="34">
        <v>-0.20634920634920634</v>
      </c>
      <c r="R661" s="34">
        <v>-1.5151515151515152E-2</v>
      </c>
    </row>
    <row r="662" spans="14:18" x14ac:dyDescent="0.25">
      <c r="N662" s="34">
        <v>-0.25287356321839083</v>
      </c>
      <c r="R662" s="34">
        <v>-2.4390243902439025E-2</v>
      </c>
    </row>
    <row r="663" spans="14:18" x14ac:dyDescent="0.25">
      <c r="N663" s="34">
        <v>-0.26229508196721313</v>
      </c>
      <c r="R663" s="34">
        <v>-0.10714285714285714</v>
      </c>
    </row>
    <row r="664" spans="14:18" x14ac:dyDescent="0.25">
      <c r="R664" s="34" t="s">
        <v>7</v>
      </c>
    </row>
    <row r="665" spans="14:18" x14ac:dyDescent="0.25">
      <c r="N665" s="54">
        <f>COUNTIF(N4:N663,"&gt;-100")</f>
        <v>650</v>
      </c>
      <c r="R665" s="34" t="s">
        <v>7</v>
      </c>
    </row>
    <row r="666" spans="14:18" x14ac:dyDescent="0.25">
      <c r="R666" s="34" t="s">
        <v>7</v>
      </c>
    </row>
    <row r="667" spans="14:18" x14ac:dyDescent="0.25">
      <c r="R667" s="34" t="s">
        <v>7</v>
      </c>
    </row>
    <row r="668" spans="14:18" x14ac:dyDescent="0.25">
      <c r="R668" s="34" t="s">
        <v>7</v>
      </c>
    </row>
    <row r="669" spans="14:18" x14ac:dyDescent="0.25">
      <c r="R669" s="34" t="s">
        <v>7</v>
      </c>
    </row>
    <row r="670" spans="14:18" x14ac:dyDescent="0.25">
      <c r="R670" s="34" t="s">
        <v>7</v>
      </c>
    </row>
    <row r="671" spans="14:18" x14ac:dyDescent="0.25">
      <c r="R671" s="34" t="s">
        <v>7</v>
      </c>
    </row>
    <row r="672" spans="14:18" x14ac:dyDescent="0.25">
      <c r="R672" s="34" t="s">
        <v>7</v>
      </c>
    </row>
    <row r="673" spans="18:18" x14ac:dyDescent="0.25">
      <c r="R673" s="34" t="s">
        <v>7</v>
      </c>
    </row>
    <row r="674" spans="18:18" x14ac:dyDescent="0.25">
      <c r="R674" s="34" t="s">
        <v>7</v>
      </c>
    </row>
    <row r="675" spans="18:18" x14ac:dyDescent="0.25">
      <c r="R675" s="34">
        <v>6.3829787234042548E-2</v>
      </c>
    </row>
    <row r="676" spans="18:18" x14ac:dyDescent="0.25">
      <c r="R676" s="34">
        <v>-1.4084507042253521E-2</v>
      </c>
    </row>
    <row r="677" spans="18:18" x14ac:dyDescent="0.25">
      <c r="R677" s="34">
        <v>4.6511627906976744E-2</v>
      </c>
    </row>
    <row r="678" spans="18:18" x14ac:dyDescent="0.25">
      <c r="R678" s="34">
        <v>3.4482758620689655E-2</v>
      </c>
    </row>
    <row r="679" spans="18:18" x14ac:dyDescent="0.25">
      <c r="R679" s="34">
        <v>0</v>
      </c>
    </row>
    <row r="680" spans="18:18" x14ac:dyDescent="0.25">
      <c r="R680" s="34">
        <v>0.2</v>
      </c>
    </row>
    <row r="681" spans="18:18" x14ac:dyDescent="0.25">
      <c r="R681" s="34">
        <v>9.7560975609756101E-2</v>
      </c>
    </row>
    <row r="682" spans="18:18" x14ac:dyDescent="0.25">
      <c r="R682" s="34">
        <v>0</v>
      </c>
    </row>
    <row r="683" spans="18:18" x14ac:dyDescent="0.25">
      <c r="R683" s="34">
        <v>0.29032258064516131</v>
      </c>
    </row>
    <row r="684" spans="18:18" x14ac:dyDescent="0.25">
      <c r="R684" s="34">
        <v>0.1111111111111111</v>
      </c>
    </row>
    <row r="685" spans="18:18" x14ac:dyDescent="0.25">
      <c r="R685" s="34">
        <v>-9.0909090909090912E-2</v>
      </c>
    </row>
    <row r="686" spans="18:18" x14ac:dyDescent="0.25">
      <c r="R686" s="34">
        <v>0.13636363636363635</v>
      </c>
    </row>
    <row r="687" spans="18:18" x14ac:dyDescent="0.25">
      <c r="R687" s="34">
        <v>3.896103896103896E-2</v>
      </c>
    </row>
    <row r="688" spans="18:18" x14ac:dyDescent="0.25">
      <c r="R688" s="34">
        <v>0.31868131868131866</v>
      </c>
    </row>
    <row r="689" spans="18:18" x14ac:dyDescent="0.25">
      <c r="R689" s="34">
        <v>-0.21052631578947367</v>
      </c>
    </row>
    <row r="690" spans="18:18" x14ac:dyDescent="0.25">
      <c r="R690" s="34">
        <v>-7.407407407407407E-2</v>
      </c>
    </row>
    <row r="691" spans="18:18" x14ac:dyDescent="0.25">
      <c r="R691" s="34">
        <v>-1.9607843137254902E-2</v>
      </c>
    </row>
    <row r="692" spans="18:18" x14ac:dyDescent="0.25">
      <c r="R692" s="34">
        <v>0.125</v>
      </c>
    </row>
    <row r="693" spans="18:18" x14ac:dyDescent="0.25">
      <c r="R693" s="34">
        <v>-6.9767441860465115E-2</v>
      </c>
    </row>
    <row r="694" spans="18:18" x14ac:dyDescent="0.25">
      <c r="R694" s="34">
        <v>1.4492753623188406E-2</v>
      </c>
    </row>
    <row r="695" spans="18:18" x14ac:dyDescent="0.25">
      <c r="R695" s="34">
        <v>1.2658227848101266E-2</v>
      </c>
    </row>
    <row r="696" spans="18:18" x14ac:dyDescent="0.25">
      <c r="R696" s="34">
        <v>-0.13793103448275862</v>
      </c>
    </row>
    <row r="697" spans="18:18" x14ac:dyDescent="0.25">
      <c r="R697" s="34">
        <v>0.31578947368421051</v>
      </c>
    </row>
    <row r="698" spans="18:18" x14ac:dyDescent="0.25">
      <c r="R698" s="34">
        <v>6.0606060606060608E-2</v>
      </c>
    </row>
    <row r="699" spans="18:18" x14ac:dyDescent="0.25">
      <c r="R699" s="34">
        <v>2.2727272727272728E-2</v>
      </c>
    </row>
    <row r="700" spans="18:18" x14ac:dyDescent="0.25">
      <c r="R700" s="34">
        <v>0.33333333333333331</v>
      </c>
    </row>
    <row r="701" spans="18:18" x14ac:dyDescent="0.25">
      <c r="R701" s="34">
        <v>0</v>
      </c>
    </row>
    <row r="702" spans="18:18" x14ac:dyDescent="0.25">
      <c r="R702" s="34">
        <v>0.22448979591836735</v>
      </c>
    </row>
    <row r="703" spans="18:18" x14ac:dyDescent="0.25">
      <c r="R703" s="34">
        <v>8.4337349397590355E-2</v>
      </c>
    </row>
    <row r="704" spans="18:18" x14ac:dyDescent="0.25">
      <c r="R704" s="34">
        <v>-2.4390243902439025E-2</v>
      </c>
    </row>
    <row r="705" spans="18:18" x14ac:dyDescent="0.25">
      <c r="R705" s="34">
        <v>0.1111111111111111</v>
      </c>
    </row>
    <row r="706" spans="18:18" x14ac:dyDescent="0.25">
      <c r="R706" s="34">
        <v>7.1428571428571425E-2</v>
      </c>
    </row>
    <row r="707" spans="18:18" x14ac:dyDescent="0.25">
      <c r="R707" s="34">
        <v>-0.13793103448275862</v>
      </c>
    </row>
    <row r="708" spans="18:18" x14ac:dyDescent="0.25">
      <c r="R708" s="34">
        <v>0</v>
      </c>
    </row>
    <row r="709" spans="18:18" x14ac:dyDescent="0.25">
      <c r="R709" s="34">
        <v>6.0606060606060608E-2</v>
      </c>
    </row>
    <row r="710" spans="18:18" x14ac:dyDescent="0.25">
      <c r="R710" s="34">
        <v>0.12359550561797752</v>
      </c>
    </row>
    <row r="711" spans="18:18" x14ac:dyDescent="0.25">
      <c r="R711" s="34">
        <v>-3.2258064516129031E-2</v>
      </c>
    </row>
    <row r="712" spans="18:18" x14ac:dyDescent="0.25">
      <c r="R712" s="34">
        <v>0.15384615384615385</v>
      </c>
    </row>
    <row r="713" spans="18:18" x14ac:dyDescent="0.25">
      <c r="R713" s="34">
        <v>-3.8461538461538464E-2</v>
      </c>
    </row>
    <row r="714" spans="18:18" x14ac:dyDescent="0.25">
      <c r="R714" s="34">
        <v>8.4337349397590355E-2</v>
      </c>
    </row>
    <row r="715" spans="18:18" x14ac:dyDescent="0.25">
      <c r="R715" s="34">
        <v>0.19565217391304349</v>
      </c>
    </row>
    <row r="716" spans="18:18" x14ac:dyDescent="0.25">
      <c r="R716" s="34">
        <v>0.12903225806451613</v>
      </c>
    </row>
    <row r="717" spans="18:18" x14ac:dyDescent="0.25">
      <c r="R717" s="34">
        <v>4.6511627906976744E-2</v>
      </c>
    </row>
    <row r="718" spans="18:18" x14ac:dyDescent="0.25">
      <c r="R718" s="34">
        <v>-3.8461538461538464E-2</v>
      </c>
    </row>
    <row r="719" spans="18:18" x14ac:dyDescent="0.25">
      <c r="R719" s="34">
        <v>0.19047619047619047</v>
      </c>
    </row>
    <row r="720" spans="18:18" x14ac:dyDescent="0.25">
      <c r="R720" s="34">
        <v>4.4776119402985072E-2</v>
      </c>
    </row>
    <row r="721" spans="18:18" x14ac:dyDescent="0.25">
      <c r="R721" s="34">
        <v>-9.0909090909090912E-2</v>
      </c>
    </row>
    <row r="722" spans="18:18" x14ac:dyDescent="0.25">
      <c r="R722" s="34">
        <v>-0.11764705882352941</v>
      </c>
    </row>
    <row r="723" spans="18:18" x14ac:dyDescent="0.25">
      <c r="R723" s="34">
        <v>2.0408163265306121E-2</v>
      </c>
    </row>
    <row r="724" spans="18:18" x14ac:dyDescent="0.25">
      <c r="R724" s="34">
        <v>-0.13043478260869565</v>
      </c>
    </row>
    <row r="725" spans="18:18" x14ac:dyDescent="0.25">
      <c r="R725" s="34">
        <v>-7.8947368421052627E-2</v>
      </c>
    </row>
    <row r="726" spans="18:18" x14ac:dyDescent="0.25">
      <c r="R726" s="34">
        <v>0.16279069767441862</v>
      </c>
    </row>
    <row r="727" spans="18:18" x14ac:dyDescent="0.25">
      <c r="R727" s="34">
        <v>6.0606060606060608E-2</v>
      </c>
    </row>
    <row r="728" spans="18:18" x14ac:dyDescent="0.25">
      <c r="R728" s="34">
        <v>-2.4390243902439025E-2</v>
      </c>
    </row>
    <row r="729" spans="18:18" x14ac:dyDescent="0.25">
      <c r="R729" s="34">
        <v>7.1428571428571425E-2</v>
      </c>
    </row>
    <row r="731" spans="18:18" x14ac:dyDescent="0.25">
      <c r="R731" s="54">
        <f>COUNTIF(R4:R729,"&gt;-100")</f>
        <v>682</v>
      </c>
    </row>
  </sheetData>
  <mergeCells count="1">
    <mergeCell ref="C2:D2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923B7-76DF-4016-8F65-EB4FEB552645}">
  <dimension ref="A1:Q321"/>
  <sheetViews>
    <sheetView zoomScale="70" zoomScaleNormal="70" workbookViewId="0">
      <selection activeCell="Q24" sqref="K2:Q24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11" width="9.28515625" bestFit="1" customWidth="1"/>
    <col min="13" max="13" width="9.140625" customWidth="1"/>
  </cols>
  <sheetData>
    <row r="1" spans="1:17" x14ac:dyDescent="0.25">
      <c r="A1" s="2" t="s">
        <v>0</v>
      </c>
      <c r="B1" s="2" t="s">
        <v>1</v>
      </c>
      <c r="F1">
        <f>odchylky!F1</f>
        <v>6</v>
      </c>
    </row>
    <row r="2" spans="1:17" x14ac:dyDescent="0.25">
      <c r="A2" s="4" t="s">
        <v>3</v>
      </c>
      <c r="B2" s="4" t="s">
        <v>4</v>
      </c>
      <c r="C2" s="34"/>
      <c r="D2" s="34"/>
      <c r="E2" s="34"/>
      <c r="F2" s="34">
        <f>odchylky!F2</f>
        <v>0.5</v>
      </c>
      <c r="G2" s="34"/>
      <c r="H2" s="34"/>
      <c r="K2" s="75"/>
      <c r="L2" s="64"/>
      <c r="M2" s="64"/>
      <c r="N2" s="64"/>
      <c r="O2" s="64"/>
      <c r="P2" s="64"/>
      <c r="Q2" s="64"/>
    </row>
    <row r="3" spans="1:17" x14ac:dyDescent="0.25">
      <c r="A3" s="6" t="s">
        <v>3</v>
      </c>
      <c r="B3" s="6" t="s">
        <v>4</v>
      </c>
      <c r="C3" s="34"/>
      <c r="D3" s="34"/>
      <c r="E3" s="34"/>
      <c r="F3" s="34">
        <f>odchylky!F3</f>
        <v>0.14583333333333334</v>
      </c>
      <c r="G3" s="34"/>
      <c r="H3" s="34"/>
      <c r="K3" s="75"/>
      <c r="L3" s="64"/>
      <c r="M3" s="64"/>
      <c r="N3" s="64"/>
      <c r="O3" s="64"/>
      <c r="P3" s="64"/>
      <c r="Q3" s="64"/>
    </row>
    <row r="4" spans="1:17" x14ac:dyDescent="0.25">
      <c r="A4" s="4" t="s">
        <v>3</v>
      </c>
      <c r="B4" s="4" t="s">
        <v>4</v>
      </c>
      <c r="C4" s="34"/>
      <c r="D4" s="34"/>
      <c r="E4" s="34"/>
      <c r="F4" s="34">
        <f>odchylky!F4</f>
        <v>0.35897435897435898</v>
      </c>
      <c r="G4" s="34"/>
      <c r="H4" s="34"/>
      <c r="K4" s="75"/>
      <c r="L4" s="64"/>
      <c r="M4" s="64"/>
      <c r="N4" s="64"/>
      <c r="O4" s="64"/>
      <c r="P4" s="64"/>
      <c r="Q4" s="64"/>
    </row>
    <row r="5" spans="1:17" x14ac:dyDescent="0.25">
      <c r="A5" s="6" t="s">
        <v>3</v>
      </c>
      <c r="B5" s="6" t="s">
        <v>4</v>
      </c>
      <c r="C5" s="34"/>
      <c r="D5" s="34"/>
      <c r="E5" s="34"/>
      <c r="F5" s="34">
        <f>odchylky!F5</f>
        <v>0.21428571428571427</v>
      </c>
      <c r="G5" s="34"/>
      <c r="H5" s="34"/>
      <c r="K5" s="75"/>
      <c r="L5" s="64"/>
      <c r="M5" s="64"/>
      <c r="N5" s="64"/>
      <c r="O5" s="64"/>
      <c r="P5" s="64"/>
      <c r="Q5" s="64"/>
    </row>
    <row r="6" spans="1:17" x14ac:dyDescent="0.25">
      <c r="A6" s="4" t="s">
        <v>3</v>
      </c>
      <c r="B6" s="4" t="s">
        <v>4</v>
      </c>
      <c r="C6" s="34"/>
      <c r="D6" s="34"/>
      <c r="E6" s="34"/>
      <c r="F6" s="34">
        <f>odchylky!F6</f>
        <v>0.13636363636363635</v>
      </c>
      <c r="G6" s="34"/>
      <c r="H6" s="34"/>
      <c r="K6" s="75"/>
      <c r="L6" s="64"/>
      <c r="M6" s="64"/>
      <c r="N6" s="64"/>
      <c r="O6" s="64"/>
      <c r="P6" s="64"/>
      <c r="Q6" s="64"/>
    </row>
    <row r="7" spans="1:17" x14ac:dyDescent="0.25">
      <c r="A7" s="6" t="s">
        <v>3</v>
      </c>
      <c r="B7" s="6" t="s">
        <v>4</v>
      </c>
      <c r="C7" s="35"/>
      <c r="D7" s="35"/>
      <c r="E7" s="34"/>
      <c r="F7" s="34">
        <f>odchylky!F7</f>
        <v>0.92592592592592593</v>
      </c>
      <c r="G7" s="34"/>
      <c r="H7" s="34"/>
      <c r="K7" s="75"/>
      <c r="L7" s="64"/>
      <c r="M7" s="64"/>
      <c r="N7" s="64"/>
      <c r="O7" s="64"/>
      <c r="P7" s="64"/>
      <c r="Q7" s="64"/>
    </row>
    <row r="8" spans="1:17" x14ac:dyDescent="0.25">
      <c r="A8" s="4" t="s">
        <v>3</v>
      </c>
      <c r="B8" s="4" t="s">
        <v>4</v>
      </c>
      <c r="C8" s="34"/>
      <c r="D8" s="34"/>
      <c r="E8" s="34"/>
      <c r="F8" s="34">
        <f>odchylky!F8</f>
        <v>0.38297872340425532</v>
      </c>
      <c r="G8" s="34"/>
      <c r="H8" s="34"/>
      <c r="K8" s="75"/>
      <c r="L8" s="64"/>
      <c r="M8" s="64"/>
      <c r="N8" s="64"/>
      <c r="O8" s="64"/>
      <c r="P8" s="64"/>
      <c r="Q8" s="64"/>
    </row>
    <row r="9" spans="1:17" x14ac:dyDescent="0.25">
      <c r="A9" s="6" t="s">
        <v>3</v>
      </c>
      <c r="B9" s="6" t="s">
        <v>4</v>
      </c>
      <c r="C9" s="35"/>
      <c r="D9" s="35"/>
      <c r="E9" s="34"/>
      <c r="F9" s="34">
        <f>odchylky!F9</f>
        <v>0.38297872340425532</v>
      </c>
      <c r="G9" s="34"/>
      <c r="H9" s="34"/>
      <c r="K9" s="75"/>
      <c r="L9" s="64"/>
      <c r="M9" s="64"/>
      <c r="N9" s="64"/>
      <c r="O9" s="64"/>
      <c r="P9" s="64"/>
      <c r="Q9" s="64"/>
    </row>
    <row r="10" spans="1:17" x14ac:dyDescent="0.25">
      <c r="A10" s="4" t="s">
        <v>3</v>
      </c>
      <c r="B10" s="4" t="s">
        <v>4</v>
      </c>
      <c r="C10" s="35"/>
      <c r="D10" s="35"/>
      <c r="E10" s="34"/>
      <c r="F10" s="34">
        <f>odchylky!F10</f>
        <v>0.11764705882352941</v>
      </c>
      <c r="G10" s="34"/>
      <c r="H10" s="34"/>
      <c r="K10" s="75"/>
      <c r="L10" s="64"/>
      <c r="M10" s="64"/>
      <c r="N10" s="64"/>
      <c r="O10" s="64"/>
      <c r="P10" s="64"/>
      <c r="Q10" s="64"/>
    </row>
    <row r="11" spans="1:17" x14ac:dyDescent="0.25">
      <c r="A11" s="6" t="s">
        <v>3</v>
      </c>
      <c r="B11" s="6" t="s">
        <v>4</v>
      </c>
      <c r="C11" s="35"/>
      <c r="D11" s="35"/>
      <c r="E11" s="34"/>
      <c r="F11" s="34">
        <f>odchylky!F11</f>
        <v>0.22222222222222221</v>
      </c>
      <c r="G11" s="34"/>
      <c r="H11" s="34"/>
      <c r="K11" s="75"/>
      <c r="L11" s="64"/>
      <c r="M11" s="64"/>
      <c r="N11" s="64"/>
      <c r="O11" s="64"/>
      <c r="P11" s="64"/>
      <c r="Q11" s="64"/>
    </row>
    <row r="12" spans="1:17" x14ac:dyDescent="0.25">
      <c r="A12" s="4" t="s">
        <v>3</v>
      </c>
      <c r="B12" s="4" t="s">
        <v>4</v>
      </c>
      <c r="C12" s="34"/>
      <c r="D12" s="34"/>
      <c r="E12" s="34"/>
      <c r="F12" s="34">
        <f>odchylky!F12</f>
        <v>0.35087719298245612</v>
      </c>
      <c r="G12" s="34"/>
      <c r="H12" s="34"/>
      <c r="K12" s="75"/>
      <c r="L12" s="64"/>
      <c r="M12" s="64"/>
      <c r="N12" s="64"/>
      <c r="O12" s="64"/>
      <c r="P12" s="64"/>
      <c r="Q12" s="64"/>
    </row>
    <row r="13" spans="1:17" x14ac:dyDescent="0.25">
      <c r="A13" s="6" t="s">
        <v>3</v>
      </c>
      <c r="B13" s="6" t="s">
        <v>4</v>
      </c>
      <c r="C13" s="34"/>
      <c r="D13" s="34"/>
      <c r="E13" s="34"/>
      <c r="F13" s="34">
        <f>odchylky!F13</f>
        <v>4.6511627906976744E-2</v>
      </c>
      <c r="G13" s="34"/>
      <c r="H13" s="34"/>
      <c r="K13" s="75"/>
      <c r="L13" s="64"/>
      <c r="M13" s="64"/>
      <c r="N13" s="64"/>
      <c r="O13" s="64"/>
      <c r="P13" s="64"/>
      <c r="Q13" s="64"/>
    </row>
    <row r="14" spans="1:17" x14ac:dyDescent="0.25">
      <c r="A14" s="4" t="s">
        <v>3</v>
      </c>
      <c r="B14" s="4" t="s">
        <v>4</v>
      </c>
      <c r="C14" s="34"/>
      <c r="D14" s="34"/>
      <c r="E14" s="34"/>
      <c r="F14" s="34">
        <f>odchylky!F14</f>
        <v>0.38461538461538464</v>
      </c>
      <c r="G14" s="34"/>
      <c r="H14" s="35"/>
      <c r="K14" s="75"/>
      <c r="L14" s="64"/>
      <c r="M14" s="64"/>
      <c r="N14" s="64"/>
      <c r="O14" s="64"/>
      <c r="P14" s="64"/>
      <c r="Q14" s="64"/>
    </row>
    <row r="15" spans="1:17" x14ac:dyDescent="0.25">
      <c r="A15" s="6" t="s">
        <v>3</v>
      </c>
      <c r="B15" s="6" t="s">
        <v>4</v>
      </c>
      <c r="C15" s="34"/>
      <c r="D15" s="34"/>
      <c r="E15" s="34"/>
      <c r="F15" s="34">
        <f>odchylky!F15</f>
        <v>7.8431372549019607E-2</v>
      </c>
      <c r="G15" s="34"/>
      <c r="H15" s="34"/>
      <c r="K15" s="75"/>
      <c r="L15" s="64"/>
      <c r="M15" s="64"/>
      <c r="N15" s="64"/>
      <c r="O15" s="64"/>
      <c r="P15" s="64"/>
      <c r="Q15" s="64"/>
    </row>
    <row r="16" spans="1:17" x14ac:dyDescent="0.25">
      <c r="A16" s="4" t="s">
        <v>3</v>
      </c>
      <c r="B16" s="4" t="s">
        <v>4</v>
      </c>
      <c r="C16" s="34"/>
      <c r="D16" s="34"/>
      <c r="E16" s="34"/>
      <c r="F16" s="34">
        <f>odchylky!F16</f>
        <v>3.1746031746031744E-2</v>
      </c>
      <c r="G16" s="34"/>
      <c r="H16" s="34"/>
      <c r="K16" s="75"/>
      <c r="L16" s="64"/>
      <c r="M16" s="64"/>
      <c r="N16" s="64"/>
      <c r="O16" s="64"/>
      <c r="P16" s="64"/>
      <c r="Q16" s="64"/>
    </row>
    <row r="17" spans="1:17" x14ac:dyDescent="0.25">
      <c r="A17" s="4" t="s">
        <v>3</v>
      </c>
      <c r="B17" s="4" t="s">
        <v>4</v>
      </c>
      <c r="C17" s="34"/>
      <c r="D17" s="34"/>
      <c r="E17" s="34"/>
      <c r="F17" s="34">
        <f>odchylky!F18</f>
        <v>9.1954022988505746E-2</v>
      </c>
      <c r="G17" s="34"/>
      <c r="H17" s="34"/>
      <c r="K17" s="75"/>
      <c r="L17" s="64"/>
      <c r="M17" s="64"/>
      <c r="N17" s="64"/>
      <c r="O17" s="64"/>
      <c r="P17" s="64"/>
      <c r="Q17" s="64"/>
    </row>
    <row r="18" spans="1:17" x14ac:dyDescent="0.25">
      <c r="A18" s="6" t="s">
        <v>3</v>
      </c>
      <c r="B18" s="6" t="s">
        <v>4</v>
      </c>
      <c r="C18" s="34"/>
      <c r="D18" s="34"/>
      <c r="E18" s="34"/>
      <c r="F18" s="34">
        <f>odchylky!F19</f>
        <v>0.20930232558139536</v>
      </c>
      <c r="G18" s="34"/>
      <c r="H18" s="34"/>
      <c r="K18" s="75"/>
      <c r="L18" s="64"/>
      <c r="M18" s="64"/>
      <c r="N18" s="64"/>
      <c r="O18" s="64"/>
      <c r="P18" s="64"/>
      <c r="Q18" s="64"/>
    </row>
    <row r="19" spans="1:17" x14ac:dyDescent="0.25">
      <c r="A19" s="6" t="s">
        <v>3</v>
      </c>
      <c r="B19" s="6" t="s">
        <v>2</v>
      </c>
      <c r="C19" s="34"/>
      <c r="D19" s="34"/>
      <c r="E19" s="34"/>
      <c r="F19" s="34">
        <f>odchylky!F21</f>
        <v>0.18421052631578946</v>
      </c>
      <c r="G19" s="34"/>
      <c r="H19" s="34"/>
      <c r="K19" s="75"/>
      <c r="L19" s="64"/>
      <c r="M19" s="64"/>
      <c r="N19" s="64"/>
      <c r="O19" s="64"/>
      <c r="P19" s="64"/>
      <c r="Q19" s="64"/>
    </row>
    <row r="20" spans="1:17" x14ac:dyDescent="0.25">
      <c r="A20" s="4" t="s">
        <v>3</v>
      </c>
      <c r="B20" s="9" t="s">
        <v>2</v>
      </c>
      <c r="C20" s="34"/>
      <c r="D20" s="34"/>
      <c r="E20" s="34"/>
      <c r="F20" s="34">
        <f>odchylky!F22</f>
        <v>5.7692307692307696E-2</v>
      </c>
      <c r="G20" s="34"/>
      <c r="H20" s="34"/>
      <c r="K20" s="75"/>
      <c r="L20" s="64"/>
      <c r="M20" s="64"/>
      <c r="N20" s="64"/>
      <c r="O20" s="64"/>
      <c r="P20" s="64"/>
      <c r="Q20" s="64"/>
    </row>
    <row r="21" spans="1:17" x14ac:dyDescent="0.25">
      <c r="A21" s="6" t="s">
        <v>3</v>
      </c>
      <c r="B21" s="6" t="s">
        <v>2</v>
      </c>
      <c r="C21" s="34"/>
      <c r="D21" s="34"/>
      <c r="E21" s="34"/>
      <c r="F21" s="34">
        <f>odchylky!F23</f>
        <v>0.76470588235294112</v>
      </c>
      <c r="G21" s="34"/>
      <c r="H21" s="34"/>
      <c r="K21" s="75"/>
      <c r="L21" s="64"/>
      <c r="M21" s="64"/>
      <c r="N21" s="64"/>
      <c r="O21" s="64"/>
      <c r="P21" s="64"/>
      <c r="Q21" s="64"/>
    </row>
    <row r="22" spans="1:17" x14ac:dyDescent="0.25">
      <c r="A22" s="4" t="s">
        <v>3</v>
      </c>
      <c r="B22" s="9" t="s">
        <v>2</v>
      </c>
      <c r="C22" s="34"/>
      <c r="D22" s="34"/>
      <c r="E22" s="34"/>
      <c r="F22" s="34">
        <f>odchylky!F24</f>
        <v>0.30434782608695654</v>
      </c>
      <c r="G22" s="34"/>
      <c r="H22" s="34"/>
      <c r="K22" s="75"/>
      <c r="L22" s="64"/>
      <c r="M22" s="64"/>
      <c r="N22" s="64"/>
      <c r="O22" s="64"/>
      <c r="P22" s="64"/>
      <c r="Q22" s="64"/>
    </row>
    <row r="23" spans="1:17" x14ac:dyDescent="0.25">
      <c r="A23" s="6" t="s">
        <v>3</v>
      </c>
      <c r="B23" s="6" t="s">
        <v>2</v>
      </c>
      <c r="C23" s="34"/>
      <c r="D23" s="34"/>
      <c r="E23" s="34"/>
      <c r="F23" s="34">
        <f>odchylky!F25</f>
        <v>4.6511627906976744E-2</v>
      </c>
      <c r="G23" s="34"/>
      <c r="H23" s="34"/>
      <c r="K23" s="75"/>
      <c r="L23" s="64"/>
      <c r="M23" s="64"/>
      <c r="N23" s="64"/>
      <c r="O23" s="64"/>
      <c r="P23" s="64"/>
      <c r="Q23" s="64"/>
    </row>
    <row r="24" spans="1:17" x14ac:dyDescent="0.25">
      <c r="A24" s="4" t="s">
        <v>3</v>
      </c>
      <c r="B24" s="9" t="s">
        <v>2</v>
      </c>
      <c r="C24" s="34"/>
      <c r="D24" s="34"/>
      <c r="E24" s="34"/>
      <c r="F24" s="34">
        <f>odchylky!F26</f>
        <v>0.73333333333333328</v>
      </c>
      <c r="G24" s="34"/>
      <c r="H24" s="34"/>
      <c r="K24" s="75"/>
      <c r="L24" s="64"/>
      <c r="M24" s="64"/>
      <c r="N24" s="64"/>
      <c r="O24" s="64"/>
      <c r="P24" s="64"/>
      <c r="Q24" s="64"/>
    </row>
    <row r="25" spans="1:17" x14ac:dyDescent="0.25">
      <c r="A25" s="6" t="s">
        <v>3</v>
      </c>
      <c r="B25" s="6" t="s">
        <v>2</v>
      </c>
      <c r="C25" s="34"/>
      <c r="D25" s="34"/>
      <c r="E25" s="34"/>
      <c r="F25" s="34">
        <f>odchylky!F27</f>
        <v>0.27659574468085107</v>
      </c>
      <c r="G25" s="34"/>
      <c r="H25" s="34"/>
      <c r="K25" s="34"/>
    </row>
    <row r="26" spans="1:17" x14ac:dyDescent="0.25">
      <c r="A26" s="4" t="s">
        <v>3</v>
      </c>
      <c r="B26" s="9" t="s">
        <v>2</v>
      </c>
      <c r="C26" s="34"/>
      <c r="D26" s="34"/>
      <c r="E26" s="34"/>
      <c r="F26" s="34">
        <f>odchylky!F28</f>
        <v>0.42857142857142855</v>
      </c>
      <c r="G26" s="34"/>
      <c r="H26" s="34"/>
      <c r="K26" s="34"/>
    </row>
    <row r="27" spans="1:17" x14ac:dyDescent="0.25">
      <c r="A27" s="6" t="s">
        <v>3</v>
      </c>
      <c r="B27" s="6" t="s">
        <v>2</v>
      </c>
      <c r="C27" s="34"/>
      <c r="D27" s="34"/>
      <c r="E27" s="34"/>
      <c r="F27" s="34">
        <f>odchylky!F29</f>
        <v>0.10465116279069768</v>
      </c>
      <c r="G27" s="34"/>
      <c r="H27" s="34"/>
      <c r="K27" s="34"/>
    </row>
    <row r="28" spans="1:17" x14ac:dyDescent="0.25">
      <c r="A28" s="4" t="s">
        <v>3</v>
      </c>
      <c r="B28" s="9" t="s">
        <v>2</v>
      </c>
      <c r="C28" s="34"/>
      <c r="D28" s="34"/>
      <c r="E28" s="34"/>
      <c r="F28" s="34">
        <f>odchylky!F30</f>
        <v>0.22448979591836735</v>
      </c>
      <c r="G28" s="34"/>
      <c r="H28" s="34"/>
      <c r="K28" s="34"/>
    </row>
    <row r="29" spans="1:17" x14ac:dyDescent="0.25">
      <c r="A29" s="6" t="s">
        <v>3</v>
      </c>
      <c r="B29" s="6" t="s">
        <v>2</v>
      </c>
      <c r="C29" s="34"/>
      <c r="D29" s="34"/>
      <c r="E29" s="34"/>
      <c r="F29" s="34">
        <f>odchylky!F31</f>
        <v>7.6923076923076927E-2</v>
      </c>
      <c r="G29" s="34"/>
      <c r="H29" s="34"/>
      <c r="K29" s="34"/>
    </row>
    <row r="30" spans="1:17" x14ac:dyDescent="0.25">
      <c r="A30" s="4" t="s">
        <v>3</v>
      </c>
      <c r="B30" s="9" t="s">
        <v>2</v>
      </c>
      <c r="C30" s="34"/>
      <c r="D30" s="34"/>
      <c r="E30" s="34"/>
      <c r="F30" s="34">
        <f>odchylky!F32</f>
        <v>3.5294117647058823E-2</v>
      </c>
      <c r="G30" s="34"/>
      <c r="H30" s="34"/>
      <c r="K30" s="34"/>
    </row>
    <row r="31" spans="1:17" x14ac:dyDescent="0.25">
      <c r="A31" s="6" t="s">
        <v>3</v>
      </c>
      <c r="B31" s="6" t="s">
        <v>2</v>
      </c>
      <c r="C31" s="34"/>
      <c r="D31" s="34"/>
      <c r="E31" s="34"/>
      <c r="F31" s="34">
        <f>odchylky!F33</f>
        <v>0.3392857142857143</v>
      </c>
      <c r="G31" s="34"/>
      <c r="H31" s="34"/>
      <c r="K31" s="34"/>
    </row>
    <row r="32" spans="1:17" x14ac:dyDescent="0.25">
      <c r="A32" s="4" t="s">
        <v>3</v>
      </c>
      <c r="B32" s="9" t="s">
        <v>2</v>
      </c>
      <c r="C32" s="34"/>
      <c r="D32" s="34"/>
      <c r="E32" s="34"/>
      <c r="F32" s="34">
        <f>odchylky!F34</f>
        <v>0.1702127659574468</v>
      </c>
      <c r="G32" s="34"/>
      <c r="H32" s="34"/>
      <c r="K32" s="34"/>
    </row>
    <row r="33" spans="1:11" x14ac:dyDescent="0.25">
      <c r="A33" s="6" t="s">
        <v>3</v>
      </c>
      <c r="B33" s="6" t="s">
        <v>2</v>
      </c>
      <c r="C33" s="34"/>
      <c r="D33" s="34"/>
      <c r="E33" s="34"/>
      <c r="F33" s="34">
        <f>odchylky!F35</f>
        <v>2.6785714285714284E-2</v>
      </c>
      <c r="G33" s="34"/>
      <c r="H33" s="34"/>
      <c r="K33" s="34"/>
    </row>
    <row r="34" spans="1:11" x14ac:dyDescent="0.25">
      <c r="A34" s="4" t="s">
        <v>3</v>
      </c>
      <c r="B34" s="9" t="s">
        <v>2</v>
      </c>
      <c r="C34" s="34"/>
      <c r="D34" s="34"/>
      <c r="E34" s="34"/>
      <c r="F34" s="34">
        <f>odchylky!F36</f>
        <v>-9.0090090090090089E-3</v>
      </c>
      <c r="G34" s="34"/>
      <c r="H34" s="34"/>
      <c r="K34" s="34"/>
    </row>
    <row r="35" spans="1:11" x14ac:dyDescent="0.25">
      <c r="A35" s="6" t="s">
        <v>3</v>
      </c>
      <c r="B35" s="6" t="s">
        <v>2</v>
      </c>
      <c r="C35" s="34"/>
      <c r="D35" s="34"/>
      <c r="E35" s="34"/>
      <c r="F35" s="34">
        <f>odchylky!F37</f>
        <v>-5.8823529411764705E-2</v>
      </c>
      <c r="G35" s="34"/>
      <c r="H35" s="34"/>
      <c r="K35" s="34"/>
    </row>
    <row r="36" spans="1:11" x14ac:dyDescent="0.25">
      <c r="A36" s="4" t="s">
        <v>3</v>
      </c>
      <c r="B36" s="9" t="s">
        <v>2</v>
      </c>
      <c r="C36" s="34"/>
      <c r="D36" s="34"/>
      <c r="E36" s="34"/>
      <c r="F36" s="34">
        <f>odchylky!F38</f>
        <v>0.48936170212765956</v>
      </c>
      <c r="G36" s="34"/>
      <c r="H36" s="34"/>
      <c r="K36" s="34"/>
    </row>
    <row r="37" spans="1:11" x14ac:dyDescent="0.25">
      <c r="A37" s="3" t="s">
        <v>5</v>
      </c>
      <c r="B37" s="4" t="s">
        <v>4</v>
      </c>
      <c r="C37" s="34"/>
      <c r="D37" s="34"/>
      <c r="E37" s="34"/>
      <c r="F37" s="34">
        <f>odchylky!F40</f>
        <v>0.28205128205128205</v>
      </c>
      <c r="G37" s="34"/>
      <c r="H37" s="34"/>
      <c r="K37" s="34"/>
    </row>
    <row r="38" spans="1:11" x14ac:dyDescent="0.25">
      <c r="A38" s="15" t="s">
        <v>5</v>
      </c>
      <c r="B38" s="14" t="s">
        <v>4</v>
      </c>
      <c r="C38" s="34"/>
      <c r="D38" s="34"/>
      <c r="E38" s="34"/>
      <c r="F38" s="34">
        <f>odchylky!F41</f>
        <v>0.14583333333333334</v>
      </c>
      <c r="G38" s="34"/>
      <c r="H38" s="34"/>
      <c r="K38" s="34"/>
    </row>
    <row r="39" spans="1:11" x14ac:dyDescent="0.25">
      <c r="A39" s="3" t="s">
        <v>5</v>
      </c>
      <c r="B39" s="4" t="s">
        <v>4</v>
      </c>
      <c r="C39" s="34"/>
      <c r="D39" s="34"/>
      <c r="E39" s="34"/>
      <c r="F39" s="34">
        <f>odchylky!F42</f>
        <v>0.52777777777777779</v>
      </c>
      <c r="G39" s="34"/>
      <c r="H39" s="34"/>
      <c r="K39" s="34"/>
    </row>
    <row r="40" spans="1:11" x14ac:dyDescent="0.25">
      <c r="A40" s="15" t="s">
        <v>5</v>
      </c>
      <c r="B40" s="14" t="s">
        <v>4</v>
      </c>
      <c r="C40" s="34"/>
      <c r="D40" s="34"/>
      <c r="E40" s="34"/>
      <c r="F40" s="34">
        <f>odchylky!F43</f>
        <v>0.2857142857142857</v>
      </c>
      <c r="G40" s="34"/>
      <c r="H40" s="34"/>
      <c r="K40" s="34"/>
    </row>
    <row r="41" spans="1:11" x14ac:dyDescent="0.25">
      <c r="A41" s="3" t="s">
        <v>5</v>
      </c>
      <c r="B41" s="4" t="s">
        <v>4</v>
      </c>
      <c r="C41" s="34"/>
      <c r="D41" s="34"/>
      <c r="E41" s="34"/>
      <c r="F41" s="34">
        <f>odchylky!F44</f>
        <v>0.19318181818181818</v>
      </c>
      <c r="G41" s="34"/>
      <c r="H41" s="34"/>
      <c r="K41" s="34"/>
    </row>
    <row r="42" spans="1:11" x14ac:dyDescent="0.25">
      <c r="A42" s="15" t="s">
        <v>5</v>
      </c>
      <c r="B42" s="14" t="s">
        <v>4</v>
      </c>
      <c r="C42" s="34"/>
      <c r="D42" s="34"/>
      <c r="E42" s="34"/>
      <c r="F42" s="34">
        <f>odchylky!F45</f>
        <v>0.66666666666666663</v>
      </c>
      <c r="G42" s="34"/>
      <c r="H42" s="34"/>
      <c r="K42" s="34"/>
    </row>
    <row r="43" spans="1:11" x14ac:dyDescent="0.25">
      <c r="A43" s="3" t="s">
        <v>5</v>
      </c>
      <c r="B43" s="4" t="s">
        <v>4</v>
      </c>
      <c r="C43" s="34"/>
      <c r="D43" s="34"/>
      <c r="E43" s="34"/>
      <c r="F43" s="34">
        <f>odchylky!F46</f>
        <v>0.30769230769230771</v>
      </c>
      <c r="G43" s="34"/>
      <c r="H43" s="34"/>
      <c r="K43" s="34"/>
    </row>
    <row r="44" spans="1:11" x14ac:dyDescent="0.25">
      <c r="A44" s="15" t="s">
        <v>5</v>
      </c>
      <c r="B44" s="14" t="s">
        <v>4</v>
      </c>
      <c r="C44" s="34"/>
      <c r="D44" s="34"/>
      <c r="E44" s="34"/>
      <c r="F44" s="34">
        <f>odchylky!F47</f>
        <v>0.3</v>
      </c>
      <c r="G44" s="34"/>
      <c r="H44" s="34"/>
      <c r="K44" s="34"/>
    </row>
    <row r="45" spans="1:11" x14ac:dyDescent="0.25">
      <c r="A45" s="3" t="s">
        <v>5</v>
      </c>
      <c r="B45" s="4" t="s">
        <v>4</v>
      </c>
      <c r="C45" s="34"/>
      <c r="D45" s="34"/>
      <c r="E45" s="34"/>
      <c r="F45" s="34">
        <f>odchylky!F48</f>
        <v>0.19230769230769232</v>
      </c>
      <c r="G45" s="34"/>
      <c r="H45" s="34"/>
      <c r="K45" s="34"/>
    </row>
    <row r="46" spans="1:11" x14ac:dyDescent="0.25">
      <c r="A46" s="15" t="s">
        <v>5</v>
      </c>
      <c r="B46" s="14" t="s">
        <v>4</v>
      </c>
      <c r="C46" s="34"/>
      <c r="D46" s="34"/>
      <c r="E46" s="34"/>
      <c r="F46" s="34">
        <f>odchylky!F49</f>
        <v>0.37777777777777777</v>
      </c>
      <c r="G46" s="34"/>
      <c r="H46" s="34"/>
      <c r="K46" s="34"/>
    </row>
    <row r="47" spans="1:11" x14ac:dyDescent="0.25">
      <c r="A47" s="3" t="s">
        <v>5</v>
      </c>
      <c r="B47" s="4" t="s">
        <v>4</v>
      </c>
      <c r="C47" s="34"/>
      <c r="D47" s="34"/>
      <c r="E47" s="34"/>
      <c r="F47" s="34">
        <f>odchylky!F50</f>
        <v>0.12903225806451613</v>
      </c>
      <c r="G47" s="34"/>
      <c r="H47" s="34"/>
      <c r="K47" s="34"/>
    </row>
    <row r="48" spans="1:11" x14ac:dyDescent="0.25">
      <c r="A48" s="15" t="s">
        <v>5</v>
      </c>
      <c r="B48" s="14" t="s">
        <v>4</v>
      </c>
      <c r="C48" s="34"/>
      <c r="D48" s="34"/>
      <c r="E48" s="34"/>
      <c r="F48" s="34">
        <f>odchylky!F51</f>
        <v>0.21212121212121213</v>
      </c>
      <c r="G48" s="34"/>
      <c r="H48" s="34"/>
      <c r="K48" s="34"/>
    </row>
    <row r="49" spans="1:11" x14ac:dyDescent="0.25">
      <c r="A49" s="3" t="s">
        <v>5</v>
      </c>
      <c r="B49" s="4" t="s">
        <v>4</v>
      </c>
      <c r="C49" s="34"/>
      <c r="D49" s="34"/>
      <c r="E49" s="34"/>
      <c r="F49" s="34">
        <f>odchylky!F52</f>
        <v>0.32075471698113206</v>
      </c>
      <c r="G49" s="34"/>
      <c r="H49" s="34"/>
      <c r="K49" s="34"/>
    </row>
    <row r="50" spans="1:11" x14ac:dyDescent="0.25">
      <c r="A50" s="15" t="s">
        <v>5</v>
      </c>
      <c r="B50" s="14" t="s">
        <v>4</v>
      </c>
      <c r="C50" s="34"/>
      <c r="D50" s="34"/>
      <c r="E50" s="34"/>
      <c r="F50" s="34">
        <f>odchylky!F53</f>
        <v>0.1</v>
      </c>
      <c r="G50" s="34"/>
      <c r="H50" s="34"/>
      <c r="K50" s="34"/>
    </row>
    <row r="51" spans="1:11" x14ac:dyDescent="0.25">
      <c r="A51" s="3" t="s">
        <v>5</v>
      </c>
      <c r="B51" s="4" t="s">
        <v>4</v>
      </c>
      <c r="C51" s="34"/>
      <c r="D51" s="34"/>
      <c r="E51" s="34"/>
      <c r="F51" s="34">
        <f>odchylky!F54</f>
        <v>7.7519379844961239E-3</v>
      </c>
      <c r="G51" s="34"/>
      <c r="H51" s="34"/>
      <c r="K51" s="34"/>
    </row>
    <row r="52" spans="1:11" x14ac:dyDescent="0.25">
      <c r="A52" s="3" t="s">
        <v>5</v>
      </c>
      <c r="B52" s="4" t="s">
        <v>4</v>
      </c>
      <c r="C52" s="34"/>
      <c r="D52" s="34"/>
      <c r="E52" s="34"/>
      <c r="F52" s="34">
        <f>odchylky!F56</f>
        <v>-9.0909090909090912E-2</v>
      </c>
      <c r="G52" s="34"/>
      <c r="H52" s="34"/>
      <c r="K52" s="34"/>
    </row>
    <row r="53" spans="1:11" x14ac:dyDescent="0.25">
      <c r="A53" s="15" t="s">
        <v>5</v>
      </c>
      <c r="B53" s="14" t="s">
        <v>4</v>
      </c>
      <c r="C53" s="34"/>
      <c r="D53" s="34"/>
      <c r="E53" s="34"/>
      <c r="F53" s="34">
        <f>odchylky!F57</f>
        <v>0.19565217391304349</v>
      </c>
      <c r="G53" s="34"/>
      <c r="H53" s="34"/>
      <c r="K53" s="34"/>
    </row>
    <row r="54" spans="1:11" x14ac:dyDescent="0.25">
      <c r="A54" s="5" t="s">
        <v>5</v>
      </c>
      <c r="B54" s="6" t="s">
        <v>2</v>
      </c>
      <c r="C54" s="34"/>
      <c r="D54" s="34"/>
      <c r="E54" s="34"/>
      <c r="F54" s="34">
        <f>odchylky!F59</f>
        <v>0.25</v>
      </c>
      <c r="G54" s="34"/>
      <c r="H54" s="34"/>
      <c r="K54" s="34"/>
    </row>
    <row r="55" spans="1:11" x14ac:dyDescent="0.25">
      <c r="A55" s="3" t="s">
        <v>5</v>
      </c>
      <c r="B55" s="9" t="s">
        <v>2</v>
      </c>
      <c r="C55" s="34"/>
      <c r="D55" s="34"/>
      <c r="E55" s="34"/>
      <c r="F55" s="34">
        <f>odchylky!F60</f>
        <v>2.0408163265306121E-2</v>
      </c>
      <c r="G55" s="34"/>
      <c r="H55" s="34"/>
      <c r="K55" s="34"/>
    </row>
    <row r="56" spans="1:11" x14ac:dyDescent="0.25">
      <c r="A56" s="5" t="s">
        <v>5</v>
      </c>
      <c r="B56" s="6" t="s">
        <v>2</v>
      </c>
      <c r="C56" s="34"/>
      <c r="D56" s="34"/>
      <c r="E56" s="34"/>
      <c r="F56" s="34">
        <f>odchylky!F61</f>
        <v>0.5714285714285714</v>
      </c>
      <c r="G56" s="34"/>
      <c r="H56" s="34"/>
      <c r="K56" s="34"/>
    </row>
    <row r="57" spans="1:11" x14ac:dyDescent="0.25">
      <c r="A57" s="3" t="s">
        <v>5</v>
      </c>
      <c r="B57" s="9" t="s">
        <v>2</v>
      </c>
      <c r="C57" s="34"/>
      <c r="D57" s="34"/>
      <c r="E57" s="34"/>
      <c r="F57" s="34">
        <f>odchylky!F62</f>
        <v>4.4776119402985072E-2</v>
      </c>
      <c r="G57" s="34"/>
      <c r="H57" s="34"/>
      <c r="K57" s="34"/>
    </row>
    <row r="58" spans="1:11" x14ac:dyDescent="0.25">
      <c r="A58" s="5" t="s">
        <v>5</v>
      </c>
      <c r="B58" s="6" t="s">
        <v>2</v>
      </c>
      <c r="C58" s="34"/>
      <c r="D58" s="34"/>
      <c r="E58" s="34"/>
      <c r="F58" s="34">
        <f>odchylky!F63</f>
        <v>9.7560975609756101E-2</v>
      </c>
      <c r="G58" s="34"/>
      <c r="H58" s="34"/>
      <c r="K58" s="34"/>
    </row>
    <row r="59" spans="1:11" x14ac:dyDescent="0.25">
      <c r="A59" s="3" t="s">
        <v>5</v>
      </c>
      <c r="B59" s="9" t="s">
        <v>2</v>
      </c>
      <c r="C59" s="34"/>
      <c r="D59" s="34"/>
      <c r="E59" s="34"/>
      <c r="F59" s="34">
        <f>odchylky!F64</f>
        <v>0.65517241379310343</v>
      </c>
      <c r="G59" s="34"/>
      <c r="H59" s="34"/>
      <c r="K59" s="34"/>
    </row>
    <row r="60" spans="1:11" x14ac:dyDescent="0.25">
      <c r="A60" s="5" t="s">
        <v>5</v>
      </c>
      <c r="B60" s="6" t="s">
        <v>2</v>
      </c>
      <c r="C60" s="34"/>
      <c r="D60" s="34"/>
      <c r="E60" s="34"/>
      <c r="F60" s="34">
        <f>odchylky!F65</f>
        <v>0.2</v>
      </c>
      <c r="G60" s="34"/>
      <c r="H60" s="34"/>
      <c r="K60" s="34"/>
    </row>
    <row r="61" spans="1:11" x14ac:dyDescent="0.25">
      <c r="A61" s="3" t="s">
        <v>5</v>
      </c>
      <c r="B61" s="9" t="s">
        <v>2</v>
      </c>
      <c r="C61" s="34"/>
      <c r="D61" s="34"/>
      <c r="E61" s="34"/>
      <c r="F61" s="34">
        <f>odchylky!F66</f>
        <v>0.27659574468085107</v>
      </c>
      <c r="G61" s="34"/>
      <c r="H61" s="34"/>
      <c r="K61" s="34"/>
    </row>
    <row r="62" spans="1:11" x14ac:dyDescent="0.25">
      <c r="A62" s="5" t="s">
        <v>5</v>
      </c>
      <c r="B62" s="6" t="s">
        <v>2</v>
      </c>
      <c r="C62" s="34"/>
      <c r="D62" s="34"/>
      <c r="E62" s="34"/>
      <c r="F62" s="34">
        <f>odchylky!F67</f>
        <v>9.1954022988505746E-2</v>
      </c>
      <c r="G62" s="34"/>
      <c r="H62" s="34"/>
      <c r="K62" s="34"/>
    </row>
    <row r="63" spans="1:11" x14ac:dyDescent="0.25">
      <c r="A63" s="3" t="s">
        <v>5</v>
      </c>
      <c r="B63" s="9" t="s">
        <v>2</v>
      </c>
      <c r="C63" s="34"/>
      <c r="D63" s="34"/>
      <c r="E63" s="34"/>
      <c r="F63" s="34">
        <f>odchylky!F68</f>
        <v>0.20833333333333334</v>
      </c>
      <c r="G63" s="34"/>
      <c r="H63" s="34"/>
      <c r="K63" s="34"/>
    </row>
    <row r="64" spans="1:11" x14ac:dyDescent="0.25">
      <c r="A64" s="5" t="s">
        <v>5</v>
      </c>
      <c r="B64" s="6" t="s">
        <v>2</v>
      </c>
      <c r="C64" s="34"/>
      <c r="D64" s="34"/>
      <c r="E64" s="34"/>
      <c r="F64" s="34">
        <f>odchylky!F69</f>
        <v>1.4925373134328358E-2</v>
      </c>
      <c r="G64" s="34"/>
      <c r="H64" s="34"/>
      <c r="K64" s="34"/>
    </row>
    <row r="65" spans="1:11" x14ac:dyDescent="0.25">
      <c r="A65" s="3" t="s">
        <v>5</v>
      </c>
      <c r="B65" s="9" t="s">
        <v>2</v>
      </c>
      <c r="C65" s="34"/>
      <c r="D65" s="34"/>
      <c r="E65" s="34"/>
      <c r="F65" s="34">
        <f>odchylky!F70</f>
        <v>1.1904761904761904E-2</v>
      </c>
      <c r="G65" s="34"/>
      <c r="H65" s="34"/>
      <c r="K65" s="34"/>
    </row>
    <row r="66" spans="1:11" x14ac:dyDescent="0.25">
      <c r="A66" s="5" t="s">
        <v>5</v>
      </c>
      <c r="B66" s="6" t="s">
        <v>2</v>
      </c>
      <c r="C66" s="34"/>
      <c r="D66" s="34"/>
      <c r="E66" s="34"/>
      <c r="F66" s="34">
        <f>odchylky!F71</f>
        <v>0.31578947368421051</v>
      </c>
      <c r="G66" s="34"/>
      <c r="H66" s="34"/>
      <c r="K66" s="34"/>
    </row>
    <row r="67" spans="1:11" x14ac:dyDescent="0.25">
      <c r="A67" s="3" t="s">
        <v>5</v>
      </c>
      <c r="B67" s="9" t="s">
        <v>2</v>
      </c>
      <c r="C67" s="34"/>
      <c r="D67" s="34"/>
      <c r="E67" s="34"/>
      <c r="F67" s="34">
        <f>odchylky!F72</f>
        <v>0.1111111111111111</v>
      </c>
      <c r="G67" s="34"/>
      <c r="H67" s="34"/>
      <c r="K67" s="34"/>
    </row>
    <row r="68" spans="1:11" x14ac:dyDescent="0.25">
      <c r="A68" s="5" t="s">
        <v>5</v>
      </c>
      <c r="B68" s="6" t="s">
        <v>2</v>
      </c>
      <c r="C68" s="34"/>
      <c r="D68" s="34"/>
      <c r="E68" s="34"/>
      <c r="F68" s="34">
        <f>odchylky!F73</f>
        <v>3.1746031746031744E-2</v>
      </c>
      <c r="G68" s="34"/>
      <c r="H68" s="34"/>
      <c r="K68" s="34"/>
    </row>
    <row r="69" spans="1:11" x14ac:dyDescent="0.25">
      <c r="A69" s="3" t="s">
        <v>5</v>
      </c>
      <c r="B69" s="9" t="s">
        <v>2</v>
      </c>
      <c r="C69" s="34"/>
      <c r="D69" s="34"/>
      <c r="E69" s="34"/>
      <c r="F69" s="34">
        <f>odchylky!F74</f>
        <v>0.1111111111111111</v>
      </c>
      <c r="G69" s="34"/>
      <c r="H69" s="34"/>
      <c r="K69" s="34"/>
    </row>
    <row r="70" spans="1:11" x14ac:dyDescent="0.25">
      <c r="A70" s="5" t="s">
        <v>5</v>
      </c>
      <c r="B70" s="6" t="s">
        <v>2</v>
      </c>
      <c r="C70" s="34"/>
      <c r="D70" s="34"/>
      <c r="E70" s="34"/>
      <c r="F70" s="34">
        <f>odchylky!F75</f>
        <v>-1.098901098901099E-2</v>
      </c>
      <c r="G70" s="34"/>
      <c r="H70" s="34"/>
      <c r="K70" s="34"/>
    </row>
    <row r="71" spans="1:11" x14ac:dyDescent="0.25">
      <c r="A71" s="3" t="s">
        <v>5</v>
      </c>
      <c r="B71" s="9" t="s">
        <v>2</v>
      </c>
      <c r="C71" s="34"/>
      <c r="D71" s="34"/>
      <c r="E71" s="34"/>
      <c r="F71" s="34">
        <f>odchylky!F76</f>
        <v>0.20930232558139536</v>
      </c>
      <c r="G71" s="34"/>
      <c r="H71" s="34"/>
      <c r="K71" s="34"/>
    </row>
    <row r="72" spans="1:11" x14ac:dyDescent="0.25">
      <c r="A72" s="5" t="s">
        <v>6</v>
      </c>
      <c r="B72" s="6" t="s">
        <v>4</v>
      </c>
      <c r="C72" s="34"/>
      <c r="D72" s="34"/>
      <c r="E72" s="34"/>
      <c r="F72" s="34">
        <f>odchylky!F78</f>
        <v>8.1081081081081086E-2</v>
      </c>
      <c r="G72" s="34"/>
      <c r="H72" s="34"/>
      <c r="K72" s="34"/>
    </row>
    <row r="73" spans="1:11" x14ac:dyDescent="0.25">
      <c r="A73" s="3" t="s">
        <v>6</v>
      </c>
      <c r="B73" s="4" t="s">
        <v>4</v>
      </c>
      <c r="C73" s="34"/>
      <c r="D73" s="34"/>
      <c r="E73" s="34"/>
      <c r="F73" s="34">
        <f>odchylky!F79</f>
        <v>0</v>
      </c>
      <c r="G73" s="34"/>
      <c r="H73" s="34"/>
      <c r="K73" s="34"/>
    </row>
    <row r="74" spans="1:11" x14ac:dyDescent="0.25">
      <c r="A74" s="5" t="s">
        <v>6</v>
      </c>
      <c r="B74" s="6" t="s">
        <v>4</v>
      </c>
      <c r="C74" s="34"/>
      <c r="D74" s="34"/>
      <c r="E74" s="34"/>
      <c r="F74" s="34">
        <f>odchylky!F80</f>
        <v>0.21621621621621623</v>
      </c>
      <c r="G74" s="34"/>
      <c r="H74" s="34"/>
      <c r="K74" s="34"/>
    </row>
    <row r="75" spans="1:11" x14ac:dyDescent="0.25">
      <c r="A75" s="3" t="s">
        <v>6</v>
      </c>
      <c r="B75" s="4" t="s">
        <v>4</v>
      </c>
      <c r="C75" s="34"/>
      <c r="D75" s="34"/>
      <c r="E75" s="34"/>
      <c r="F75" s="34">
        <f>odchylky!F81</f>
        <v>2.9411764705882353E-2</v>
      </c>
      <c r="G75" s="34"/>
      <c r="H75" s="34"/>
      <c r="K75" s="34"/>
    </row>
    <row r="76" spans="1:11" x14ac:dyDescent="0.25">
      <c r="A76" s="5" t="s">
        <v>6</v>
      </c>
      <c r="B76" s="6" t="s">
        <v>4</v>
      </c>
      <c r="C76" s="34"/>
      <c r="D76" s="34"/>
      <c r="E76" s="34"/>
      <c r="F76" s="34">
        <f>odchylky!F82</f>
        <v>0</v>
      </c>
      <c r="G76" s="34"/>
      <c r="H76" s="34"/>
      <c r="K76" s="34"/>
    </row>
    <row r="77" spans="1:11" x14ac:dyDescent="0.25">
      <c r="A77" s="3" t="s">
        <v>6</v>
      </c>
      <c r="B77" s="4" t="s">
        <v>4</v>
      </c>
      <c r="C77" s="34"/>
      <c r="D77" s="34"/>
      <c r="E77" s="34"/>
      <c r="F77" s="34">
        <f>odchylky!F83</f>
        <v>0.5</v>
      </c>
      <c r="G77" s="34"/>
      <c r="H77" s="34"/>
      <c r="K77" s="34"/>
    </row>
    <row r="78" spans="1:11" x14ac:dyDescent="0.25">
      <c r="A78" s="5" t="s">
        <v>6</v>
      </c>
      <c r="B78" s="6" t="s">
        <v>4</v>
      </c>
      <c r="C78" s="34"/>
      <c r="D78" s="34"/>
      <c r="E78" s="34"/>
      <c r="F78" s="34">
        <f>odchylky!F84</f>
        <v>8.3333333333333329E-2</v>
      </c>
      <c r="G78" s="34"/>
      <c r="H78" s="34"/>
      <c r="K78" s="34"/>
    </row>
    <row r="79" spans="1:11" x14ac:dyDescent="0.25">
      <c r="A79" s="3" t="s">
        <v>6</v>
      </c>
      <c r="B79" s="4" t="s">
        <v>4</v>
      </c>
      <c r="C79" s="34"/>
      <c r="D79" s="34"/>
      <c r="E79" s="34"/>
      <c r="F79" s="34">
        <f>odchylky!F85</f>
        <v>0.04</v>
      </c>
      <c r="G79" s="34"/>
      <c r="H79" s="34"/>
      <c r="K79" s="34"/>
    </row>
    <row r="80" spans="1:11" x14ac:dyDescent="0.25">
      <c r="A80" s="5" t="s">
        <v>6</v>
      </c>
      <c r="B80" s="6" t="s">
        <v>4</v>
      </c>
      <c r="C80" s="34"/>
      <c r="D80" s="34"/>
      <c r="E80" s="34"/>
      <c r="F80" s="34">
        <f>odchylky!F86</f>
        <v>-8.6021505376344093E-2</v>
      </c>
      <c r="G80" s="34"/>
      <c r="H80" s="34"/>
      <c r="K80" s="34"/>
    </row>
    <row r="81" spans="1:11" x14ac:dyDescent="0.25">
      <c r="A81" s="3" t="s">
        <v>6</v>
      </c>
      <c r="B81" s="4" t="s">
        <v>4</v>
      </c>
      <c r="C81" s="34"/>
      <c r="D81" s="34"/>
      <c r="E81" s="34"/>
      <c r="F81" s="34">
        <f>odchylky!F87</f>
        <v>0.27906976744186046</v>
      </c>
      <c r="G81" s="34"/>
      <c r="H81" s="34"/>
      <c r="K81" s="34"/>
    </row>
    <row r="82" spans="1:11" x14ac:dyDescent="0.25">
      <c r="A82" s="5" t="s">
        <v>6</v>
      </c>
      <c r="B82" s="6" t="s">
        <v>4</v>
      </c>
      <c r="C82" s="34"/>
      <c r="D82" s="34"/>
      <c r="E82" s="34"/>
      <c r="F82" s="34">
        <f>odchylky!F88</f>
        <v>7.1428571428571425E-2</v>
      </c>
      <c r="G82" s="34"/>
      <c r="H82" s="34"/>
      <c r="K82" s="34"/>
    </row>
    <row r="83" spans="1:11" x14ac:dyDescent="0.25">
      <c r="A83" s="3" t="s">
        <v>6</v>
      </c>
      <c r="B83" s="4" t="s">
        <v>4</v>
      </c>
      <c r="C83" s="34"/>
      <c r="D83" s="34"/>
      <c r="E83" s="34"/>
      <c r="F83" s="34">
        <f>odchylky!F89</f>
        <v>3.7974683544303799E-2</v>
      </c>
      <c r="G83" s="34"/>
      <c r="H83" s="34"/>
      <c r="K83" s="34"/>
    </row>
    <row r="84" spans="1:11" x14ac:dyDescent="0.25">
      <c r="A84" s="5" t="s">
        <v>6</v>
      </c>
      <c r="B84" s="6" t="s">
        <v>4</v>
      </c>
      <c r="C84" s="34"/>
      <c r="D84" s="34"/>
      <c r="E84" s="34"/>
      <c r="F84" s="34">
        <f>odchylky!F90</f>
        <v>1.5625E-2</v>
      </c>
      <c r="G84" s="34"/>
      <c r="H84" s="34"/>
      <c r="K84" s="34"/>
    </row>
    <row r="85" spans="1:11" x14ac:dyDescent="0.25">
      <c r="A85" s="3" t="s">
        <v>6</v>
      </c>
      <c r="B85" s="4" t="s">
        <v>4</v>
      </c>
      <c r="C85" s="34"/>
      <c r="D85" s="34"/>
      <c r="E85" s="34"/>
      <c r="F85" s="34">
        <f>odchylky!F91</f>
        <v>-5.6603773584905662E-2</v>
      </c>
      <c r="G85" s="34"/>
      <c r="H85" s="34"/>
      <c r="K85" s="34"/>
    </row>
    <row r="86" spans="1:11" x14ac:dyDescent="0.25">
      <c r="A86" s="5" t="s">
        <v>6</v>
      </c>
      <c r="B86" s="6" t="s">
        <v>4</v>
      </c>
      <c r="C86" s="34"/>
      <c r="D86" s="34"/>
      <c r="E86" s="35"/>
      <c r="F86" s="34">
        <f>odchylky!F92</f>
        <v>-6.25E-2</v>
      </c>
      <c r="G86" s="34"/>
      <c r="H86" s="34"/>
      <c r="K86" s="34"/>
    </row>
    <row r="87" spans="1:11" x14ac:dyDescent="0.25">
      <c r="A87" s="5" t="s">
        <v>6</v>
      </c>
      <c r="B87" s="6" t="s">
        <v>4</v>
      </c>
      <c r="C87" s="34"/>
      <c r="D87" s="34"/>
      <c r="E87" s="34"/>
      <c r="F87" s="34">
        <f>odchylky!F94</f>
        <v>-2.4390243902439025E-2</v>
      </c>
      <c r="G87" s="34"/>
      <c r="H87" s="34"/>
      <c r="K87" s="34"/>
    </row>
    <row r="88" spans="1:11" x14ac:dyDescent="0.25">
      <c r="A88" s="3" t="s">
        <v>6</v>
      </c>
      <c r="B88" s="9" t="s">
        <v>4</v>
      </c>
      <c r="C88" s="34"/>
      <c r="D88" s="34"/>
      <c r="E88" s="34"/>
      <c r="F88" s="34">
        <f>odchylky!F95</f>
        <v>1.9230769230769232E-2</v>
      </c>
      <c r="G88" s="34"/>
      <c r="H88" s="34"/>
      <c r="K88" s="34"/>
    </row>
    <row r="89" spans="1:11" x14ac:dyDescent="0.25">
      <c r="A89" s="5" t="s">
        <v>6</v>
      </c>
      <c r="B89" s="6" t="s">
        <v>2</v>
      </c>
      <c r="C89" s="34"/>
      <c r="D89" s="34"/>
      <c r="E89" s="34"/>
      <c r="F89" s="34">
        <f>odchylky!F97</f>
        <v>0.21621621621621623</v>
      </c>
      <c r="G89" s="34"/>
      <c r="H89" s="34"/>
      <c r="K89" s="34"/>
    </row>
    <row r="90" spans="1:11" x14ac:dyDescent="0.25">
      <c r="A90" s="3" t="s">
        <v>6</v>
      </c>
      <c r="B90" s="9" t="s">
        <v>2</v>
      </c>
      <c r="C90" s="34"/>
      <c r="D90" s="34"/>
      <c r="E90" s="34"/>
      <c r="F90" s="34">
        <f>odchylky!F98</f>
        <v>-8.1632653061224483E-2</v>
      </c>
      <c r="G90" s="34"/>
      <c r="H90" s="34"/>
      <c r="K90" s="34"/>
    </row>
    <row r="91" spans="1:11" x14ac:dyDescent="0.25">
      <c r="A91" s="5" t="s">
        <v>6</v>
      </c>
      <c r="B91" s="6" t="s">
        <v>2</v>
      </c>
      <c r="C91" s="34"/>
      <c r="D91" s="34"/>
      <c r="E91" s="34"/>
      <c r="F91" s="34">
        <f>odchylky!F99</f>
        <v>0.48648648648648651</v>
      </c>
      <c r="G91" s="34"/>
      <c r="H91" s="34"/>
      <c r="K91" s="34"/>
    </row>
    <row r="92" spans="1:11" x14ac:dyDescent="0.25">
      <c r="A92" s="3" t="s">
        <v>6</v>
      </c>
      <c r="B92" s="9" t="s">
        <v>2</v>
      </c>
      <c r="C92" s="34"/>
      <c r="D92" s="34"/>
      <c r="E92" s="34"/>
      <c r="F92" s="34">
        <f>odchylky!F100</f>
        <v>6.0606060606060608E-2</v>
      </c>
      <c r="G92" s="34"/>
      <c r="H92" s="34"/>
      <c r="K92" s="34"/>
    </row>
    <row r="93" spans="1:11" x14ac:dyDescent="0.25">
      <c r="A93" s="5" t="s">
        <v>6</v>
      </c>
      <c r="B93" s="6" t="s">
        <v>2</v>
      </c>
      <c r="C93" s="34"/>
      <c r="D93" s="34"/>
      <c r="E93" s="34"/>
      <c r="F93" s="34">
        <f>odchylky!F101</f>
        <v>4.6511627906976744E-2</v>
      </c>
      <c r="G93" s="34"/>
      <c r="H93" s="34"/>
      <c r="K93" s="34"/>
    </row>
    <row r="94" spans="1:11" x14ac:dyDescent="0.25">
      <c r="A94" s="3" t="s">
        <v>6</v>
      </c>
      <c r="B94" s="9" t="s">
        <v>2</v>
      </c>
      <c r="C94" s="34"/>
      <c r="D94" s="34"/>
      <c r="E94" s="34"/>
      <c r="F94" s="34">
        <f>odchylky!F102</f>
        <v>3.2258064516129031E-2</v>
      </c>
      <c r="G94" s="34"/>
      <c r="H94" s="34"/>
      <c r="K94" s="34"/>
    </row>
    <row r="95" spans="1:11" x14ac:dyDescent="0.25">
      <c r="A95" s="5" t="s">
        <v>6</v>
      </c>
      <c r="B95" s="6" t="s">
        <v>2</v>
      </c>
      <c r="C95" s="34"/>
      <c r="D95" s="34"/>
      <c r="E95" s="34"/>
      <c r="F95" s="34">
        <f>odchylky!F103</f>
        <v>-0.15254237288135594</v>
      </c>
      <c r="G95" s="34"/>
      <c r="H95" s="34"/>
      <c r="K95" s="34"/>
    </row>
    <row r="96" spans="1:11" x14ac:dyDescent="0.25">
      <c r="A96" s="3" t="s">
        <v>6</v>
      </c>
      <c r="B96" s="9" t="s">
        <v>2</v>
      </c>
      <c r="C96" s="34"/>
      <c r="D96" s="34"/>
      <c r="E96" s="34"/>
      <c r="F96" s="34">
        <f>odchylky!F104</f>
        <v>0.2</v>
      </c>
      <c r="G96" s="34"/>
      <c r="H96" s="34"/>
      <c r="K96" s="34"/>
    </row>
    <row r="97" spans="1:11" x14ac:dyDescent="0.25">
      <c r="A97" s="5" t="s">
        <v>6</v>
      </c>
      <c r="B97" s="6" t="s">
        <v>2</v>
      </c>
      <c r="C97" s="34"/>
      <c r="D97" s="34"/>
      <c r="E97" s="34"/>
      <c r="F97" s="34">
        <f>odchylky!F105</f>
        <v>-6.9767441860465115E-2</v>
      </c>
      <c r="G97" s="34"/>
      <c r="H97" s="34"/>
      <c r="K97" s="34"/>
    </row>
    <row r="98" spans="1:11" x14ac:dyDescent="0.25">
      <c r="A98" s="3" t="s">
        <v>6</v>
      </c>
      <c r="B98" s="9" t="s">
        <v>2</v>
      </c>
      <c r="C98" s="34"/>
      <c r="D98" s="34"/>
      <c r="E98" s="34"/>
      <c r="F98" s="34">
        <f>odchylky!F106</f>
        <v>0.5714285714285714</v>
      </c>
      <c r="G98" s="34"/>
      <c r="H98" s="34"/>
      <c r="K98" s="34"/>
    </row>
    <row r="99" spans="1:11" x14ac:dyDescent="0.25">
      <c r="A99" s="5" t="s">
        <v>6</v>
      </c>
      <c r="B99" s="6" t="s">
        <v>2</v>
      </c>
      <c r="C99" s="34"/>
      <c r="D99" s="34"/>
      <c r="E99" s="34"/>
      <c r="F99" s="34">
        <f>odchylky!F107</f>
        <v>1.4492753623188406E-2</v>
      </c>
      <c r="G99" s="34"/>
      <c r="H99" s="34"/>
      <c r="K99" s="34"/>
    </row>
    <row r="100" spans="1:11" x14ac:dyDescent="0.25">
      <c r="A100" s="3" t="s">
        <v>6</v>
      </c>
      <c r="B100" s="9" t="s">
        <v>2</v>
      </c>
      <c r="C100" s="34"/>
      <c r="D100" s="34"/>
      <c r="E100" s="34"/>
      <c r="F100" s="34">
        <f>odchylky!F108</f>
        <v>0.10294117647058823</v>
      </c>
      <c r="G100" s="34"/>
      <c r="H100" s="34"/>
      <c r="K100" s="34"/>
    </row>
    <row r="101" spans="1:11" x14ac:dyDescent="0.25">
      <c r="A101" s="5" t="s">
        <v>6</v>
      </c>
      <c r="B101" s="6" t="s">
        <v>2</v>
      </c>
      <c r="C101" s="34"/>
      <c r="D101" s="34"/>
      <c r="E101" s="34"/>
      <c r="F101" s="34">
        <f>odchylky!F109</f>
        <v>0.14754098360655737</v>
      </c>
      <c r="G101" s="34"/>
      <c r="H101" s="34"/>
      <c r="K101" s="34"/>
    </row>
    <row r="102" spans="1:11" x14ac:dyDescent="0.25">
      <c r="A102" s="3" t="s">
        <v>6</v>
      </c>
      <c r="B102" s="9" t="s">
        <v>2</v>
      </c>
      <c r="C102" s="34"/>
      <c r="D102" s="34"/>
      <c r="E102" s="34"/>
      <c r="F102" s="34">
        <f>odchylky!F110</f>
        <v>-1.9607843137254902E-2</v>
      </c>
      <c r="G102" s="34"/>
      <c r="H102" s="34"/>
      <c r="K102" s="34"/>
    </row>
    <row r="103" spans="1:11" x14ac:dyDescent="0.25">
      <c r="A103" s="5" t="s">
        <v>6</v>
      </c>
      <c r="B103" s="6" t="s">
        <v>2</v>
      </c>
      <c r="C103" s="34"/>
      <c r="D103" s="34"/>
      <c r="E103" s="34"/>
      <c r="F103" s="34">
        <f>odchylky!F111</f>
        <v>5.6910569105691054E-2</v>
      </c>
      <c r="G103" s="34"/>
      <c r="H103" s="34"/>
      <c r="K103" s="34"/>
    </row>
    <row r="104" spans="1:11" x14ac:dyDescent="0.25">
      <c r="A104" s="3" t="s">
        <v>6</v>
      </c>
      <c r="B104" s="9" t="s">
        <v>2</v>
      </c>
      <c r="C104" s="34"/>
      <c r="D104" s="34"/>
      <c r="E104" s="34"/>
      <c r="F104" s="34">
        <f>odchylky!F112</f>
        <v>0.14035087719298245</v>
      </c>
      <c r="G104" s="34"/>
      <c r="H104" s="34"/>
      <c r="K104" s="34"/>
    </row>
    <row r="105" spans="1:11" x14ac:dyDescent="0.25">
      <c r="A105" s="5" t="s">
        <v>6</v>
      </c>
      <c r="B105" s="6" t="s">
        <v>2</v>
      </c>
      <c r="C105" s="34"/>
      <c r="D105" s="34"/>
      <c r="E105" s="34"/>
      <c r="F105" s="34">
        <f>odchylky!F113</f>
        <v>0.3253012048192771</v>
      </c>
      <c r="G105" s="34"/>
      <c r="H105" s="34"/>
      <c r="K105" s="34"/>
    </row>
    <row r="106" spans="1:11" x14ac:dyDescent="0.25">
      <c r="A106" s="3" t="s">
        <v>6</v>
      </c>
      <c r="B106" s="9" t="s">
        <v>2</v>
      </c>
      <c r="C106" s="34"/>
      <c r="D106" s="34"/>
      <c r="E106" s="34"/>
      <c r="F106" s="34">
        <f>odchylky!F114</f>
        <v>0.35714285714285715</v>
      </c>
      <c r="G106" s="34"/>
      <c r="H106" s="34"/>
      <c r="K106" s="34"/>
    </row>
    <row r="107" spans="1:11" x14ac:dyDescent="0.25">
      <c r="A107" s="47"/>
      <c r="C107" s="34"/>
      <c r="D107" s="34"/>
      <c r="E107" s="34"/>
      <c r="F107" s="34">
        <f>IF(odchylky!L2="","",odchylky!L2)</f>
        <v>8.1081081081081086E-2</v>
      </c>
      <c r="H107" s="34"/>
      <c r="I107" s="34"/>
      <c r="J107" s="34"/>
    </row>
    <row r="108" spans="1:11" x14ac:dyDescent="0.25">
      <c r="C108" s="34"/>
      <c r="D108" s="34"/>
      <c r="E108" s="34"/>
      <c r="F108" s="34">
        <f>IF(odchylky!L3="","",odchylky!L3)</f>
        <v>0.22448979591836735</v>
      </c>
      <c r="H108" s="34"/>
      <c r="I108" s="34"/>
      <c r="J108" s="34"/>
    </row>
    <row r="109" spans="1:11" x14ac:dyDescent="0.25">
      <c r="C109" s="34"/>
      <c r="D109" s="34"/>
      <c r="E109" s="34"/>
      <c r="F109" s="34">
        <f>IF(odchylky!L4="","",odchylky!L4)</f>
        <v>5.2631578947368418E-2</v>
      </c>
      <c r="H109" s="34"/>
      <c r="I109" s="34"/>
      <c r="J109" s="34"/>
    </row>
    <row r="110" spans="1:11" x14ac:dyDescent="0.25">
      <c r="C110" s="34"/>
      <c r="D110" s="34"/>
      <c r="E110" s="34"/>
      <c r="F110" s="34">
        <f>IF(odchylky!L5="","",odchylky!L5)</f>
        <v>0.1111111111111111</v>
      </c>
      <c r="H110" s="34"/>
      <c r="I110" s="34"/>
      <c r="J110" s="34"/>
    </row>
    <row r="111" spans="1:11" x14ac:dyDescent="0.25">
      <c r="C111" s="34"/>
      <c r="D111" s="34"/>
      <c r="E111" s="34"/>
      <c r="F111" s="34">
        <f>IF(odchylky!L6="","",odchylky!L6)</f>
        <v>0</v>
      </c>
      <c r="H111" s="34"/>
      <c r="I111" s="34"/>
      <c r="J111" s="34"/>
    </row>
    <row r="112" spans="1:11" x14ac:dyDescent="0.25">
      <c r="C112" s="34"/>
      <c r="D112" s="34"/>
      <c r="E112" s="34"/>
      <c r="F112" s="34">
        <f>IF(odchylky!L7="","",odchylky!L7)</f>
        <v>0.25</v>
      </c>
      <c r="H112" s="34"/>
      <c r="I112" s="34"/>
      <c r="J112" s="34"/>
    </row>
    <row r="113" spans="3:10" x14ac:dyDescent="0.25">
      <c r="C113" s="34"/>
      <c r="D113" s="34"/>
      <c r="E113" s="34"/>
      <c r="F113" s="34">
        <f>IF(odchylky!L8="","",odchylky!L8)</f>
        <v>0</v>
      </c>
      <c r="H113" s="34"/>
      <c r="I113" s="34"/>
      <c r="J113" s="34"/>
    </row>
    <row r="114" spans="3:10" x14ac:dyDescent="0.25">
      <c r="C114" s="34"/>
      <c r="D114" s="34"/>
      <c r="E114" s="34"/>
      <c r="F114" s="34">
        <f>IF(odchylky!L9="","",odchylky!L9)</f>
        <v>0</v>
      </c>
      <c r="H114" s="34"/>
      <c r="I114" s="34"/>
      <c r="J114" s="34"/>
    </row>
    <row r="115" spans="3:10" x14ac:dyDescent="0.25">
      <c r="C115" s="34"/>
      <c r="D115" s="34"/>
      <c r="E115" s="34"/>
      <c r="F115" s="34">
        <f>IF(odchylky!L10="","",odchylky!L10)</f>
        <v>-9.0909090909090912E-2</v>
      </c>
      <c r="H115" s="34"/>
      <c r="I115" s="34"/>
      <c r="J115" s="34"/>
    </row>
    <row r="116" spans="3:10" x14ac:dyDescent="0.25">
      <c r="C116" s="34"/>
      <c r="D116" s="34"/>
      <c r="E116" s="34"/>
      <c r="F116" s="34">
        <f>IF(odchylky!L11="","",odchylky!L11)</f>
        <v>8.6956521739130432E-2</v>
      </c>
      <c r="H116" s="34"/>
      <c r="I116" s="34"/>
      <c r="J116" s="34"/>
    </row>
    <row r="117" spans="3:10" x14ac:dyDescent="0.25">
      <c r="C117" s="34"/>
      <c r="D117" s="34"/>
      <c r="E117" s="34"/>
      <c r="F117" s="34">
        <f>IF(odchylky!L12="","",odchylky!L12)</f>
        <v>0.15384615384615385</v>
      </c>
      <c r="H117" s="34"/>
      <c r="I117" s="34"/>
      <c r="J117" s="34"/>
    </row>
    <row r="118" spans="3:10" x14ac:dyDescent="0.25">
      <c r="C118" s="34"/>
      <c r="D118" s="34"/>
      <c r="E118" s="34"/>
      <c r="F118" s="34">
        <f>IF(odchylky!L13="","",odchylky!L13)</f>
        <v>-4.7619047619047616E-2</v>
      </c>
      <c r="H118" s="34"/>
      <c r="I118" s="34"/>
      <c r="J118" s="34"/>
    </row>
    <row r="119" spans="3:10" x14ac:dyDescent="0.25">
      <c r="C119" s="34"/>
      <c r="D119" s="34"/>
      <c r="E119" s="34"/>
      <c r="F119" s="34">
        <f>IF(odchylky!L15="","",odchylky!L15)</f>
        <v>8.9108910891089105E-2</v>
      </c>
      <c r="H119" s="34"/>
      <c r="I119" s="34"/>
      <c r="J119" s="34"/>
    </row>
    <row r="120" spans="3:10" x14ac:dyDescent="0.25">
      <c r="C120" s="34"/>
      <c r="D120" s="34"/>
      <c r="E120" s="34"/>
      <c r="F120" s="34">
        <f>IF(odchylky!L16="","",odchylky!L16)</f>
        <v>0.08</v>
      </c>
      <c r="H120" s="34"/>
      <c r="I120" s="34"/>
      <c r="J120" s="34"/>
    </row>
    <row r="121" spans="3:10" x14ac:dyDescent="0.25">
      <c r="C121" s="34"/>
      <c r="D121" s="34"/>
      <c r="E121" s="34"/>
      <c r="F121" s="34">
        <f>IF(odchylky!L17="","",odchylky!L17)</f>
        <v>0.18181818181818182</v>
      </c>
      <c r="H121" s="34"/>
      <c r="I121" s="34"/>
      <c r="J121" s="34"/>
    </row>
    <row r="122" spans="3:10" x14ac:dyDescent="0.25">
      <c r="C122" s="34"/>
      <c r="D122" s="34"/>
      <c r="E122" s="34"/>
      <c r="F122" s="34">
        <f>IF(odchylky!L18="","",odchylky!L18)</f>
        <v>0.23529411764705882</v>
      </c>
      <c r="H122" s="34"/>
      <c r="I122" s="34"/>
      <c r="J122" s="34"/>
    </row>
    <row r="123" spans="3:10" x14ac:dyDescent="0.25">
      <c r="F123" s="34">
        <f>IF(odchylky!L19="","",odchylky!L19)</f>
        <v>0</v>
      </c>
    </row>
    <row r="124" spans="3:10" x14ac:dyDescent="0.25">
      <c r="F124" s="34">
        <f>IF(odchylky!L21="","",odchylky!L21)</f>
        <v>0.15384615384615385</v>
      </c>
    </row>
    <row r="125" spans="3:10" x14ac:dyDescent="0.25">
      <c r="F125" s="34">
        <f>IF(odchylky!L22="","",odchylky!L22)</f>
        <v>0.3</v>
      </c>
    </row>
    <row r="126" spans="3:10" x14ac:dyDescent="0.25">
      <c r="F126" s="34">
        <f>IF(odchylky!L23="","",odchylky!L23)</f>
        <v>0.34146341463414637</v>
      </c>
    </row>
    <row r="127" spans="3:10" x14ac:dyDescent="0.25">
      <c r="F127" s="34">
        <f>IF(odchylky!L24="","",odchylky!L24)</f>
        <v>0.19402985074626866</v>
      </c>
    </row>
    <row r="128" spans="3:10" x14ac:dyDescent="0.25">
      <c r="F128" s="34">
        <f>IF(odchylky!L25="","",odchylky!L25)</f>
        <v>0.12359550561797752</v>
      </c>
    </row>
    <row r="129" spans="6:6" x14ac:dyDescent="0.25">
      <c r="F129" s="34">
        <f>IF(odchylky!L26="","",odchylky!L26)</f>
        <v>0.66666666666666663</v>
      </c>
    </row>
    <row r="130" spans="6:6" x14ac:dyDescent="0.25">
      <c r="F130" s="34">
        <f>IF(odchylky!L27="","",odchylky!L27)</f>
        <v>0.32653061224489793</v>
      </c>
    </row>
    <row r="131" spans="6:6" x14ac:dyDescent="0.25">
      <c r="F131" s="34">
        <f>IF(odchylky!L28="","",odchylky!L28)</f>
        <v>0.1</v>
      </c>
    </row>
    <row r="132" spans="6:6" x14ac:dyDescent="0.25">
      <c r="F132" s="34">
        <f>IF(odchylky!L29="","",odchylky!L29)</f>
        <v>0.13095238095238096</v>
      </c>
    </row>
    <row r="133" spans="6:6" x14ac:dyDescent="0.25">
      <c r="F133" s="34">
        <f>IF(odchylky!L30="","",odchylky!L30)</f>
        <v>1.1276595744680851</v>
      </c>
    </row>
    <row r="134" spans="6:6" x14ac:dyDescent="0.25">
      <c r="F134" s="34">
        <f>IF(odchylky!L31="","",odchylky!L31)</f>
        <v>0.20967741935483872</v>
      </c>
    </row>
    <row r="135" spans="6:6" x14ac:dyDescent="0.25">
      <c r="F135" s="34">
        <f>IF(odchylky!L32="","",odchylky!L32)</f>
        <v>9.7560975609756101E-2</v>
      </c>
    </row>
    <row r="136" spans="6:6" x14ac:dyDescent="0.25">
      <c r="F136" s="34">
        <f>IF(odchylky!L33="","",odchylky!L33)</f>
        <v>0.22950819672131148</v>
      </c>
    </row>
    <row r="137" spans="6:6" x14ac:dyDescent="0.25">
      <c r="F137" s="34">
        <f>IF(odchylky!L34="","",odchylky!L34)</f>
        <v>-4.7619047619047616E-2</v>
      </c>
    </row>
    <row r="138" spans="6:6" x14ac:dyDescent="0.25">
      <c r="F138" s="34">
        <f>IF(odchylky!L35="","",odchylky!L35)</f>
        <v>0.12903225806451613</v>
      </c>
    </row>
    <row r="139" spans="6:6" x14ac:dyDescent="0.25">
      <c r="F139" s="34">
        <f>IF(odchylky!L36="","",odchylky!L36)</f>
        <v>0.18421052631578946</v>
      </c>
    </row>
    <row r="140" spans="6:6" x14ac:dyDescent="0.25">
      <c r="F140" s="34">
        <f>IF(odchylky!L37="","",odchylky!L37)</f>
        <v>3.4482758620689655E-2</v>
      </c>
    </row>
    <row r="141" spans="6:6" x14ac:dyDescent="0.25">
      <c r="F141" s="34">
        <f>IF(odchylky!L38="","",odchylky!L38)</f>
        <v>0.25</v>
      </c>
    </row>
    <row r="142" spans="6:6" x14ac:dyDescent="0.25">
      <c r="F142" s="34">
        <f>IF(odchylky!L40="","",odchylky!L40)</f>
        <v>5.2631578947368418E-2</v>
      </c>
    </row>
    <row r="143" spans="6:6" x14ac:dyDescent="0.25">
      <c r="F143" s="34">
        <f>IF(odchylky!L41="","",odchylky!L41)</f>
        <v>-3.8461538461538464E-2</v>
      </c>
    </row>
    <row r="144" spans="6:6" x14ac:dyDescent="0.25">
      <c r="F144" s="34">
        <f>IF(odchylky!L42="","",odchylky!L42)</f>
        <v>0.375</v>
      </c>
    </row>
    <row r="145" spans="6:6" x14ac:dyDescent="0.25">
      <c r="F145" s="34">
        <f>IF(odchylky!L43="","",odchylky!L43)</f>
        <v>0.26865671641791045</v>
      </c>
    </row>
    <row r="146" spans="6:6" x14ac:dyDescent="0.25">
      <c r="F146" s="34">
        <f>IF(odchylky!L44="","",odchylky!L44)</f>
        <v>2.2727272727272728E-2</v>
      </c>
    </row>
    <row r="147" spans="6:6" x14ac:dyDescent="0.25">
      <c r="F147" s="34">
        <f>IF(odchylky!L45="","",odchylky!L45)</f>
        <v>0.36363636363636365</v>
      </c>
    </row>
    <row r="148" spans="6:6" x14ac:dyDescent="0.25">
      <c r="F148" s="34">
        <f>IF(odchylky!L46="","",odchylky!L46)</f>
        <v>0.34615384615384615</v>
      </c>
    </row>
    <row r="149" spans="6:6" x14ac:dyDescent="0.25">
      <c r="F149" s="34">
        <f>IF(odchylky!L47="","",odchylky!L47)</f>
        <v>0.25</v>
      </c>
    </row>
    <row r="150" spans="6:6" x14ac:dyDescent="0.25">
      <c r="F150" s="34">
        <f>IF(odchylky!L48="","",odchylky!L48)</f>
        <v>4.9382716049382713E-2</v>
      </c>
    </row>
    <row r="151" spans="6:6" x14ac:dyDescent="0.25">
      <c r="F151" s="34">
        <f>IF(odchylky!L49="","",odchylky!L49)</f>
        <v>0.19565217391304349</v>
      </c>
    </row>
    <row r="152" spans="6:6" x14ac:dyDescent="0.25">
      <c r="F152" s="34">
        <f>IF(odchylky!L50="","",odchylky!L50)</f>
        <v>7.6923076923076927E-2</v>
      </c>
    </row>
    <row r="153" spans="6:6" x14ac:dyDescent="0.25">
      <c r="F153" s="34">
        <f>IF(odchylky!L51="","",odchylky!L51)</f>
        <v>0</v>
      </c>
    </row>
    <row r="154" spans="6:6" x14ac:dyDescent="0.25">
      <c r="F154" s="34">
        <f>IF(odchylky!L52="","",odchylky!L52)</f>
        <v>0.29629629629629628</v>
      </c>
    </row>
    <row r="155" spans="6:6" x14ac:dyDescent="0.25">
      <c r="F155" s="34">
        <f>IF(odchylky!L53="","",odchylky!L53)</f>
        <v>0.22448979591836735</v>
      </c>
    </row>
    <row r="156" spans="6:6" x14ac:dyDescent="0.25">
      <c r="F156" s="34">
        <f>IF(odchylky!L54="","",odchylky!L54)</f>
        <v>1.5625E-2</v>
      </c>
    </row>
    <row r="157" spans="6:6" x14ac:dyDescent="0.25">
      <c r="F157" s="34">
        <f>IF(odchylky!L55="","",odchylky!L55)</f>
        <v>0.15384615384615385</v>
      </c>
    </row>
    <row r="158" spans="6:6" x14ac:dyDescent="0.25">
      <c r="F158" s="34">
        <f>IF(odchylky!L56="","",odchylky!L56)</f>
        <v>3.2608695652173912E-2</v>
      </c>
    </row>
    <row r="159" spans="6:6" x14ac:dyDescent="0.25">
      <c r="F159" s="34">
        <f>IF(odchylky!L57="","",odchylky!L57)</f>
        <v>6.3829787234042548E-2</v>
      </c>
    </row>
    <row r="160" spans="6:6" x14ac:dyDescent="0.25">
      <c r="F160" s="34">
        <f>IF(odchylky!L59="","",odchylky!L59)</f>
        <v>0.30952380952380953</v>
      </c>
    </row>
    <row r="161" spans="6:6" x14ac:dyDescent="0.25">
      <c r="F161" s="34">
        <f>IF(odchylky!L60="","",odchylky!L60)</f>
        <v>0.1206896551724138</v>
      </c>
    </row>
    <row r="162" spans="6:6" x14ac:dyDescent="0.25">
      <c r="F162" s="34">
        <f>IF(odchylky!L61="","",odchylky!L61)</f>
        <v>0.39534883720930231</v>
      </c>
    </row>
    <row r="163" spans="6:6" x14ac:dyDescent="0.25">
      <c r="F163" s="34">
        <f>IF(odchylky!L62="","",odchylky!L62)</f>
        <v>0.11940298507462686</v>
      </c>
    </row>
    <row r="164" spans="6:6" x14ac:dyDescent="0.25">
      <c r="F164" s="34">
        <f>IF(odchylky!L63="","",odchylky!L63)</f>
        <v>-4.49438202247191E-2</v>
      </c>
    </row>
    <row r="165" spans="6:6" x14ac:dyDescent="0.25">
      <c r="F165" s="34">
        <f>IF(odchylky!L64="","",odchylky!L64)</f>
        <v>0.47058823529411764</v>
      </c>
    </row>
    <row r="166" spans="6:6" x14ac:dyDescent="0.25">
      <c r="F166" s="34">
        <f>IF(odchylky!L65="","",odchylky!L65)</f>
        <v>0.32653061224489793</v>
      </c>
    </row>
    <row r="167" spans="6:6" x14ac:dyDescent="0.25">
      <c r="F167" s="34">
        <f>IF(odchylky!L66="","",odchylky!L66)</f>
        <v>6.3829787234042548E-2</v>
      </c>
    </row>
    <row r="168" spans="6:6" x14ac:dyDescent="0.25">
      <c r="F168" s="34">
        <f>IF(odchylky!L67="","",odchylky!L67)</f>
        <v>5.2631578947368418E-2</v>
      </c>
    </row>
    <row r="169" spans="6:6" x14ac:dyDescent="0.25">
      <c r="F169" s="34">
        <f>IF(odchylky!L68="","",odchylky!L68)</f>
        <v>0.30952380952380953</v>
      </c>
    </row>
    <row r="170" spans="6:6" x14ac:dyDescent="0.25">
      <c r="F170" s="34">
        <f>IF(odchylky!L69="","",odchylky!L69)</f>
        <v>0.25</v>
      </c>
    </row>
    <row r="171" spans="6:6" x14ac:dyDescent="0.25">
      <c r="F171" s="34">
        <f>IF(odchylky!L70="","",odchylky!L70)</f>
        <v>9.7560975609756101E-2</v>
      </c>
    </row>
    <row r="172" spans="6:6" x14ac:dyDescent="0.25">
      <c r="F172" s="34">
        <f>IF(odchylky!L71="","",odchylky!L71)</f>
        <v>0.3392857142857143</v>
      </c>
    </row>
    <row r="173" spans="6:6" x14ac:dyDescent="0.25">
      <c r="F173" s="34">
        <f>IF(odchylky!L72="","",odchylky!L72)</f>
        <v>0.18811881188118812</v>
      </c>
    </row>
    <row r="174" spans="6:6" x14ac:dyDescent="0.25">
      <c r="F174" s="34">
        <f>IF(odchylky!L73="","",odchylky!L73)</f>
        <v>0.15079365079365079</v>
      </c>
    </row>
    <row r="175" spans="6:6" x14ac:dyDescent="0.25">
      <c r="F175" s="34">
        <f>IF(odchylky!L74="","",odchylky!L74)</f>
        <v>0.22807017543859648</v>
      </c>
    </row>
    <row r="176" spans="6:6" x14ac:dyDescent="0.25">
      <c r="F176" s="34">
        <f>IF(odchylky!L75="","",odchylky!L75)</f>
        <v>2.4096385542168676E-2</v>
      </c>
    </row>
    <row r="177" spans="6:6" x14ac:dyDescent="0.25">
      <c r="F177" s="34">
        <f>IF(odchylky!L76="","",odchylky!L76)</f>
        <v>-0.1</v>
      </c>
    </row>
    <row r="178" spans="6:6" x14ac:dyDescent="0.25">
      <c r="F178" s="34">
        <f>IF(odchylky!L78="","",odchylky!L78)</f>
        <v>0.66666666666666663</v>
      </c>
    </row>
    <row r="179" spans="6:6" x14ac:dyDescent="0.25">
      <c r="F179" s="34">
        <f>IF(odchylky!L79="","",odchylky!L79)</f>
        <v>0.25</v>
      </c>
    </row>
    <row r="180" spans="6:6" x14ac:dyDescent="0.25">
      <c r="F180" s="34">
        <f>IF(odchylky!L80="","",odchylky!L80)</f>
        <v>0.44444444444444442</v>
      </c>
    </row>
    <row r="181" spans="6:6" x14ac:dyDescent="0.25">
      <c r="F181" s="34">
        <f>IF(odchylky!L81="","",odchylky!L81)</f>
        <v>0.15942028985507245</v>
      </c>
    </row>
    <row r="182" spans="6:6" x14ac:dyDescent="0.25">
      <c r="F182" s="34">
        <f>IF(odchylky!L82="","",odchylky!L82)</f>
        <v>-7.6086956521739135E-2</v>
      </c>
    </row>
    <row r="183" spans="6:6" x14ac:dyDescent="0.25">
      <c r="F183" s="34">
        <f>IF(odchylky!L83="","",odchylky!L83)</f>
        <v>0.5625</v>
      </c>
    </row>
    <row r="184" spans="6:6" x14ac:dyDescent="0.25">
      <c r="F184" s="34">
        <f>IF(odchylky!L84="","",odchylky!L84)</f>
        <v>0.25</v>
      </c>
    </row>
    <row r="185" spans="6:6" x14ac:dyDescent="0.25">
      <c r="F185" s="34">
        <f>IF(odchylky!L85="","",odchylky!L85)</f>
        <v>0.17647058823529413</v>
      </c>
    </row>
    <row r="186" spans="6:6" x14ac:dyDescent="0.25">
      <c r="F186" s="34">
        <f>IF(odchylky!L86="","",odchylky!L86)</f>
        <v>-0.12790697674418605</v>
      </c>
    </row>
    <row r="187" spans="6:6" x14ac:dyDescent="0.25">
      <c r="F187" s="34">
        <f>IF(odchylky!L87="","",odchylky!L87)</f>
        <v>0.66666666666666663</v>
      </c>
    </row>
    <row r="188" spans="6:6" x14ac:dyDescent="0.25">
      <c r="F188" s="34">
        <f>IF(odchylky!L88="","",odchylky!L88)</f>
        <v>0.27450980392156865</v>
      </c>
    </row>
    <row r="189" spans="6:6" x14ac:dyDescent="0.25">
      <c r="F189" s="34">
        <f>IF(odchylky!L89="","",odchylky!L89)</f>
        <v>-2.4390243902439025E-2</v>
      </c>
    </row>
    <row r="190" spans="6:6" x14ac:dyDescent="0.25">
      <c r="F190" s="34">
        <f>IF(odchylky!L90="","",odchylky!L90)</f>
        <v>0.27272727272727271</v>
      </c>
    </row>
    <row r="191" spans="6:6" x14ac:dyDescent="0.25">
      <c r="F191" s="34">
        <f>IF(odchylky!L91="","",odchylky!L91)</f>
        <v>7.8431372549019607E-2</v>
      </c>
    </row>
    <row r="192" spans="6:6" x14ac:dyDescent="0.25">
      <c r="F192" s="34">
        <f>IF(odchylky!L92="","",odchylky!L92)</f>
        <v>6.5573770491803282E-2</v>
      </c>
    </row>
    <row r="193" spans="6:6" x14ac:dyDescent="0.25">
      <c r="F193" s="34">
        <f>IF(odchylky!L93="","",odchylky!L93)</f>
        <v>0.25</v>
      </c>
    </row>
    <row r="194" spans="6:6" x14ac:dyDescent="0.25">
      <c r="F194" s="34">
        <f>IF(odchylky!L94="","",odchylky!L94)</f>
        <v>0.26315789473684209</v>
      </c>
    </row>
    <row r="195" spans="6:6" x14ac:dyDescent="0.25">
      <c r="F195" s="34">
        <f>IF(odchylky!L95="","",odchylky!L95)</f>
        <v>0.13207547169811321</v>
      </c>
    </row>
    <row r="196" spans="6:6" x14ac:dyDescent="0.25">
      <c r="F196" s="34">
        <f>IF(odchylky!L97="","",odchylky!L97)</f>
        <v>0.30434782608695654</v>
      </c>
    </row>
    <row r="197" spans="6:6" x14ac:dyDescent="0.25">
      <c r="F197" s="34">
        <f>IF(odchylky!L98="","",odchylky!L98)</f>
        <v>0</v>
      </c>
    </row>
    <row r="198" spans="6:6" x14ac:dyDescent="0.25">
      <c r="F198" s="34">
        <f>IF(odchylky!L99="","",odchylky!L99)</f>
        <v>0.30434782608695654</v>
      </c>
    </row>
    <row r="199" spans="6:6" x14ac:dyDescent="0.25">
      <c r="F199" s="34">
        <f>IF(odchylky!L100="","",odchylky!L100)</f>
        <v>0.13636363636363635</v>
      </c>
    </row>
    <row r="200" spans="6:6" x14ac:dyDescent="0.25">
      <c r="F200" s="34">
        <f>IF(odchylky!L101="","",odchylky!L101)</f>
        <v>-3.4090909090909088E-2</v>
      </c>
    </row>
    <row r="201" spans="6:6" x14ac:dyDescent="0.25">
      <c r="F201" s="34">
        <f>IF(odchylky!L102="","",odchylky!L102)</f>
        <v>0.66666666666666663</v>
      </c>
    </row>
    <row r="202" spans="6:6" x14ac:dyDescent="0.25">
      <c r="F202" s="34">
        <f>IF(odchylky!L103="","",odchylky!L103)</f>
        <v>0.27272727272727271</v>
      </c>
    </row>
    <row r="203" spans="6:6" x14ac:dyDescent="0.25">
      <c r="F203" s="34">
        <f>IF(odchylky!L104="","",odchylky!L104)</f>
        <v>0.17647058823529413</v>
      </c>
    </row>
    <row r="204" spans="6:6" x14ac:dyDescent="0.25">
      <c r="F204" s="34">
        <f>IF(odchylky!L105="","",odchylky!L105)</f>
        <v>-5.8823529411764705E-2</v>
      </c>
    </row>
    <row r="205" spans="6:6" x14ac:dyDescent="0.25">
      <c r="F205" s="34">
        <f>IF(odchylky!L106="","",odchylky!L106)</f>
        <v>0.53846153846153844</v>
      </c>
    </row>
    <row r="206" spans="6:6" x14ac:dyDescent="0.25">
      <c r="F206" s="34">
        <f>IF(odchylky!L107="","",odchylky!L107)</f>
        <v>0.25</v>
      </c>
    </row>
    <row r="207" spans="6:6" x14ac:dyDescent="0.25">
      <c r="F207" s="34">
        <f>IF(odchylky!L108="","",odchylky!L108)</f>
        <v>-1.1627906976744186E-2</v>
      </c>
    </row>
    <row r="208" spans="6:6" x14ac:dyDescent="0.25">
      <c r="F208" s="34">
        <f>IF(odchylky!L109="","",odchylky!L109)</f>
        <v>0.29629629629629628</v>
      </c>
    </row>
    <row r="209" spans="6:6" x14ac:dyDescent="0.25">
      <c r="F209" s="34">
        <f>IF(odchylky!L110="","",odchylky!L110)</f>
        <v>0.19791666666666666</v>
      </c>
    </row>
    <row r="210" spans="6:6" x14ac:dyDescent="0.25">
      <c r="F210" s="34">
        <f>IF(odchylky!L111="","",odchylky!L111)</f>
        <v>1.5625E-2</v>
      </c>
    </row>
    <row r="211" spans="6:6" x14ac:dyDescent="0.25">
      <c r="F211" s="34">
        <f>IF(odchylky!L112="","",odchylky!L112)</f>
        <v>0.13821138211382114</v>
      </c>
    </row>
    <row r="212" spans="6:6" x14ac:dyDescent="0.25">
      <c r="F212" s="34">
        <f>IF(odchylky!L113="","",odchylky!L113)</f>
        <v>0.32978723404255317</v>
      </c>
    </row>
    <row r="213" spans="6:6" x14ac:dyDescent="0.25">
      <c r="F213" s="34">
        <f>IF(odchylky!L114="","",odchylky!L114)</f>
        <v>0.2</v>
      </c>
    </row>
    <row r="214" spans="6:6" x14ac:dyDescent="0.25">
      <c r="F214" s="34">
        <f>IF(odchylky!T2="","",odchylky!T2)</f>
        <v>0.11764705882352941</v>
      </c>
    </row>
    <row r="215" spans="6:6" x14ac:dyDescent="0.25">
      <c r="F215" s="34">
        <f>IF(odchylky!T3="","",odchylky!T3)</f>
        <v>-0.30612244897959184</v>
      </c>
    </row>
    <row r="216" spans="6:6" x14ac:dyDescent="0.25">
      <c r="F216" s="34">
        <f>IF(odchylky!T4="","",odchylky!T4)</f>
        <v>-0.29729729729729731</v>
      </c>
    </row>
    <row r="217" spans="6:6" x14ac:dyDescent="0.25">
      <c r="F217" s="34">
        <f>IF(odchylky!T5="","",odchylky!T5)</f>
        <v>-6.0606060606060608E-2</v>
      </c>
    </row>
    <row r="218" spans="6:6" x14ac:dyDescent="0.25">
      <c r="F218" s="34">
        <f>IF(odchylky!T6="","",odchylky!T6)</f>
        <v>4.5454545454545456E-2</v>
      </c>
    </row>
    <row r="219" spans="6:6" x14ac:dyDescent="0.25">
      <c r="F219" s="34">
        <f>IF(odchylky!T7="","",odchylky!T7)</f>
        <v>0.33333333333333331</v>
      </c>
    </row>
    <row r="220" spans="6:6" x14ac:dyDescent="0.25">
      <c r="F220" s="34">
        <f>IF(odchylky!T8="","",odchylky!T8)</f>
        <v>0.31428571428571428</v>
      </c>
    </row>
    <row r="221" spans="6:6" x14ac:dyDescent="0.25">
      <c r="F221" s="34">
        <f>IF(odchylky!T9="","",odchylky!T9)</f>
        <v>7.8431372549019607E-2</v>
      </c>
    </row>
    <row r="222" spans="6:6" x14ac:dyDescent="0.25">
      <c r="F222" s="34">
        <f>IF(odchylky!T10="","",odchylky!T10)</f>
        <v>0.20481927710843373</v>
      </c>
    </row>
    <row r="223" spans="6:6" x14ac:dyDescent="0.25">
      <c r="F223" s="34">
        <f>IF(odchylky!T11="","",odchylky!T11)</f>
        <v>0.1111111111111111</v>
      </c>
    </row>
    <row r="224" spans="6:6" x14ac:dyDescent="0.25">
      <c r="F224" s="34">
        <f>IF(odchylky!T12="","",odchylky!T12)</f>
        <v>-1.5873015873015872E-2</v>
      </c>
    </row>
    <row r="225" spans="6:6" x14ac:dyDescent="0.25">
      <c r="F225" s="34">
        <f>IF(odchylky!T13="","",odchylky!T13)</f>
        <v>1.1235955056179775E-2</v>
      </c>
    </row>
    <row r="226" spans="6:6" x14ac:dyDescent="0.25">
      <c r="F226" s="34">
        <f>IF(odchylky!T14="","",odchylky!T14)</f>
        <v>-0.23214285714285715</v>
      </c>
    </row>
    <row r="227" spans="6:6" x14ac:dyDescent="0.25">
      <c r="F227" s="34">
        <f>IF(odchylky!T15="","",odchylky!T15)</f>
        <v>0.05</v>
      </c>
    </row>
    <row r="228" spans="6:6" x14ac:dyDescent="0.25">
      <c r="F228" s="34">
        <f>IF(odchylky!T16="","",odchylky!T16)</f>
        <v>8.943089430894309E-2</v>
      </c>
    </row>
    <row r="229" spans="6:6" x14ac:dyDescent="0.25">
      <c r="F229" s="34">
        <f>IF(odchylky!T17="","",odchylky!T17)</f>
        <v>4.3478260869565216E-2</v>
      </c>
    </row>
    <row r="230" spans="6:6" x14ac:dyDescent="0.25">
      <c r="F230" s="34">
        <f>IF(odchylky!T18="","",odchylky!T18)</f>
        <v>5.2631578947368418E-2</v>
      </c>
    </row>
    <row r="231" spans="6:6" x14ac:dyDescent="0.25">
      <c r="F231" s="34">
        <f>IF(odchylky!T19="","",odchylky!T19)</f>
        <v>-0.13043478260869565</v>
      </c>
    </row>
    <row r="232" spans="6:6" x14ac:dyDescent="0.25">
      <c r="F232" s="34">
        <f>IF(odchylky!T21="","",odchylky!T21)</f>
        <v>-2.4390243902439025E-2</v>
      </c>
    </row>
    <row r="233" spans="6:6" x14ac:dyDescent="0.25">
      <c r="F233" s="34">
        <f>IF(odchylky!T22="","",odchylky!T22)</f>
        <v>-3.8461538461538464E-2</v>
      </c>
    </row>
    <row r="234" spans="6:6" x14ac:dyDescent="0.25">
      <c r="F234" s="34">
        <f>IF(odchylky!T23="","",odchylky!T23)</f>
        <v>0.20930232558139536</v>
      </c>
    </row>
    <row r="235" spans="6:6" x14ac:dyDescent="0.25">
      <c r="F235" s="34">
        <f>IF(odchylky!T24="","",odchylky!T24)</f>
        <v>0.19402985074626866</v>
      </c>
    </row>
    <row r="236" spans="6:6" x14ac:dyDescent="0.25">
      <c r="F236" s="34">
        <f>IF(odchylky!T25="","",odchylky!T25)</f>
        <v>3.3707865168539325E-2</v>
      </c>
    </row>
    <row r="237" spans="6:6" x14ac:dyDescent="0.25">
      <c r="F237" s="34">
        <f>IF(odchylky!T26="","",odchylky!T26)</f>
        <v>0.33333333333333331</v>
      </c>
    </row>
    <row r="238" spans="6:6" x14ac:dyDescent="0.25">
      <c r="F238" s="34">
        <f>IF(odchylky!T27="","",odchylky!T27)</f>
        <v>-3.8461538461538464E-2</v>
      </c>
    </row>
    <row r="239" spans="6:6" x14ac:dyDescent="0.25">
      <c r="F239" s="34">
        <f>IF(odchylky!T28="","",odchylky!T28)</f>
        <v>6.25E-2</v>
      </c>
    </row>
    <row r="240" spans="6:6" x14ac:dyDescent="0.25">
      <c r="F240" s="34">
        <f>IF(odchylky!T29="","",odchylky!T29)</f>
        <v>9.6385542168674704E-2</v>
      </c>
    </row>
    <row r="241" spans="6:6" x14ac:dyDescent="0.25">
      <c r="F241" s="34">
        <f>IF(odchylky!T30="","",odchylky!T30)</f>
        <v>0</v>
      </c>
    </row>
    <row r="242" spans="6:6" x14ac:dyDescent="0.25">
      <c r="F242" s="34">
        <f>IF(odchylky!T31="","",odchylky!T31)</f>
        <v>0.38983050847457629</v>
      </c>
    </row>
    <row r="243" spans="6:6" x14ac:dyDescent="0.25">
      <c r="F243" s="34">
        <f>IF(odchylky!T32="","",odchylky!T32)</f>
        <v>7.1428571428571425E-2</v>
      </c>
    </row>
    <row r="244" spans="6:6" x14ac:dyDescent="0.25">
      <c r="F244" s="34">
        <f>IF(odchylky!T33="","",odchylky!T33)</f>
        <v>-0.14285714285714285</v>
      </c>
    </row>
    <row r="245" spans="6:6" x14ac:dyDescent="0.25">
      <c r="F245" s="34">
        <f>IF(odchylky!T34="","",odchylky!T34)</f>
        <v>0.14736842105263157</v>
      </c>
    </row>
    <row r="246" spans="6:6" x14ac:dyDescent="0.25">
      <c r="F246" s="34">
        <f>IF(odchylky!T35="","",odchylky!T35)</f>
        <v>5.6910569105691054E-2</v>
      </c>
    </row>
    <row r="247" spans="6:6" x14ac:dyDescent="0.25">
      <c r="F247" s="34">
        <f>IF(odchylky!T36="","",odchylky!T36)</f>
        <v>1.7241379310344827E-2</v>
      </c>
    </row>
    <row r="248" spans="6:6" x14ac:dyDescent="0.25">
      <c r="F248" s="34">
        <f>IF(odchylky!T37="","",odchylky!T37)</f>
        <v>-7.2164948453608241E-2</v>
      </c>
    </row>
    <row r="249" spans="6:6" x14ac:dyDescent="0.25">
      <c r="F249" s="34">
        <f>IF(odchylky!T38="","",odchylky!T38)</f>
        <v>-0.16363636363636364</v>
      </c>
    </row>
    <row r="250" spans="6:6" x14ac:dyDescent="0.25">
      <c r="F250" s="34">
        <f>IF(odchylky!T40="","",odchylky!T40)</f>
        <v>-9.0909090909090912E-2</v>
      </c>
    </row>
    <row r="251" spans="6:6" x14ac:dyDescent="0.25">
      <c r="F251" s="34">
        <f>IF(odchylky!T41="","",odchylky!T41)</f>
        <v>0.45454545454545453</v>
      </c>
    </row>
    <row r="252" spans="6:6" x14ac:dyDescent="0.25">
      <c r="F252" s="34">
        <f>IF(odchylky!T42="","",odchylky!T42)</f>
        <v>4.6511627906976744E-2</v>
      </c>
    </row>
    <row r="253" spans="6:6" x14ac:dyDescent="0.25">
      <c r="F253" s="34">
        <f>IF(odchylky!T43="","",odchylky!T43)</f>
        <v>0.11842105263157894</v>
      </c>
    </row>
    <row r="254" spans="6:6" x14ac:dyDescent="0.25">
      <c r="F254" s="34">
        <f>IF(odchylky!T44="","",odchylky!T44)</f>
        <v>-6.3157894736842107E-2</v>
      </c>
    </row>
    <row r="255" spans="6:6" x14ac:dyDescent="0.25">
      <c r="F255" s="34">
        <f>IF(odchylky!T45="","",odchylky!T45)</f>
        <v>0.21428571428571427</v>
      </c>
    </row>
    <row r="256" spans="6:6" x14ac:dyDescent="0.25">
      <c r="F256" s="34">
        <f>IF(odchylky!T46="","",odchylky!T46)</f>
        <v>0.10416666666666667</v>
      </c>
    </row>
    <row r="257" spans="6:6" x14ac:dyDescent="0.25">
      <c r="F257" s="34">
        <f>IF(odchylky!T47="","",odchylky!T47)</f>
        <v>6.5217391304347824E-2</v>
      </c>
    </row>
    <row r="258" spans="6:6" x14ac:dyDescent="0.25">
      <c r="F258" s="34">
        <f>IF(odchylky!T48="","",odchylky!T48)</f>
        <v>-0.24050632911392406</v>
      </c>
    </row>
    <row r="259" spans="6:6" x14ac:dyDescent="0.25">
      <c r="F259" s="34">
        <f>IF(odchylky!T49="","",odchylky!T49)</f>
        <v>4.6511627906976744E-2</v>
      </c>
    </row>
    <row r="260" spans="6:6" x14ac:dyDescent="0.25">
      <c r="F260" s="34">
        <f>IF(odchylky!T50="","",odchylky!T50)</f>
        <v>5.2631578947368418E-2</v>
      </c>
    </row>
    <row r="261" spans="6:6" x14ac:dyDescent="0.25">
      <c r="F261" s="34">
        <f>IF(odchylky!T51="","",odchylky!T51)</f>
        <v>0.19402985074626866</v>
      </c>
    </row>
    <row r="262" spans="6:6" x14ac:dyDescent="0.25">
      <c r="F262" s="34">
        <f>IF(odchylky!T52="","",odchylky!T52)</f>
        <v>-0.43478260869565216</v>
      </c>
    </row>
    <row r="263" spans="6:6" x14ac:dyDescent="0.25">
      <c r="F263" s="34">
        <f>IF(odchylky!T53="","",odchylky!T53)</f>
        <v>0.27272727272727271</v>
      </c>
    </row>
    <row r="264" spans="6:6" x14ac:dyDescent="0.25">
      <c r="F264" s="34">
        <f>IF(odchylky!T54="","",odchylky!T54)</f>
        <v>5.6000000000000001E-2</v>
      </c>
    </row>
    <row r="265" spans="6:6" x14ac:dyDescent="0.25">
      <c r="F265" s="34">
        <f>IF(odchylky!T55="","",odchylky!T55)</f>
        <v>0.15044247787610621</v>
      </c>
    </row>
    <row r="266" spans="6:6" x14ac:dyDescent="0.25">
      <c r="F266" s="34">
        <f>IF(odchylky!T56="","",odchylky!T56)</f>
        <v>1.1904761904761904E-2</v>
      </c>
    </row>
    <row r="267" spans="6:6" x14ac:dyDescent="0.25">
      <c r="F267" s="34">
        <f>IF(odchylky!T57="","",odchylky!T57)</f>
        <v>-0.15686274509803921</v>
      </c>
    </row>
    <row r="268" spans="6:6" x14ac:dyDescent="0.25">
      <c r="F268" s="34">
        <f>IF(odchylky!T59="","",odchylky!T59)</f>
        <v>0.10526315789473684</v>
      </c>
    </row>
    <row r="269" spans="6:6" x14ac:dyDescent="0.25">
      <c r="F269" s="34">
        <f>IF(odchylky!T60="","",odchylky!T60)</f>
        <v>4.0816326530612242E-2</v>
      </c>
    </row>
    <row r="270" spans="6:6" x14ac:dyDescent="0.25">
      <c r="F270" s="34">
        <f>IF(odchylky!T61="","",odchylky!T61)</f>
        <v>-0.13043478260869565</v>
      </c>
    </row>
    <row r="271" spans="6:6" x14ac:dyDescent="0.25">
      <c r="F271" s="34">
        <f>IF(odchylky!T62="","",odchylky!T62)</f>
        <v>0.18055555555555555</v>
      </c>
    </row>
    <row r="272" spans="6:6" x14ac:dyDescent="0.25">
      <c r="F272" s="34">
        <f>IF(odchylky!T63="","",odchylky!T63)</f>
        <v>-2.1739130434782608E-2</v>
      </c>
    </row>
    <row r="273" spans="6:6" x14ac:dyDescent="0.25">
      <c r="F273" s="34">
        <f>IF(odchylky!T64="","",odchylky!T64)</f>
        <v>0.37931034482758619</v>
      </c>
    </row>
    <row r="274" spans="6:6" x14ac:dyDescent="0.25">
      <c r="F274" s="34">
        <f>IF(odchylky!T65="","",odchylky!T65)</f>
        <v>-5.8823529411764705E-2</v>
      </c>
    </row>
    <row r="275" spans="6:6" x14ac:dyDescent="0.25">
      <c r="F275" s="34">
        <f>IF(odchylky!T66="","",odchylky!T66)</f>
        <v>0.13043478260869565</v>
      </c>
    </row>
    <row r="276" spans="6:6" x14ac:dyDescent="0.25">
      <c r="F276" s="34">
        <f>IF(odchylky!T67="","",odchylky!T67)</f>
        <v>0.125</v>
      </c>
    </row>
    <row r="277" spans="6:6" x14ac:dyDescent="0.25">
      <c r="F277" s="34">
        <f>IF(odchylky!T68="","",odchylky!T68)</f>
        <v>8.6956521739130432E-2</v>
      </c>
    </row>
    <row r="278" spans="6:6" x14ac:dyDescent="0.25">
      <c r="F278" s="34">
        <f>IF(odchylky!T69="","",odchylky!T69)</f>
        <v>0.33333333333333331</v>
      </c>
    </row>
    <row r="279" spans="6:6" x14ac:dyDescent="0.25">
      <c r="F279" s="34">
        <f>IF(odchylky!T70="","",odchylky!T70)</f>
        <v>7.4999999999999997E-2</v>
      </c>
    </row>
    <row r="280" spans="6:6" x14ac:dyDescent="0.25">
      <c r="F280" s="34">
        <f>IF(odchylky!T71="","",odchylky!T71)</f>
        <v>3.1746031746031744E-2</v>
      </c>
    </row>
    <row r="281" spans="6:6" x14ac:dyDescent="0.25">
      <c r="F281" s="34">
        <f>IF(odchylky!T72="","",odchylky!T72)</f>
        <v>0.20588235294117646</v>
      </c>
    </row>
    <row r="282" spans="6:6" x14ac:dyDescent="0.25">
      <c r="F282" s="34">
        <f>IF(odchylky!T73="","",odchylky!T73)</f>
        <v>7.3170731707317069E-2</v>
      </c>
    </row>
    <row r="283" spans="6:6" x14ac:dyDescent="0.25">
      <c r="F283" s="34">
        <f>IF(odchylky!T74="","",odchylky!T74)</f>
        <v>0.21428571428571427</v>
      </c>
    </row>
    <row r="284" spans="6:6" x14ac:dyDescent="0.25">
      <c r="F284" s="34">
        <f>IF(odchylky!T75="","",odchylky!T75)</f>
        <v>0.12359550561797752</v>
      </c>
    </row>
    <row r="285" spans="6:6" x14ac:dyDescent="0.25">
      <c r="F285" s="34">
        <f>IF(odchylky!T76="","",odchylky!T76)</f>
        <v>2.2222222222222223E-2</v>
      </c>
    </row>
    <row r="286" spans="6:6" x14ac:dyDescent="0.25">
      <c r="F286" s="34">
        <f>IF(odchylky!T78="","",odchylky!T78)</f>
        <v>5.2631578947368418E-2</v>
      </c>
    </row>
    <row r="287" spans="6:6" x14ac:dyDescent="0.25">
      <c r="F287" s="34">
        <f>IF(odchylky!T79="","",odchylky!T79)</f>
        <v>-0.27777777777777779</v>
      </c>
    </row>
    <row r="288" spans="6:6" x14ac:dyDescent="0.25">
      <c r="F288" s="34">
        <f>IF(odchylky!T80="","",odchylky!T80)</f>
        <v>-0.23809523809523808</v>
      </c>
    </row>
    <row r="289" spans="6:6" x14ac:dyDescent="0.25">
      <c r="F289" s="34">
        <f>IF(odchylky!T81="","",odchylky!T81)</f>
        <v>-0.18840579710144928</v>
      </c>
    </row>
    <row r="290" spans="6:6" x14ac:dyDescent="0.25">
      <c r="F290" s="34">
        <f>IF(odchylky!T82="","",odchylky!T82)</f>
        <v>-0.19354838709677419</v>
      </c>
    </row>
    <row r="291" spans="6:6" x14ac:dyDescent="0.25">
      <c r="F291" s="34">
        <f>IF(odchylky!T83="","",odchylky!T83)</f>
        <v>0.26666666666666666</v>
      </c>
    </row>
    <row r="292" spans="6:6" x14ac:dyDescent="0.25">
      <c r="F292" s="34">
        <f>IF(odchylky!T84="","",odchylky!T84)</f>
        <v>-0.13793103448275862</v>
      </c>
    </row>
    <row r="293" spans="6:6" x14ac:dyDescent="0.25">
      <c r="F293" s="34">
        <f>IF(odchylky!T85="","",odchylky!T85)</f>
        <v>-6.25E-2</v>
      </c>
    </row>
    <row r="294" spans="6:6" x14ac:dyDescent="0.25">
      <c r="F294" s="34">
        <f>IF(odchylky!T86="","",odchylky!T86)</f>
        <v>-0.14634146341463414</v>
      </c>
    </row>
    <row r="295" spans="6:6" x14ac:dyDescent="0.25">
      <c r="F295" s="34">
        <f>IF(odchylky!T87="","",odchylky!T87)</f>
        <v>-0.10526315789473684</v>
      </c>
    </row>
    <row r="296" spans="6:6" x14ac:dyDescent="0.25">
      <c r="F296" s="34">
        <f>IF(odchylky!T88="","",odchylky!T88)</f>
        <v>-3.2258064516129031E-2</v>
      </c>
    </row>
    <row r="297" spans="6:6" x14ac:dyDescent="0.25">
      <c r="F297" s="34">
        <f>IF(odchylky!T89="","",odchylky!T89)</f>
        <v>0.125</v>
      </c>
    </row>
    <row r="298" spans="6:6" x14ac:dyDescent="0.25">
      <c r="F298" s="34">
        <f>IF(odchylky!T90="","",odchylky!T90)</f>
        <v>-0.23333333333333334</v>
      </c>
    </row>
    <row r="299" spans="6:6" x14ac:dyDescent="0.25">
      <c r="F299" s="34">
        <f>IF(odchylky!T91="","",odchylky!T91)</f>
        <v>0.12871287128712872</v>
      </c>
    </row>
    <row r="300" spans="6:6" x14ac:dyDescent="0.25">
      <c r="F300" s="34">
        <f>IF(odchylky!T92="","",odchylky!T92)</f>
        <v>0.12903225806451613</v>
      </c>
    </row>
    <row r="301" spans="6:6" x14ac:dyDescent="0.25">
      <c r="F301" s="34">
        <f>IF(odchylky!T93="","",odchylky!T93)</f>
        <v>0.22321428571428573</v>
      </c>
    </row>
    <row r="302" spans="6:6" x14ac:dyDescent="0.25">
      <c r="F302" s="34">
        <f>IF(odchylky!T94="","",odchylky!T94)</f>
        <v>0.26315789473684209</v>
      </c>
    </row>
    <row r="303" spans="6:6" x14ac:dyDescent="0.25">
      <c r="F303" s="34">
        <f>IF(odchylky!T95="","",odchylky!T95)</f>
        <v>0.70588235294117652</v>
      </c>
    </row>
    <row r="304" spans="6:6" x14ac:dyDescent="0.25">
      <c r="F304" s="34">
        <f>IF(odchylky!T97="","",odchylky!T97)</f>
        <v>2.564102564102564E-2</v>
      </c>
    </row>
    <row r="305" spans="6:6" x14ac:dyDescent="0.25">
      <c r="F305" s="34">
        <f>IF(odchylky!T98="","",odchylky!T98)</f>
        <v>2.0408163265306121E-2</v>
      </c>
    </row>
    <row r="306" spans="6:6" x14ac:dyDescent="0.25">
      <c r="F306" s="34">
        <f>IF(odchylky!T99="","",odchylky!T99)</f>
        <v>-0.30232558139534882</v>
      </c>
    </row>
    <row r="307" spans="6:6" x14ac:dyDescent="0.25">
      <c r="F307" s="34">
        <f>IF(odchylky!T100="","",odchylky!T100)</f>
        <v>-0.1076923076923077</v>
      </c>
    </row>
    <row r="308" spans="6:6" x14ac:dyDescent="0.25">
      <c r="F308" s="34">
        <f>IF(odchylky!T101="","",odchylky!T101)</f>
        <v>-6.741573033707865E-2</v>
      </c>
    </row>
    <row r="309" spans="6:6" x14ac:dyDescent="0.25">
      <c r="F309" s="34">
        <f>IF(odchylky!T102="","",odchylky!T102)</f>
        <v>0</v>
      </c>
    </row>
    <row r="310" spans="6:6" x14ac:dyDescent="0.25">
      <c r="F310" s="34">
        <f>IF(odchylky!T103="","",odchylky!T103)</f>
        <v>-3.9215686274509803E-2</v>
      </c>
    </row>
    <row r="311" spans="6:6" x14ac:dyDescent="0.25">
      <c r="F311" s="34">
        <f>IF(odchylky!T104="","",odchylky!T104)</f>
        <v>-0.2</v>
      </c>
    </row>
    <row r="312" spans="6:6" x14ac:dyDescent="0.25">
      <c r="F312" s="34">
        <f>IF(odchylky!T105="","",odchylky!T105)</f>
        <v>-0.17073170731707318</v>
      </c>
    </row>
    <row r="313" spans="6:6" x14ac:dyDescent="0.25">
      <c r="F313" s="34">
        <f>IF(odchylky!T106="","",odchylky!T106)</f>
        <v>-0.43181818181818182</v>
      </c>
    </row>
    <row r="314" spans="6:6" x14ac:dyDescent="0.25">
      <c r="F314" s="34">
        <f>IF(odchylky!T107="","",odchylky!T107)</f>
        <v>-7.9365079365079361E-2</v>
      </c>
    </row>
    <row r="315" spans="6:6" x14ac:dyDescent="0.25">
      <c r="F315" s="34">
        <f>IF(odchylky!T108="","",odchylky!T108)</f>
        <v>0</v>
      </c>
    </row>
    <row r="316" spans="6:6" x14ac:dyDescent="0.25">
      <c r="F316" s="34">
        <f>IF(odchylky!T109="","",odchylky!T109)</f>
        <v>-0.50819672131147542</v>
      </c>
    </row>
    <row r="317" spans="6:6" x14ac:dyDescent="0.25">
      <c r="F317" s="34">
        <f>IF(odchylky!T110="","",odchylky!T110)</f>
        <v>3.0927835051546393E-2</v>
      </c>
    </row>
    <row r="318" spans="6:6" x14ac:dyDescent="0.25">
      <c r="F318" s="34">
        <f>IF(odchylky!T111="","",odchylky!T111)</f>
        <v>-0.12698412698412698</v>
      </c>
    </row>
    <row r="319" spans="6:6" x14ac:dyDescent="0.25">
      <c r="F319" s="34">
        <f>IF(odchylky!T112="","",odchylky!T112)</f>
        <v>0.22807017543859648</v>
      </c>
    </row>
    <row r="320" spans="6:6" x14ac:dyDescent="0.25">
      <c r="F320" s="34">
        <f>IF(odchylky!T113="","",odchylky!T113)</f>
        <v>0.30526315789473685</v>
      </c>
    </row>
    <row r="321" spans="6:6" x14ac:dyDescent="0.25">
      <c r="F321" s="34">
        <f>IF(odchylky!T114="","",odchylky!T114)</f>
        <v>-0.2558139534883721</v>
      </c>
    </row>
  </sheetData>
  <conditionalFormatting sqref="F2:F18 F37:F53 F72:F88 F107:F321">
    <cfRule type="cellIs" dxfId="14" priority="7" operator="between">
      <formula>-0.05</formula>
      <formula>0.05</formula>
    </cfRule>
  </conditionalFormatting>
  <conditionalFormatting sqref="F19:F36">
    <cfRule type="cellIs" dxfId="13" priority="6" operator="between">
      <formula>-0.05</formula>
      <formula>0.05</formula>
    </cfRule>
  </conditionalFormatting>
  <conditionalFormatting sqref="F54:F71">
    <cfRule type="cellIs" dxfId="12" priority="4" operator="between">
      <formula>-0.05</formula>
      <formula>0.05</formula>
    </cfRule>
  </conditionalFormatting>
  <conditionalFormatting sqref="F89:F106">
    <cfRule type="cellIs" dxfId="11" priority="2" operator="between">
      <formula>-0.05</formula>
      <formula>0.05</formula>
    </cfRule>
  </conditionalFormatting>
  <conditionalFormatting sqref="F2:F321">
    <cfRule type="cellIs" dxfId="10" priority="1" operator="between">
      <formula>0.9</formula>
      <formula>0.95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4D478-680B-4098-8D0F-2B30DBC6FFED}">
  <dimension ref="A1:N737"/>
  <sheetViews>
    <sheetView zoomScale="70" zoomScaleNormal="70" workbookViewId="0">
      <selection activeCell="N17" sqref="K3:N17"/>
    </sheetView>
  </sheetViews>
  <sheetFormatPr defaultRowHeight="15" x14ac:dyDescent="0.25"/>
  <cols>
    <col min="1" max="1" width="24.42578125" customWidth="1"/>
    <col min="2" max="2" width="19.85546875" customWidth="1"/>
    <col min="3" max="6" width="11.85546875" bestFit="1" customWidth="1"/>
    <col min="7" max="9" width="9.28515625" bestFit="1" customWidth="1"/>
  </cols>
  <sheetData>
    <row r="1" spans="1:14" x14ac:dyDescent="0.25">
      <c r="A1" s="2" t="s">
        <v>0</v>
      </c>
      <c r="B1" s="2" t="s">
        <v>1</v>
      </c>
      <c r="C1">
        <f>odchylky!C1</f>
        <v>3</v>
      </c>
      <c r="D1">
        <f>odchylky!D1</f>
        <v>4</v>
      </c>
      <c r="E1">
        <f>odchylky!E1</f>
        <v>5</v>
      </c>
      <c r="F1">
        <f>odchylky!G1</f>
        <v>7</v>
      </c>
      <c r="G1">
        <f>IF(odchylky!K1="","",odchylky!K1)</f>
        <v>11</v>
      </c>
      <c r="H1">
        <f>IF(odchylky!S1="","",odchylky!S1)</f>
        <v>19</v>
      </c>
      <c r="I1">
        <f>IF(odchylky!U1="","",odchylky!U1)</f>
        <v>21</v>
      </c>
    </row>
    <row r="2" spans="1:14" x14ac:dyDescent="0.25">
      <c r="A2" s="4" t="s">
        <v>3</v>
      </c>
      <c r="B2" s="4" t="s">
        <v>4</v>
      </c>
      <c r="C2" s="34">
        <f>odchylky!C2</f>
        <v>-2.4390243902439025E-2</v>
      </c>
    </row>
    <row r="3" spans="1:14" x14ac:dyDescent="0.25">
      <c r="A3" s="6" t="s">
        <v>3</v>
      </c>
      <c r="B3" s="6" t="s">
        <v>4</v>
      </c>
      <c r="C3" s="34">
        <f>odchylky!C3</f>
        <v>-3.8461538461538464E-2</v>
      </c>
      <c r="K3" s="64"/>
      <c r="L3" s="64"/>
      <c r="M3" s="64"/>
      <c r="N3" s="64"/>
    </row>
    <row r="4" spans="1:14" x14ac:dyDescent="0.25">
      <c r="A4" s="4" t="s">
        <v>3</v>
      </c>
      <c r="B4" s="4" t="s">
        <v>4</v>
      </c>
      <c r="C4" s="34">
        <f>odchylky!C4</f>
        <v>0</v>
      </c>
      <c r="K4" s="64"/>
      <c r="L4" s="64"/>
      <c r="M4" s="64"/>
      <c r="N4" s="64"/>
    </row>
    <row r="5" spans="1:14" x14ac:dyDescent="0.25">
      <c r="A5" s="6" t="s">
        <v>3</v>
      </c>
      <c r="B5" s="6" t="s">
        <v>4</v>
      </c>
      <c r="C5" s="34">
        <f>odchylky!C5</f>
        <v>-6.25E-2</v>
      </c>
      <c r="K5" s="64"/>
      <c r="L5" s="64"/>
      <c r="M5" s="64"/>
      <c r="N5" s="64"/>
    </row>
    <row r="6" spans="1:14" x14ac:dyDescent="0.25">
      <c r="A6" s="4" t="s">
        <v>3</v>
      </c>
      <c r="B6" s="4" t="s">
        <v>4</v>
      </c>
      <c r="C6" s="34">
        <f>odchylky!C6</f>
        <v>0.16279069767441862</v>
      </c>
      <c r="K6" s="64"/>
      <c r="L6" s="64"/>
      <c r="M6" s="64"/>
      <c r="N6" s="64"/>
    </row>
    <row r="7" spans="1:14" x14ac:dyDescent="0.25">
      <c r="A7" s="4" t="s">
        <v>3</v>
      </c>
      <c r="B7" s="4" t="s">
        <v>4</v>
      </c>
      <c r="C7" s="34">
        <f>odchylky!C8</f>
        <v>0.14583333333333334</v>
      </c>
      <c r="K7" s="64"/>
      <c r="L7" s="64"/>
      <c r="M7" s="64"/>
      <c r="N7" s="64"/>
    </row>
    <row r="8" spans="1:14" x14ac:dyDescent="0.25">
      <c r="A8" s="4" t="s">
        <v>3</v>
      </c>
      <c r="B8" s="4" t="s">
        <v>4</v>
      </c>
      <c r="C8" s="34">
        <f>odchylky!C12</f>
        <v>0.15942028985507245</v>
      </c>
      <c r="K8" s="64"/>
      <c r="L8" s="64"/>
      <c r="M8" s="64"/>
      <c r="N8" s="64"/>
    </row>
    <row r="9" spans="1:14" x14ac:dyDescent="0.25">
      <c r="A9" s="6" t="s">
        <v>3</v>
      </c>
      <c r="B9" s="6" t="s">
        <v>4</v>
      </c>
      <c r="C9" s="34">
        <f>odchylky!C13</f>
        <v>0.21951219512195122</v>
      </c>
      <c r="K9" s="64"/>
      <c r="L9" s="64"/>
      <c r="M9" s="64"/>
      <c r="N9" s="64"/>
    </row>
    <row r="10" spans="1:14" x14ac:dyDescent="0.25">
      <c r="A10" s="4" t="s">
        <v>3</v>
      </c>
      <c r="B10" s="4" t="s">
        <v>4</v>
      </c>
      <c r="C10" s="34">
        <f>odchylky!C14</f>
        <v>3.4482758620689655E-2</v>
      </c>
      <c r="K10" s="64"/>
      <c r="L10" s="64"/>
      <c r="M10" s="64"/>
      <c r="N10" s="64"/>
    </row>
    <row r="11" spans="1:14" x14ac:dyDescent="0.25">
      <c r="A11" s="6" t="s">
        <v>3</v>
      </c>
      <c r="B11" s="6" t="s">
        <v>4</v>
      </c>
      <c r="C11" s="34">
        <f>odchylky!C15</f>
        <v>0.1111111111111111</v>
      </c>
      <c r="K11" s="64"/>
      <c r="L11" s="64"/>
      <c r="M11" s="64"/>
      <c r="N11" s="64"/>
    </row>
    <row r="12" spans="1:14" x14ac:dyDescent="0.25">
      <c r="A12" s="4" t="s">
        <v>3</v>
      </c>
      <c r="B12" s="4" t="s">
        <v>4</v>
      </c>
      <c r="C12" s="34">
        <f>odchylky!C16</f>
        <v>3.1746031746031744E-2</v>
      </c>
      <c r="K12" s="64"/>
      <c r="L12" s="64"/>
      <c r="M12" s="64"/>
      <c r="N12" s="64"/>
    </row>
    <row r="13" spans="1:14" x14ac:dyDescent="0.25">
      <c r="A13" s="6" t="s">
        <v>3</v>
      </c>
      <c r="B13" s="6" t="s">
        <v>4</v>
      </c>
      <c r="C13" s="34">
        <f>odchylky!C17</f>
        <v>4.3478260869565216E-2</v>
      </c>
      <c r="K13" s="64"/>
      <c r="L13" s="64"/>
      <c r="M13" s="64"/>
      <c r="N13" s="64"/>
    </row>
    <row r="14" spans="1:14" x14ac:dyDescent="0.25">
      <c r="A14" s="4" t="s">
        <v>3</v>
      </c>
      <c r="B14" s="4" t="s">
        <v>4</v>
      </c>
      <c r="C14" s="34">
        <f>odchylky!C18</f>
        <v>-2.1739130434782608E-2</v>
      </c>
      <c r="K14" s="64"/>
      <c r="L14" s="64"/>
      <c r="M14" s="64"/>
      <c r="N14" s="64"/>
    </row>
    <row r="15" spans="1:14" x14ac:dyDescent="0.25">
      <c r="A15" s="6" t="s">
        <v>3</v>
      </c>
      <c r="B15" s="6" t="s">
        <v>4</v>
      </c>
      <c r="C15" s="34">
        <f>odchylky!C19</f>
        <v>0.2</v>
      </c>
      <c r="K15" s="64"/>
      <c r="L15" s="64"/>
      <c r="M15" s="64"/>
      <c r="N15" s="64"/>
    </row>
    <row r="16" spans="1:14" x14ac:dyDescent="0.25">
      <c r="A16" s="6" t="s">
        <v>3</v>
      </c>
      <c r="B16" s="6" t="s">
        <v>2</v>
      </c>
      <c r="C16" s="34">
        <f>odchylky!C21</f>
        <v>-0.4</v>
      </c>
      <c r="K16" s="64"/>
      <c r="L16" s="64"/>
      <c r="M16" s="64"/>
      <c r="N16" s="64"/>
    </row>
    <row r="17" spans="1:14" x14ac:dyDescent="0.25">
      <c r="A17" s="4" t="s">
        <v>3</v>
      </c>
      <c r="B17" s="9" t="s">
        <v>2</v>
      </c>
      <c r="C17" s="34">
        <f>odchylky!C22</f>
        <v>-5.6603773584905662E-2</v>
      </c>
      <c r="K17" s="64"/>
      <c r="L17" s="64"/>
      <c r="M17" s="64"/>
      <c r="N17" s="64"/>
    </row>
    <row r="18" spans="1:14" x14ac:dyDescent="0.25">
      <c r="A18" s="6" t="s">
        <v>3</v>
      </c>
      <c r="B18" s="6" t="s">
        <v>2</v>
      </c>
      <c r="C18" s="34">
        <f>odchylky!C23</f>
        <v>0</v>
      </c>
    </row>
    <row r="19" spans="1:14" x14ac:dyDescent="0.25">
      <c r="A19" s="4" t="s">
        <v>3</v>
      </c>
      <c r="B19" s="9" t="s">
        <v>2</v>
      </c>
      <c r="C19" s="34">
        <f>odchylky!C24</f>
        <v>0.17647058823529413</v>
      </c>
    </row>
    <row r="20" spans="1:14" x14ac:dyDescent="0.25">
      <c r="A20" s="6" t="s">
        <v>3</v>
      </c>
      <c r="B20" s="6" t="s">
        <v>2</v>
      </c>
      <c r="C20" s="34">
        <f>odchylky!C25</f>
        <v>0.14942528735632185</v>
      </c>
    </row>
    <row r="21" spans="1:14" x14ac:dyDescent="0.25">
      <c r="A21" s="4" t="s">
        <v>3</v>
      </c>
      <c r="B21" s="9" t="s">
        <v>2</v>
      </c>
      <c r="C21" s="34">
        <f>odchylky!C26</f>
        <v>0.29032258064516131</v>
      </c>
    </row>
    <row r="22" spans="1:14" x14ac:dyDescent="0.25">
      <c r="A22" s="6" t="s">
        <v>3</v>
      </c>
      <c r="B22" s="6" t="s">
        <v>2</v>
      </c>
      <c r="C22" s="34">
        <f>odchylky!C27</f>
        <v>-5.6603773584905662E-2</v>
      </c>
    </row>
    <row r="23" spans="1:14" x14ac:dyDescent="0.25">
      <c r="A23" s="4" t="s">
        <v>3</v>
      </c>
      <c r="B23" s="9" t="s">
        <v>2</v>
      </c>
      <c r="C23" s="34">
        <f>odchylky!C28</f>
        <v>0.52173913043478259</v>
      </c>
    </row>
    <row r="24" spans="1:14" x14ac:dyDescent="0.25">
      <c r="A24" s="6" t="s">
        <v>3</v>
      </c>
      <c r="B24" s="6" t="s">
        <v>2</v>
      </c>
      <c r="C24" s="34">
        <f>odchylky!C29</f>
        <v>0.3888888888888889</v>
      </c>
    </row>
    <row r="25" spans="1:14" x14ac:dyDescent="0.25">
      <c r="A25" s="4" t="s">
        <v>3</v>
      </c>
      <c r="B25" s="9" t="s">
        <v>2</v>
      </c>
      <c r="C25" s="34">
        <f>odchylky!C30</f>
        <v>5.2631578947368418E-2</v>
      </c>
    </row>
    <row r="26" spans="1:14" x14ac:dyDescent="0.25">
      <c r="A26" s="6" t="s">
        <v>3</v>
      </c>
      <c r="B26" s="6" t="s">
        <v>2</v>
      </c>
      <c r="C26" s="34">
        <f>odchylky!C31</f>
        <v>-0.1044776119402985</v>
      </c>
    </row>
    <row r="27" spans="1:14" x14ac:dyDescent="0.25">
      <c r="A27" s="4" t="s">
        <v>3</v>
      </c>
      <c r="B27" s="9" t="s">
        <v>2</v>
      </c>
      <c r="C27" s="34">
        <f>odchylky!C32</f>
        <v>0.2</v>
      </c>
    </row>
    <row r="28" spans="1:14" x14ac:dyDescent="0.25">
      <c r="A28" s="6" t="s">
        <v>3</v>
      </c>
      <c r="B28" s="6" t="s">
        <v>2</v>
      </c>
      <c r="C28" s="34">
        <f>odchylky!C33</f>
        <v>-0.15254237288135594</v>
      </c>
    </row>
    <row r="29" spans="1:14" x14ac:dyDescent="0.25">
      <c r="A29" s="4" t="s">
        <v>3</v>
      </c>
      <c r="B29" s="9" t="s">
        <v>2</v>
      </c>
      <c r="C29" s="34">
        <f>odchylky!C34</f>
        <v>0.38297872340425532</v>
      </c>
    </row>
    <row r="30" spans="1:14" x14ac:dyDescent="0.25">
      <c r="A30" s="6" t="s">
        <v>3</v>
      </c>
      <c r="B30" s="6" t="s">
        <v>2</v>
      </c>
      <c r="C30" s="34">
        <f>odchylky!C35</f>
        <v>0.04</v>
      </c>
    </row>
    <row r="31" spans="1:14" x14ac:dyDescent="0.25">
      <c r="A31" s="4" t="s">
        <v>3</v>
      </c>
      <c r="B31" s="9" t="s">
        <v>2</v>
      </c>
      <c r="C31" s="34">
        <f>odchylky!C36</f>
        <v>-2.6548672566371681E-2</v>
      </c>
    </row>
    <row r="32" spans="1:14" x14ac:dyDescent="0.25">
      <c r="A32" s="6" t="s">
        <v>3</v>
      </c>
      <c r="B32" s="6" t="s">
        <v>2</v>
      </c>
      <c r="C32" s="34">
        <f>odchylky!C37</f>
        <v>-0.19540229885057472</v>
      </c>
    </row>
    <row r="33" spans="1:3" x14ac:dyDescent="0.25">
      <c r="A33" s="4" t="s">
        <v>3</v>
      </c>
      <c r="B33" s="9" t="s">
        <v>2</v>
      </c>
      <c r="C33" s="34">
        <f>odchylky!C38</f>
        <v>0.33333333333333331</v>
      </c>
    </row>
    <row r="34" spans="1:3" x14ac:dyDescent="0.25">
      <c r="A34" s="3" t="s">
        <v>5</v>
      </c>
      <c r="B34" s="4" t="s">
        <v>4</v>
      </c>
      <c r="C34" s="34">
        <f>odchylky!C40</f>
        <v>0.35135135135135137</v>
      </c>
    </row>
    <row r="35" spans="1:3" x14ac:dyDescent="0.25">
      <c r="A35" s="15" t="s">
        <v>5</v>
      </c>
      <c r="B35" s="14" t="s">
        <v>4</v>
      </c>
      <c r="C35" s="34">
        <f>odchylky!C41</f>
        <v>-1.9607843137254902E-2</v>
      </c>
    </row>
    <row r="36" spans="1:3" x14ac:dyDescent="0.25">
      <c r="A36" s="3" t="s">
        <v>5</v>
      </c>
      <c r="B36" s="4" t="s">
        <v>4</v>
      </c>
      <c r="C36" s="34">
        <f>odchylky!C42</f>
        <v>0.28205128205128205</v>
      </c>
    </row>
    <row r="37" spans="1:3" x14ac:dyDescent="0.25">
      <c r="A37" s="15" t="s">
        <v>5</v>
      </c>
      <c r="B37" s="14" t="s">
        <v>4</v>
      </c>
      <c r="C37" s="34">
        <f>odchylky!C43</f>
        <v>9.375E-2</v>
      </c>
    </row>
    <row r="38" spans="1:3" x14ac:dyDescent="0.25">
      <c r="A38" s="3" t="s">
        <v>5</v>
      </c>
      <c r="B38" s="4" t="s">
        <v>4</v>
      </c>
      <c r="C38" s="34">
        <f>odchylky!C44</f>
        <v>0</v>
      </c>
    </row>
    <row r="39" spans="1:3" x14ac:dyDescent="0.25">
      <c r="A39" s="15" t="s">
        <v>5</v>
      </c>
      <c r="B39" s="14" t="s">
        <v>4</v>
      </c>
      <c r="C39" s="34">
        <f>odchylky!C45</f>
        <v>0.37931034482758619</v>
      </c>
    </row>
    <row r="40" spans="1:3" x14ac:dyDescent="0.25">
      <c r="A40" s="3" t="s">
        <v>5</v>
      </c>
      <c r="B40" s="4" t="s">
        <v>4</v>
      </c>
      <c r="C40" s="34">
        <f>odchylky!C46</f>
        <v>6.3829787234042548E-2</v>
      </c>
    </row>
    <row r="41" spans="1:3" x14ac:dyDescent="0.25">
      <c r="A41" s="15" t="s">
        <v>5</v>
      </c>
      <c r="B41" s="14" t="s">
        <v>4</v>
      </c>
      <c r="C41" s="34">
        <f>odchylky!C47</f>
        <v>4.1666666666666664E-2</v>
      </c>
    </row>
    <row r="42" spans="1:3" x14ac:dyDescent="0.25">
      <c r="A42" s="3" t="s">
        <v>5</v>
      </c>
      <c r="B42" s="4" t="s">
        <v>4</v>
      </c>
      <c r="C42" s="34">
        <f>odchylky!C48</f>
        <v>9.7560975609756101E-2</v>
      </c>
    </row>
    <row r="43" spans="1:3" x14ac:dyDescent="0.25">
      <c r="A43" s="15" t="s">
        <v>5</v>
      </c>
      <c r="B43" s="14" t="s">
        <v>4</v>
      </c>
      <c r="C43" s="34">
        <f>odchylky!C49</f>
        <v>0.1111111111111111</v>
      </c>
    </row>
    <row r="44" spans="1:3" x14ac:dyDescent="0.25">
      <c r="A44" s="3" t="s">
        <v>5</v>
      </c>
      <c r="B44" s="4" t="s">
        <v>4</v>
      </c>
      <c r="C44" s="34">
        <f>odchylky!C50</f>
        <v>0</v>
      </c>
    </row>
    <row r="45" spans="1:3" x14ac:dyDescent="0.25">
      <c r="A45" s="15" t="s">
        <v>5</v>
      </c>
      <c r="B45" s="14" t="s">
        <v>4</v>
      </c>
      <c r="C45" s="34">
        <f>odchylky!C51</f>
        <v>7.1428571428571425E-2</v>
      </c>
    </row>
    <row r="46" spans="1:3" x14ac:dyDescent="0.25">
      <c r="A46" s="3" t="s">
        <v>5</v>
      </c>
      <c r="B46" s="4" t="s">
        <v>4</v>
      </c>
      <c r="C46" s="34">
        <f>odchylky!C52</f>
        <v>1.6949152542372881E-2</v>
      </c>
    </row>
    <row r="47" spans="1:3" x14ac:dyDescent="0.25">
      <c r="A47" s="15" t="s">
        <v>5</v>
      </c>
      <c r="B47" s="14" t="s">
        <v>4</v>
      </c>
      <c r="C47" s="34">
        <f>odchylky!C53</f>
        <v>0.30434782608695654</v>
      </c>
    </row>
    <row r="48" spans="1:3" x14ac:dyDescent="0.25">
      <c r="A48" s="3" t="s">
        <v>5</v>
      </c>
      <c r="B48" s="4" t="s">
        <v>4</v>
      </c>
      <c r="C48" s="34">
        <f>odchylky!C54</f>
        <v>2.3622047244094488E-2</v>
      </c>
    </row>
    <row r="49" spans="1:3" x14ac:dyDescent="0.25">
      <c r="A49" s="3" t="s">
        <v>5</v>
      </c>
      <c r="B49" s="4" t="s">
        <v>4</v>
      </c>
      <c r="C49" s="34">
        <f>odchylky!C56</f>
        <v>1.1235955056179775E-2</v>
      </c>
    </row>
    <row r="50" spans="1:3" x14ac:dyDescent="0.25">
      <c r="A50" s="15" t="s">
        <v>5</v>
      </c>
      <c r="B50" s="14" t="s">
        <v>4</v>
      </c>
      <c r="C50" s="34">
        <f>odchylky!C57</f>
        <v>0.22448979591836735</v>
      </c>
    </row>
    <row r="51" spans="1:3" x14ac:dyDescent="0.25">
      <c r="A51" s="5" t="s">
        <v>5</v>
      </c>
      <c r="B51" s="6" t="s">
        <v>2</v>
      </c>
      <c r="C51" s="34">
        <f>odchylky!C59</f>
        <v>0.1111111111111111</v>
      </c>
    </row>
    <row r="52" spans="1:3" x14ac:dyDescent="0.25">
      <c r="A52" s="3" t="s">
        <v>5</v>
      </c>
      <c r="B52" s="9" t="s">
        <v>2</v>
      </c>
      <c r="C52" s="34">
        <f>odchylky!C60</f>
        <v>0</v>
      </c>
    </row>
    <row r="53" spans="1:3" x14ac:dyDescent="0.25">
      <c r="A53" s="5" t="s">
        <v>5</v>
      </c>
      <c r="B53" s="6" t="s">
        <v>2</v>
      </c>
      <c r="C53" s="34">
        <f>odchylky!C61</f>
        <v>0.46341463414634149</v>
      </c>
    </row>
    <row r="54" spans="1:3" x14ac:dyDescent="0.25">
      <c r="A54" s="3" t="s">
        <v>5</v>
      </c>
      <c r="B54" s="9" t="s">
        <v>2</v>
      </c>
      <c r="C54" s="34">
        <f>odchylky!C62</f>
        <v>0.19402985074626866</v>
      </c>
    </row>
    <row r="55" spans="1:3" x14ac:dyDescent="0.25">
      <c r="A55" s="5" t="s">
        <v>5</v>
      </c>
      <c r="B55" s="6" t="s">
        <v>2</v>
      </c>
      <c r="C55" s="34">
        <f>odchylky!C63</f>
        <v>0.14942528735632185</v>
      </c>
    </row>
    <row r="56" spans="1:3" x14ac:dyDescent="0.25">
      <c r="A56" s="3" t="s">
        <v>5</v>
      </c>
      <c r="B56" s="9" t="s">
        <v>2</v>
      </c>
      <c r="C56" s="34">
        <f>odchylky!C64</f>
        <v>0.93548387096774188</v>
      </c>
    </row>
    <row r="57" spans="1:3" x14ac:dyDescent="0.25">
      <c r="A57" s="5" t="s">
        <v>5</v>
      </c>
      <c r="B57" s="6" t="s">
        <v>2</v>
      </c>
      <c r="C57" s="34">
        <f>odchylky!C65</f>
        <v>-1.9607843137254902E-2</v>
      </c>
    </row>
    <row r="58" spans="1:3" x14ac:dyDescent="0.25">
      <c r="A58" s="3" t="s">
        <v>5</v>
      </c>
      <c r="B58" s="9" t="s">
        <v>2</v>
      </c>
      <c r="C58" s="34">
        <f>odchylky!C66</f>
        <v>0.27659574468085107</v>
      </c>
    </row>
    <row r="59" spans="1:3" x14ac:dyDescent="0.25">
      <c r="A59" s="5" t="s">
        <v>5</v>
      </c>
      <c r="B59" s="6" t="s">
        <v>2</v>
      </c>
      <c r="C59" s="34">
        <f>odchylky!C67</f>
        <v>8.4337349397590355E-2</v>
      </c>
    </row>
    <row r="60" spans="1:3" x14ac:dyDescent="0.25">
      <c r="A60" s="3" t="s">
        <v>5</v>
      </c>
      <c r="B60" s="9" t="s">
        <v>2</v>
      </c>
      <c r="C60" s="34">
        <f>odchylky!C68</f>
        <v>0.13636363636363635</v>
      </c>
    </row>
    <row r="61" spans="1:3" x14ac:dyDescent="0.25">
      <c r="A61" s="5" t="s">
        <v>5</v>
      </c>
      <c r="B61" s="6" t="s">
        <v>2</v>
      </c>
      <c r="C61" s="34">
        <f>odchylky!C69</f>
        <v>4.4776119402985072E-2</v>
      </c>
    </row>
    <row r="62" spans="1:3" x14ac:dyDescent="0.25">
      <c r="A62" s="3" t="s">
        <v>5</v>
      </c>
      <c r="B62" s="9" t="s">
        <v>2</v>
      </c>
      <c r="C62" s="34">
        <f>odchylky!C70</f>
        <v>8.1081081081081086E-2</v>
      </c>
    </row>
    <row r="63" spans="1:3" x14ac:dyDescent="0.25">
      <c r="A63" s="5" t="s">
        <v>5</v>
      </c>
      <c r="B63" s="6" t="s">
        <v>2</v>
      </c>
      <c r="C63" s="34">
        <f>odchylky!C71</f>
        <v>-0.15254237288135594</v>
      </c>
    </row>
    <row r="64" spans="1:3" x14ac:dyDescent="0.25">
      <c r="A64" s="3" t="s">
        <v>5</v>
      </c>
      <c r="B64" s="9" t="s">
        <v>2</v>
      </c>
      <c r="C64" s="34">
        <f>odchylky!C72</f>
        <v>0.19565217391304349</v>
      </c>
    </row>
    <row r="65" spans="1:3" x14ac:dyDescent="0.25">
      <c r="A65" s="5" t="s">
        <v>5</v>
      </c>
      <c r="B65" s="6" t="s">
        <v>2</v>
      </c>
      <c r="C65" s="34">
        <f>odchylky!C73</f>
        <v>5.6910569105691054E-2</v>
      </c>
    </row>
    <row r="66" spans="1:3" x14ac:dyDescent="0.25">
      <c r="A66" s="3" t="s">
        <v>5</v>
      </c>
      <c r="B66" s="9" t="s">
        <v>2</v>
      </c>
      <c r="C66" s="34">
        <f>odchylky!C74</f>
        <v>0.14035087719298245</v>
      </c>
    </row>
    <row r="67" spans="1:3" x14ac:dyDescent="0.25">
      <c r="A67" s="5" t="s">
        <v>5</v>
      </c>
      <c r="B67" s="6" t="s">
        <v>2</v>
      </c>
      <c r="C67" s="34">
        <f>odchylky!C75</f>
        <v>3.4482758620689655E-2</v>
      </c>
    </row>
    <row r="68" spans="1:3" x14ac:dyDescent="0.25">
      <c r="A68" s="3" t="s">
        <v>5</v>
      </c>
      <c r="B68" s="9" t="s">
        <v>2</v>
      </c>
      <c r="C68" s="34">
        <f>odchylky!C76</f>
        <v>0.36363636363636365</v>
      </c>
    </row>
    <row r="69" spans="1:3" x14ac:dyDescent="0.25">
      <c r="A69" s="5" t="s">
        <v>6</v>
      </c>
      <c r="B69" s="6" t="s">
        <v>4</v>
      </c>
      <c r="C69" s="34">
        <f>odchylky!C78</f>
        <v>0.42857142857142855</v>
      </c>
    </row>
    <row r="70" spans="1:3" x14ac:dyDescent="0.25">
      <c r="A70" s="3" t="s">
        <v>6</v>
      </c>
      <c r="B70" s="4" t="s">
        <v>4</v>
      </c>
      <c r="C70" s="34">
        <f>odchylky!C79</f>
        <v>4.1666666666666664E-2</v>
      </c>
    </row>
    <row r="71" spans="1:3" x14ac:dyDescent="0.25">
      <c r="A71" s="5" t="s">
        <v>6</v>
      </c>
      <c r="B71" s="6" t="s">
        <v>4</v>
      </c>
      <c r="C71" s="34">
        <f>odchylky!C80</f>
        <v>0.1111111111111111</v>
      </c>
    </row>
    <row r="72" spans="1:3" x14ac:dyDescent="0.25">
      <c r="A72" s="3" t="s">
        <v>6</v>
      </c>
      <c r="B72" s="4" t="s">
        <v>4</v>
      </c>
      <c r="C72" s="34">
        <f>odchylky!C81</f>
        <v>-4.1095890410958902E-2</v>
      </c>
    </row>
    <row r="73" spans="1:3" x14ac:dyDescent="0.25">
      <c r="A73" s="5" t="s">
        <v>6</v>
      </c>
      <c r="B73" s="6" t="s">
        <v>4</v>
      </c>
      <c r="C73" s="34">
        <f>odchylky!C82</f>
        <v>-2.4390243902439025E-2</v>
      </c>
    </row>
    <row r="74" spans="1:3" x14ac:dyDescent="0.25">
      <c r="A74" s="3" t="s">
        <v>6</v>
      </c>
      <c r="B74" s="4" t="s">
        <v>4</v>
      </c>
      <c r="C74" s="34">
        <f>odchylky!C83</f>
        <v>0.37931034482758619</v>
      </c>
    </row>
    <row r="75" spans="1:3" x14ac:dyDescent="0.25">
      <c r="A75" s="5" t="s">
        <v>6</v>
      </c>
      <c r="B75" s="6" t="s">
        <v>4</v>
      </c>
      <c r="C75" s="34">
        <f>odchylky!C84</f>
        <v>6.3829787234042548E-2</v>
      </c>
    </row>
    <row r="76" spans="1:3" x14ac:dyDescent="0.25">
      <c r="A76" s="3" t="s">
        <v>6</v>
      </c>
      <c r="B76" s="4" t="s">
        <v>4</v>
      </c>
      <c r="C76" s="34">
        <f>odchylky!C85</f>
        <v>0.1</v>
      </c>
    </row>
    <row r="77" spans="1:3" x14ac:dyDescent="0.25">
      <c r="A77" s="5" t="s">
        <v>6</v>
      </c>
      <c r="B77" s="6" t="s">
        <v>4</v>
      </c>
      <c r="C77" s="34">
        <f>odchylky!C86</f>
        <v>-2.4390243902439025E-2</v>
      </c>
    </row>
    <row r="78" spans="1:3" x14ac:dyDescent="0.25">
      <c r="A78" s="3" t="s">
        <v>6</v>
      </c>
      <c r="B78" s="4" t="s">
        <v>4</v>
      </c>
      <c r="C78" s="34">
        <f>odchylky!C87</f>
        <v>-4.7619047619047616E-2</v>
      </c>
    </row>
    <row r="79" spans="1:3" x14ac:dyDescent="0.25">
      <c r="A79" s="5" t="s">
        <v>6</v>
      </c>
      <c r="B79" s="6" t="s">
        <v>4</v>
      </c>
      <c r="C79" s="34">
        <f>odchylky!C88</f>
        <v>0.1864406779661017</v>
      </c>
    </row>
    <row r="80" spans="1:3" x14ac:dyDescent="0.25">
      <c r="A80" s="3" t="s">
        <v>6</v>
      </c>
      <c r="B80" s="4" t="s">
        <v>4</v>
      </c>
      <c r="C80" s="34">
        <f>odchylky!C89</f>
        <v>-1.2345679012345678E-2</v>
      </c>
    </row>
    <row r="81" spans="1:3" x14ac:dyDescent="0.25">
      <c r="A81" s="5" t="s">
        <v>6</v>
      </c>
      <c r="B81" s="6" t="s">
        <v>4</v>
      </c>
      <c r="C81" s="34">
        <f>odchylky!C90</f>
        <v>5.2631578947368418E-2</v>
      </c>
    </row>
    <row r="82" spans="1:3" x14ac:dyDescent="0.25">
      <c r="A82" s="3" t="s">
        <v>6</v>
      </c>
      <c r="B82" s="4" t="s">
        <v>4</v>
      </c>
      <c r="C82" s="34">
        <f>odchylky!C91</f>
        <v>4.7619047619047616E-2</v>
      </c>
    </row>
    <row r="83" spans="1:3" x14ac:dyDescent="0.25">
      <c r="A83" s="5" t="s">
        <v>6</v>
      </c>
      <c r="B83" s="6" t="s">
        <v>4</v>
      </c>
      <c r="C83" s="34">
        <f>odchylky!C92</f>
        <v>-0.11290322580645161</v>
      </c>
    </row>
    <row r="84" spans="1:3" x14ac:dyDescent="0.25">
      <c r="A84" s="5" t="s">
        <v>6</v>
      </c>
      <c r="B84" s="6" t="s">
        <v>4</v>
      </c>
      <c r="C84" s="34">
        <f>odchylky!C94</f>
        <v>-6.9767441860465115E-2</v>
      </c>
    </row>
    <row r="85" spans="1:3" x14ac:dyDescent="0.25">
      <c r="A85" s="3" t="s">
        <v>6</v>
      </c>
      <c r="B85" s="9" t="s">
        <v>4</v>
      </c>
      <c r="C85" s="34">
        <f>odchylky!C95</f>
        <v>-0.1111111111111111</v>
      </c>
    </row>
    <row r="86" spans="1:3" x14ac:dyDescent="0.25">
      <c r="A86" s="5" t="s">
        <v>6</v>
      </c>
      <c r="B86" s="6" t="s">
        <v>2</v>
      </c>
      <c r="C86" s="34">
        <f>odchylky!C97</f>
        <v>-4.7619047619047616E-2</v>
      </c>
    </row>
    <row r="87" spans="1:3" x14ac:dyDescent="0.25">
      <c r="A87" s="3" t="s">
        <v>6</v>
      </c>
      <c r="B87" s="9" t="s">
        <v>2</v>
      </c>
      <c r="C87" s="34">
        <f>odchylky!C98</f>
        <v>-5.6603773584905662E-2</v>
      </c>
    </row>
    <row r="88" spans="1:3" x14ac:dyDescent="0.25">
      <c r="A88" s="5" t="s">
        <v>6</v>
      </c>
      <c r="B88" s="6" t="s">
        <v>2</v>
      </c>
      <c r="C88" s="34">
        <f>odchylky!C99</f>
        <v>0.14285714285714285</v>
      </c>
    </row>
    <row r="89" spans="1:3" x14ac:dyDescent="0.25">
      <c r="A89" s="3" t="s">
        <v>6</v>
      </c>
      <c r="B89" s="9" t="s">
        <v>2</v>
      </c>
      <c r="C89" s="34">
        <f>odchylky!C100</f>
        <v>-0.1044776119402985</v>
      </c>
    </row>
    <row r="90" spans="1:3" x14ac:dyDescent="0.25">
      <c r="A90" s="5" t="s">
        <v>6</v>
      </c>
      <c r="B90" s="6" t="s">
        <v>2</v>
      </c>
      <c r="C90" s="34">
        <f>odchylky!C101</f>
        <v>-5.8823529411764705E-2</v>
      </c>
    </row>
    <row r="91" spans="1:3" x14ac:dyDescent="0.25">
      <c r="A91" s="3" t="s">
        <v>6</v>
      </c>
      <c r="B91" s="9" t="s">
        <v>2</v>
      </c>
      <c r="C91" s="34">
        <f>odchylky!C102</f>
        <v>0.21212121212121213</v>
      </c>
    </row>
    <row r="92" spans="1:3" x14ac:dyDescent="0.25">
      <c r="A92" s="5" t="s">
        <v>6</v>
      </c>
      <c r="B92" s="6" t="s">
        <v>2</v>
      </c>
      <c r="C92" s="34">
        <f>odchylky!C103</f>
        <v>0.1111111111111111</v>
      </c>
    </row>
    <row r="93" spans="1:3" x14ac:dyDescent="0.25">
      <c r="A93" s="3" t="s">
        <v>6</v>
      </c>
      <c r="B93" s="9" t="s">
        <v>2</v>
      </c>
      <c r="C93" s="34">
        <f>odchylky!C104</f>
        <v>5.7692307692307696E-2</v>
      </c>
    </row>
    <row r="94" spans="1:3" x14ac:dyDescent="0.25">
      <c r="A94" s="5" t="s">
        <v>6</v>
      </c>
      <c r="B94" s="6" t="s">
        <v>2</v>
      </c>
      <c r="C94" s="34">
        <f>odchylky!C105</f>
        <v>-0.15730337078651685</v>
      </c>
    </row>
    <row r="95" spans="1:3" x14ac:dyDescent="0.25">
      <c r="A95" s="3" t="s">
        <v>6</v>
      </c>
      <c r="B95" s="9" t="s">
        <v>2</v>
      </c>
      <c r="C95" s="34">
        <f>odchylky!C106</f>
        <v>0.21951219512195122</v>
      </c>
    </row>
    <row r="96" spans="1:3" x14ac:dyDescent="0.25">
      <c r="A96" s="5" t="s">
        <v>6</v>
      </c>
      <c r="B96" s="6" t="s">
        <v>2</v>
      </c>
      <c r="C96" s="34">
        <f>odchylky!C107</f>
        <v>-4.7619047619047616E-2</v>
      </c>
    </row>
    <row r="97" spans="1:3" x14ac:dyDescent="0.25">
      <c r="A97" s="3" t="s">
        <v>6</v>
      </c>
      <c r="B97" s="9" t="s">
        <v>2</v>
      </c>
      <c r="C97" s="34">
        <f>odchylky!C108</f>
        <v>-7.8947368421052627E-2</v>
      </c>
    </row>
    <row r="98" spans="1:3" x14ac:dyDescent="0.25">
      <c r="A98" s="5" t="s">
        <v>6</v>
      </c>
      <c r="B98" s="6" t="s">
        <v>2</v>
      </c>
      <c r="C98" s="34">
        <f>odchylky!C109</f>
        <v>-0.27272727272727271</v>
      </c>
    </row>
    <row r="99" spans="1:3" x14ac:dyDescent="0.25">
      <c r="A99" s="3" t="s">
        <v>6</v>
      </c>
      <c r="B99" s="9" t="s">
        <v>2</v>
      </c>
      <c r="C99" s="34">
        <f>odchylky!C110</f>
        <v>-6.5420560747663545E-2</v>
      </c>
    </row>
    <row r="100" spans="1:3" x14ac:dyDescent="0.25">
      <c r="A100" s="5" t="s">
        <v>6</v>
      </c>
      <c r="B100" s="6" t="s">
        <v>2</v>
      </c>
      <c r="C100" s="34">
        <f>odchylky!C111</f>
        <v>-0.15254237288135594</v>
      </c>
    </row>
    <row r="101" spans="1:3" x14ac:dyDescent="0.25">
      <c r="A101" s="3" t="s">
        <v>6</v>
      </c>
      <c r="B101" s="9" t="s">
        <v>2</v>
      </c>
      <c r="C101" s="34">
        <f>odchylky!C112</f>
        <v>-8.1632653061224483E-2</v>
      </c>
    </row>
    <row r="102" spans="1:3" x14ac:dyDescent="0.25">
      <c r="A102" s="5" t="s">
        <v>6</v>
      </c>
      <c r="B102" s="6" t="s">
        <v>2</v>
      </c>
      <c r="C102" s="34">
        <f>odchylky!C113</f>
        <v>-0.21348314606741572</v>
      </c>
    </row>
    <row r="103" spans="1:3" x14ac:dyDescent="0.25">
      <c r="A103" s="3" t="s">
        <v>6</v>
      </c>
      <c r="B103" s="9" t="s">
        <v>2</v>
      </c>
      <c r="C103" s="34">
        <f>odchylky!C114</f>
        <v>-0.16666666666666666</v>
      </c>
    </row>
    <row r="104" spans="1:3" x14ac:dyDescent="0.25">
      <c r="A104" s="47"/>
      <c r="C104" s="34">
        <f>odchylky!D2</f>
        <v>9.7560975609756101E-2</v>
      </c>
    </row>
    <row r="105" spans="1:3" x14ac:dyDescent="0.25">
      <c r="A105" s="47"/>
      <c r="C105" s="34">
        <f>odchylky!D3</f>
        <v>-3.8461538461538464E-2</v>
      </c>
    </row>
    <row r="106" spans="1:3" x14ac:dyDescent="0.25">
      <c r="C106" s="34">
        <f>odchylky!D4</f>
        <v>0.25</v>
      </c>
    </row>
    <row r="107" spans="1:3" x14ac:dyDescent="0.25">
      <c r="C107" s="34">
        <f>odchylky!D5</f>
        <v>0.40625</v>
      </c>
    </row>
    <row r="108" spans="1:3" x14ac:dyDescent="0.25">
      <c r="C108" s="34">
        <f>odchylky!D6</f>
        <v>0.16279069767441862</v>
      </c>
    </row>
    <row r="109" spans="1:3" x14ac:dyDescent="0.25">
      <c r="C109" s="34">
        <f>odchylky!D8</f>
        <v>0.14583333333333334</v>
      </c>
    </row>
    <row r="110" spans="1:3" x14ac:dyDescent="0.25">
      <c r="C110" s="34">
        <f>odchylky!D12</f>
        <v>8.6956521739130432E-2</v>
      </c>
    </row>
    <row r="111" spans="1:3" x14ac:dyDescent="0.25">
      <c r="C111" s="34">
        <f>odchylky!D13</f>
        <v>9.7560975609756101E-2</v>
      </c>
    </row>
    <row r="112" spans="1:3" x14ac:dyDescent="0.25">
      <c r="C112" s="34">
        <f>odchylky!D14</f>
        <v>3.4482758620689655E-2</v>
      </c>
    </row>
    <row r="113" spans="3:3" x14ac:dyDescent="0.25">
      <c r="C113" s="34">
        <f>odchylky!D15</f>
        <v>-9.0909090909090912E-2</v>
      </c>
    </row>
    <row r="114" spans="3:3" x14ac:dyDescent="0.25">
      <c r="C114" s="34">
        <f>odchylky!D16</f>
        <v>-4.7619047619047616E-2</v>
      </c>
    </row>
    <row r="115" spans="3:3" x14ac:dyDescent="0.25">
      <c r="C115" s="34">
        <f>odchylky!D17</f>
        <v>4.3478260869565216E-2</v>
      </c>
    </row>
    <row r="116" spans="3:3" x14ac:dyDescent="0.25">
      <c r="C116" s="34">
        <f>odchylky!D18</f>
        <v>3.2608695652173912E-2</v>
      </c>
    </row>
    <row r="117" spans="3:3" x14ac:dyDescent="0.25">
      <c r="C117" s="34">
        <f>odchylky!D19</f>
        <v>0.1</v>
      </c>
    </row>
    <row r="118" spans="3:3" x14ac:dyDescent="0.25">
      <c r="C118" s="34">
        <f>odchylky!D21</f>
        <v>-0.2</v>
      </c>
    </row>
    <row r="119" spans="3:3" x14ac:dyDescent="0.25">
      <c r="C119" s="34">
        <f>odchylky!D22</f>
        <v>3.7735849056603772E-2</v>
      </c>
    </row>
    <row r="120" spans="3:3" x14ac:dyDescent="0.25">
      <c r="C120" s="34">
        <f>odchylky!D23</f>
        <v>0</v>
      </c>
    </row>
    <row r="121" spans="3:3" x14ac:dyDescent="0.25">
      <c r="C121" s="34">
        <f>odchylky!D24</f>
        <v>0.17647058823529413</v>
      </c>
    </row>
    <row r="122" spans="3:3" x14ac:dyDescent="0.25">
      <c r="C122" s="34">
        <f>odchylky!D25</f>
        <v>3.4482758620689655E-2</v>
      </c>
    </row>
    <row r="123" spans="3:3" x14ac:dyDescent="0.25">
      <c r="C123" s="34">
        <f>odchylky!D26</f>
        <v>0.29032258064516131</v>
      </c>
    </row>
    <row r="124" spans="3:3" x14ac:dyDescent="0.25">
      <c r="C124" s="34">
        <f>odchylky!D27</f>
        <v>3.7735849056603772E-2</v>
      </c>
    </row>
    <row r="125" spans="3:3" x14ac:dyDescent="0.25">
      <c r="C125" s="34">
        <f>odchylky!D28</f>
        <v>0.30434782608695654</v>
      </c>
    </row>
    <row r="126" spans="3:3" x14ac:dyDescent="0.25">
      <c r="C126" s="34">
        <f>odchylky!D29</f>
        <v>0.25</v>
      </c>
    </row>
    <row r="127" spans="3:3" x14ac:dyDescent="0.25">
      <c r="C127" s="34">
        <f>odchylky!D30</f>
        <v>0.31578947368421051</v>
      </c>
    </row>
    <row r="128" spans="3:3" x14ac:dyDescent="0.25">
      <c r="C128" s="34">
        <f>odchylky!D31</f>
        <v>0.34328358208955223</v>
      </c>
    </row>
    <row r="129" spans="3:3" x14ac:dyDescent="0.25">
      <c r="C129" s="34">
        <f>odchylky!D32</f>
        <v>0.33333333333333331</v>
      </c>
    </row>
    <row r="130" spans="3:3" x14ac:dyDescent="0.25">
      <c r="C130" s="34">
        <f>odchylky!D33</f>
        <v>0.2711864406779661</v>
      </c>
    </row>
    <row r="131" spans="3:3" x14ac:dyDescent="0.25">
      <c r="C131" s="34">
        <f>odchylky!D34</f>
        <v>0.1702127659574468</v>
      </c>
    </row>
    <row r="132" spans="3:3" x14ac:dyDescent="0.25">
      <c r="C132" s="34">
        <f>odchylky!D35</f>
        <v>0.04</v>
      </c>
    </row>
    <row r="133" spans="3:3" x14ac:dyDescent="0.25">
      <c r="C133" s="34">
        <f>odchylky!D36</f>
        <v>-2.6548672566371681E-2</v>
      </c>
    </row>
    <row r="134" spans="3:3" x14ac:dyDescent="0.25">
      <c r="C134" s="34">
        <f>odchylky!D37</f>
        <v>-0.13793103448275862</v>
      </c>
    </row>
    <row r="135" spans="3:3" x14ac:dyDescent="0.25">
      <c r="C135" s="34">
        <f>odchylky!D38</f>
        <v>0.1111111111111111</v>
      </c>
    </row>
    <row r="136" spans="3:3" x14ac:dyDescent="0.25">
      <c r="C136" s="34">
        <f>odchylky!D40</f>
        <v>0.21621621621621623</v>
      </c>
    </row>
    <row r="137" spans="3:3" x14ac:dyDescent="0.25">
      <c r="C137" s="34">
        <f>odchylky!D41</f>
        <v>7.8431372549019607E-2</v>
      </c>
    </row>
    <row r="138" spans="3:3" x14ac:dyDescent="0.25">
      <c r="C138" s="34">
        <f>odchylky!D42</f>
        <v>0.15384615384615385</v>
      </c>
    </row>
    <row r="139" spans="3:3" x14ac:dyDescent="0.25">
      <c r="C139" s="34">
        <f>odchylky!D43</f>
        <v>-6.25E-2</v>
      </c>
    </row>
    <row r="140" spans="3:3" x14ac:dyDescent="0.25">
      <c r="C140" s="34">
        <f>odchylky!D44</f>
        <v>-0.1111111111111111</v>
      </c>
    </row>
    <row r="141" spans="3:3" x14ac:dyDescent="0.25">
      <c r="C141" s="34">
        <f>odchylky!D45</f>
        <v>0.37931034482758619</v>
      </c>
    </row>
    <row r="142" spans="3:3" x14ac:dyDescent="0.25">
      <c r="C142" s="34">
        <f>odchylky!D46</f>
        <v>6.3829787234042548E-2</v>
      </c>
    </row>
    <row r="143" spans="3:3" x14ac:dyDescent="0.25">
      <c r="C143" s="34">
        <f>odchylky!D47</f>
        <v>0.25</v>
      </c>
    </row>
    <row r="144" spans="3:3" x14ac:dyDescent="0.25">
      <c r="C144" s="34">
        <f>odchylky!D48</f>
        <v>-2.4390243902439025E-2</v>
      </c>
    </row>
    <row r="145" spans="3:3" x14ac:dyDescent="0.25">
      <c r="C145" s="34">
        <f>odchylky!D49</f>
        <v>0.22222222222222221</v>
      </c>
    </row>
    <row r="146" spans="3:3" x14ac:dyDescent="0.25">
      <c r="C146" s="34">
        <f>odchylky!D50</f>
        <v>-0.2857142857142857</v>
      </c>
    </row>
    <row r="147" spans="3:3" x14ac:dyDescent="0.25">
      <c r="C147" s="34">
        <f>odchylky!D51</f>
        <v>-4.7619047619047616E-2</v>
      </c>
    </row>
    <row r="148" spans="3:3" x14ac:dyDescent="0.25">
      <c r="C148" s="34">
        <f>odchylky!D52</f>
        <v>0.2711864406779661</v>
      </c>
    </row>
    <row r="149" spans="3:3" x14ac:dyDescent="0.25">
      <c r="C149" s="34">
        <f>odchylky!D53</f>
        <v>0.25</v>
      </c>
    </row>
    <row r="150" spans="3:3" x14ac:dyDescent="0.25">
      <c r="C150" s="34">
        <f>odchylky!D54</f>
        <v>6.2992125984251968E-2</v>
      </c>
    </row>
    <row r="151" spans="3:3" x14ac:dyDescent="0.25">
      <c r="C151" s="34">
        <f>odchylky!D56</f>
        <v>0.29213483146067415</v>
      </c>
    </row>
    <row r="152" spans="3:3" x14ac:dyDescent="0.25">
      <c r="C152" s="34">
        <f>odchylky!D57</f>
        <v>2.0408163265306121E-2</v>
      </c>
    </row>
    <row r="153" spans="3:3" x14ac:dyDescent="0.25">
      <c r="C153" s="34">
        <f>odchylky!D59</f>
        <v>0.3888888888888889</v>
      </c>
    </row>
    <row r="154" spans="3:3" x14ac:dyDescent="0.25">
      <c r="C154" s="34">
        <f>odchylky!D60</f>
        <v>0.1</v>
      </c>
    </row>
    <row r="155" spans="3:3" x14ac:dyDescent="0.25">
      <c r="C155" s="34">
        <f>odchylky!D61</f>
        <v>9.7560975609756101E-2</v>
      </c>
    </row>
    <row r="156" spans="3:3" x14ac:dyDescent="0.25">
      <c r="C156" s="34">
        <f>odchylky!D62</f>
        <v>-0.1044776119402985</v>
      </c>
    </row>
    <row r="157" spans="3:3" x14ac:dyDescent="0.25">
      <c r="C157" s="34">
        <f>odchylky!D63</f>
        <v>-2.2988505747126436E-2</v>
      </c>
    </row>
    <row r="158" spans="3:3" x14ac:dyDescent="0.25">
      <c r="C158" s="34">
        <f>odchylky!D64</f>
        <v>0.45161290322580644</v>
      </c>
    </row>
    <row r="159" spans="3:3" x14ac:dyDescent="0.25">
      <c r="C159" s="34">
        <f>odchylky!D65</f>
        <v>0.17647058823529413</v>
      </c>
    </row>
    <row r="160" spans="3:3" x14ac:dyDescent="0.25">
      <c r="C160" s="34">
        <f>odchylky!D66</f>
        <v>0.38297872340425532</v>
      </c>
    </row>
    <row r="161" spans="3:3" x14ac:dyDescent="0.25">
      <c r="C161" s="34">
        <f>odchylky!D67</f>
        <v>2.4096385542168676E-2</v>
      </c>
    </row>
    <row r="162" spans="3:3" x14ac:dyDescent="0.25">
      <c r="C162" s="34">
        <f>odchylky!D68</f>
        <v>0.13636363636363635</v>
      </c>
    </row>
    <row r="163" spans="3:3" x14ac:dyDescent="0.25">
      <c r="C163" s="34">
        <f>odchylky!D69</f>
        <v>0.11940298507462686</v>
      </c>
    </row>
    <row r="164" spans="3:3" x14ac:dyDescent="0.25">
      <c r="C164" s="34">
        <f>odchylky!D70</f>
        <v>8.1081081081081086E-2</v>
      </c>
    </row>
    <row r="165" spans="3:3" x14ac:dyDescent="0.25">
      <c r="C165" s="34">
        <f>odchylky!D71</f>
        <v>0.2711864406779661</v>
      </c>
    </row>
    <row r="166" spans="3:3" x14ac:dyDescent="0.25">
      <c r="C166" s="34">
        <f>odchylky!D72</f>
        <v>0.25</v>
      </c>
    </row>
    <row r="167" spans="3:3" x14ac:dyDescent="0.25">
      <c r="C167" s="34">
        <f>odchylky!D73</f>
        <v>0.13821138211382114</v>
      </c>
    </row>
    <row r="168" spans="3:3" x14ac:dyDescent="0.25">
      <c r="C168" s="34">
        <f>odchylky!D74</f>
        <v>0.18421052631578946</v>
      </c>
    </row>
    <row r="169" spans="3:3" x14ac:dyDescent="0.25">
      <c r="C169" s="34">
        <f>odchylky!D75</f>
        <v>0.35632183908045978</v>
      </c>
    </row>
    <row r="170" spans="3:3" x14ac:dyDescent="0.25">
      <c r="C170" s="34">
        <f>odchylky!D76</f>
        <v>0.36363636363636365</v>
      </c>
    </row>
    <row r="171" spans="3:3" x14ac:dyDescent="0.25">
      <c r="C171" s="34">
        <f>odchylky!D78</f>
        <v>0.14285714285714285</v>
      </c>
    </row>
    <row r="172" spans="3:3" x14ac:dyDescent="0.25">
      <c r="C172" s="34">
        <f>odchylky!D79</f>
        <v>4.1666666666666664E-2</v>
      </c>
    </row>
    <row r="173" spans="3:3" x14ac:dyDescent="0.25">
      <c r="C173" s="34">
        <f>odchylky!D80</f>
        <v>0.1111111111111111</v>
      </c>
    </row>
    <row r="174" spans="3:3" x14ac:dyDescent="0.25">
      <c r="C174" s="34">
        <f>odchylky!D81</f>
        <v>2.7397260273972601E-2</v>
      </c>
    </row>
    <row r="175" spans="3:3" x14ac:dyDescent="0.25">
      <c r="C175" s="34">
        <f>odchylky!D82</f>
        <v>7.3170731707317069E-2</v>
      </c>
    </row>
    <row r="176" spans="3:3" x14ac:dyDescent="0.25">
      <c r="C176" s="34">
        <f>odchylky!D83</f>
        <v>0.37931034482758619</v>
      </c>
    </row>
    <row r="177" spans="3:3" x14ac:dyDescent="0.25">
      <c r="C177" s="34">
        <f>odchylky!D84</f>
        <v>6.3829787234042548E-2</v>
      </c>
    </row>
    <row r="178" spans="3:3" x14ac:dyDescent="0.25">
      <c r="C178" s="34">
        <f>odchylky!D85</f>
        <v>0</v>
      </c>
    </row>
    <row r="179" spans="3:3" x14ac:dyDescent="0.25">
      <c r="C179" s="34">
        <f>odchylky!D86</f>
        <v>-0.2073170731707317</v>
      </c>
    </row>
    <row r="180" spans="3:3" x14ac:dyDescent="0.25">
      <c r="C180" s="34">
        <f>odchylky!D87</f>
        <v>0.90476190476190477</v>
      </c>
    </row>
    <row r="181" spans="3:3" x14ac:dyDescent="0.25">
      <c r="C181" s="34">
        <f>odchylky!D88</f>
        <v>1.6949152542372881E-2</v>
      </c>
    </row>
    <row r="182" spans="3:3" x14ac:dyDescent="0.25">
      <c r="C182" s="34">
        <f>odchylky!D89</f>
        <v>4.9382716049382713E-2</v>
      </c>
    </row>
    <row r="183" spans="3:3" x14ac:dyDescent="0.25">
      <c r="C183" s="34">
        <f>odchylky!D90</f>
        <v>0.22807017543859648</v>
      </c>
    </row>
    <row r="184" spans="3:3" x14ac:dyDescent="0.25">
      <c r="C184" s="34">
        <f>odchylky!D91</f>
        <v>4.7619047619047616E-2</v>
      </c>
    </row>
    <row r="185" spans="3:3" x14ac:dyDescent="0.25">
      <c r="C185" s="34">
        <f>odchylky!D92</f>
        <v>4.8387096774193547E-2</v>
      </c>
    </row>
    <row r="186" spans="3:3" x14ac:dyDescent="0.25">
      <c r="C186" s="34">
        <f>odchylky!D94</f>
        <v>4.6511627906976744E-2</v>
      </c>
    </row>
    <row r="187" spans="3:3" x14ac:dyDescent="0.25">
      <c r="C187" s="34">
        <f>odchylky!D95</f>
        <v>0.1111111111111111</v>
      </c>
    </row>
    <row r="188" spans="3:3" x14ac:dyDescent="0.25">
      <c r="C188" s="34">
        <f>odchylky!D97</f>
        <v>-4.7619047619047616E-2</v>
      </c>
    </row>
    <row r="189" spans="3:3" x14ac:dyDescent="0.25">
      <c r="C189" s="34">
        <f>odchylky!D98</f>
        <v>-9.4339622641509441E-2</v>
      </c>
    </row>
    <row r="190" spans="3:3" x14ac:dyDescent="0.25">
      <c r="C190" s="34">
        <f>odchylky!D99</f>
        <v>0.2857142857142857</v>
      </c>
    </row>
    <row r="191" spans="3:3" x14ac:dyDescent="0.25">
      <c r="C191" s="34">
        <f>odchylky!D100</f>
        <v>-0.2537313432835821</v>
      </c>
    </row>
    <row r="192" spans="3:3" x14ac:dyDescent="0.25">
      <c r="C192" s="34">
        <f>odchylky!D101</f>
        <v>-0.17647058823529413</v>
      </c>
    </row>
    <row r="193" spans="3:3" x14ac:dyDescent="0.25">
      <c r="C193" s="34">
        <f>odchylky!D102</f>
        <v>0.21212121212121213</v>
      </c>
    </row>
    <row r="194" spans="3:3" x14ac:dyDescent="0.25">
      <c r="C194" s="34">
        <f>odchylky!D103</f>
        <v>0.1111111111111111</v>
      </c>
    </row>
    <row r="195" spans="3:3" x14ac:dyDescent="0.25">
      <c r="C195" s="34">
        <f>odchylky!D104</f>
        <v>0.11538461538461539</v>
      </c>
    </row>
    <row r="196" spans="3:3" x14ac:dyDescent="0.25">
      <c r="C196" s="34">
        <f>odchylky!D105</f>
        <v>-0.15730337078651685</v>
      </c>
    </row>
    <row r="197" spans="3:3" x14ac:dyDescent="0.25">
      <c r="C197" s="34">
        <f>odchylky!D106</f>
        <v>0.21951219512195122</v>
      </c>
    </row>
    <row r="198" spans="3:3" x14ac:dyDescent="0.25">
      <c r="C198" s="34">
        <f>odchylky!D107</f>
        <v>3.1746031746031744E-2</v>
      </c>
    </row>
    <row r="199" spans="3:3" x14ac:dyDescent="0.25">
      <c r="C199" s="34">
        <f>odchylky!D108</f>
        <v>-1.3157894736842105E-2</v>
      </c>
    </row>
    <row r="200" spans="3:3" x14ac:dyDescent="0.25">
      <c r="C200" s="34">
        <f>odchylky!D109</f>
        <v>9.0909090909090912E-2</v>
      </c>
    </row>
    <row r="201" spans="3:3" x14ac:dyDescent="0.25">
      <c r="C201" s="34">
        <f>odchylky!D110</f>
        <v>2.8037383177570093E-2</v>
      </c>
    </row>
    <row r="202" spans="3:3" x14ac:dyDescent="0.25">
      <c r="C202" s="34">
        <f>odchylky!D111</f>
        <v>1.6949152542372881E-2</v>
      </c>
    </row>
    <row r="203" spans="3:3" x14ac:dyDescent="0.25">
      <c r="C203" s="34">
        <f>odchylky!D112</f>
        <v>0.12244897959183673</v>
      </c>
    </row>
    <row r="204" spans="3:3" x14ac:dyDescent="0.25">
      <c r="C204" s="34">
        <f>odchylky!D113</f>
        <v>1.1235955056179775E-2</v>
      </c>
    </row>
    <row r="205" spans="3:3" x14ac:dyDescent="0.25">
      <c r="C205" s="34">
        <f>odchylky!D114</f>
        <v>4.1666666666666664E-2</v>
      </c>
    </row>
    <row r="206" spans="3:3" x14ac:dyDescent="0.25">
      <c r="C206" s="34">
        <f>odchylky!E2</f>
        <v>5.2631578947368418E-2</v>
      </c>
    </row>
    <row r="207" spans="3:3" x14ac:dyDescent="0.25">
      <c r="C207" s="34">
        <f>odchylky!E3</f>
        <v>6.3829787234042548E-2</v>
      </c>
    </row>
    <row r="208" spans="3:3" x14ac:dyDescent="0.25">
      <c r="C208" s="34">
        <f>odchylky!E4</f>
        <v>-5.4054054054054057E-2</v>
      </c>
    </row>
    <row r="209" spans="3:3" x14ac:dyDescent="0.25">
      <c r="C209" s="34">
        <f>odchylky!E5</f>
        <v>-5.4054054054054057E-2</v>
      </c>
    </row>
    <row r="210" spans="3:3" x14ac:dyDescent="0.25">
      <c r="C210" s="34">
        <f>odchylky!E6</f>
        <v>-3.4090909090909088E-2</v>
      </c>
    </row>
    <row r="211" spans="3:3" x14ac:dyDescent="0.25">
      <c r="C211" s="34">
        <f>odchylky!E7</f>
        <v>0.16666666666666666</v>
      </c>
    </row>
    <row r="212" spans="3:3" x14ac:dyDescent="0.25">
      <c r="C212" s="34">
        <f>odchylky!E8</f>
        <v>-3.8461538461538464E-2</v>
      </c>
    </row>
    <row r="213" spans="3:3" x14ac:dyDescent="0.25">
      <c r="C213" s="34">
        <f>odchylky!E9</f>
        <v>-0.1</v>
      </c>
    </row>
    <row r="214" spans="3:3" x14ac:dyDescent="0.25">
      <c r="C214" s="34">
        <f>odchylky!E10</f>
        <v>-8.5365853658536592E-2</v>
      </c>
    </row>
    <row r="215" spans="3:3" x14ac:dyDescent="0.25">
      <c r="C215" s="34">
        <f>odchylky!E11</f>
        <v>0</v>
      </c>
    </row>
    <row r="216" spans="3:3" x14ac:dyDescent="0.25">
      <c r="C216" s="34">
        <f>odchylky!E12</f>
        <v>3.7735849056603772E-2</v>
      </c>
    </row>
    <row r="217" spans="3:3" x14ac:dyDescent="0.25">
      <c r="C217" s="34">
        <f>odchylky!E13</f>
        <v>7.6923076923076927E-2</v>
      </c>
    </row>
    <row r="218" spans="3:3" x14ac:dyDescent="0.25">
      <c r="C218" s="34">
        <f>odchylky!E14</f>
        <v>-3.8461538461538464E-2</v>
      </c>
    </row>
    <row r="219" spans="3:3" x14ac:dyDescent="0.25">
      <c r="C219" s="34">
        <f>odchylky!E15</f>
        <v>0.18556701030927836</v>
      </c>
    </row>
    <row r="220" spans="3:3" x14ac:dyDescent="0.25">
      <c r="C220" s="34">
        <f>odchylky!E16</f>
        <v>-3.8461538461538464E-2</v>
      </c>
    </row>
    <row r="221" spans="3:3" x14ac:dyDescent="0.25">
      <c r="C221" s="34">
        <f>odchylky!E18</f>
        <v>3.4482758620689655E-2</v>
      </c>
    </row>
    <row r="222" spans="3:3" x14ac:dyDescent="0.25">
      <c r="C222" s="34">
        <f>odchylky!E19</f>
        <v>0</v>
      </c>
    </row>
    <row r="223" spans="3:3" x14ac:dyDescent="0.25">
      <c r="C223" s="34">
        <f>odchylky!E21</f>
        <v>9.7560975609756101E-2</v>
      </c>
    </row>
    <row r="224" spans="3:3" x14ac:dyDescent="0.25">
      <c r="C224" s="34">
        <f>odchylky!E22</f>
        <v>0</v>
      </c>
    </row>
    <row r="225" spans="3:3" x14ac:dyDescent="0.25">
      <c r="C225" s="34">
        <f>odchylky!E23</f>
        <v>0.2857142857142857</v>
      </c>
    </row>
    <row r="226" spans="3:3" x14ac:dyDescent="0.25">
      <c r="C226" s="34">
        <f>odchylky!E24</f>
        <v>4.4776119402985072E-2</v>
      </c>
    </row>
    <row r="227" spans="3:3" x14ac:dyDescent="0.25">
      <c r="C227" s="34">
        <f>odchylky!E25</f>
        <v>1.1904761904761904E-2</v>
      </c>
    </row>
    <row r="228" spans="3:3" x14ac:dyDescent="0.25">
      <c r="C228" s="34">
        <f>odchylky!E26</f>
        <v>0.48148148148148145</v>
      </c>
    </row>
    <row r="229" spans="3:3" x14ac:dyDescent="0.25">
      <c r="C229" s="34">
        <f>odchylky!E27</f>
        <v>2.0408163265306121E-2</v>
      </c>
    </row>
    <row r="230" spans="3:3" x14ac:dyDescent="0.25">
      <c r="C230" s="34">
        <f>odchylky!E28</f>
        <v>0.14583333333333334</v>
      </c>
    </row>
    <row r="231" spans="3:3" x14ac:dyDescent="0.25">
      <c r="C231" s="34">
        <f>odchylky!E29</f>
        <v>-0.10112359550561797</v>
      </c>
    </row>
    <row r="232" spans="3:3" x14ac:dyDescent="0.25">
      <c r="C232" s="34">
        <f>odchylky!E30</f>
        <v>-2.1739130434782608E-2</v>
      </c>
    </row>
    <row r="233" spans="3:3" x14ac:dyDescent="0.25">
      <c r="C233" s="34">
        <f>odchylky!E31</f>
        <v>0.1111111111111111</v>
      </c>
    </row>
    <row r="234" spans="3:3" x14ac:dyDescent="0.25">
      <c r="C234" s="34">
        <f>odchylky!E32</f>
        <v>-1.1627906976744186E-2</v>
      </c>
    </row>
    <row r="235" spans="3:3" x14ac:dyDescent="0.25">
      <c r="C235" s="34">
        <f>odchylky!E33</f>
        <v>0.1111111111111111</v>
      </c>
    </row>
    <row r="236" spans="3:3" x14ac:dyDescent="0.25">
      <c r="C236" s="34">
        <f>odchylky!E34</f>
        <v>0.25</v>
      </c>
    </row>
    <row r="237" spans="3:3" x14ac:dyDescent="0.25">
      <c r="C237" s="34">
        <f>odchylky!E35</f>
        <v>2.3622047244094488E-2</v>
      </c>
    </row>
    <row r="238" spans="3:3" x14ac:dyDescent="0.25">
      <c r="C238" s="34">
        <f>odchylky!E36</f>
        <v>4.3478260869565216E-2</v>
      </c>
    </row>
    <row r="239" spans="3:3" x14ac:dyDescent="0.25">
      <c r="C239" s="34">
        <f>odchylky!E37</f>
        <v>-2.1739130434782608E-2</v>
      </c>
    </row>
    <row r="240" spans="3:3" x14ac:dyDescent="0.25">
      <c r="C240" s="34">
        <f>odchylky!E38</f>
        <v>-9.0909090909090912E-2</v>
      </c>
    </row>
    <row r="241" spans="3:3" x14ac:dyDescent="0.25">
      <c r="C241" s="34">
        <f>odchylky!E40</f>
        <v>0.1111111111111111</v>
      </c>
    </row>
    <row r="242" spans="3:3" x14ac:dyDescent="0.25">
      <c r="C242" s="34">
        <f>odchylky!E41</f>
        <v>0.14583333333333334</v>
      </c>
    </row>
    <row r="243" spans="3:3" x14ac:dyDescent="0.25">
      <c r="C243" s="34">
        <f>odchylky!E42</f>
        <v>-0.125</v>
      </c>
    </row>
    <row r="244" spans="3:3" x14ac:dyDescent="0.25">
      <c r="C244" s="34">
        <f>odchylky!E43</f>
        <v>6.0606060606060608E-2</v>
      </c>
    </row>
    <row r="245" spans="3:3" x14ac:dyDescent="0.25">
      <c r="C245" s="34">
        <f>odchylky!E44</f>
        <v>9.1954022988505746E-2</v>
      </c>
    </row>
    <row r="246" spans="3:3" x14ac:dyDescent="0.25">
      <c r="C246" s="34">
        <f>odchylky!E45</f>
        <v>0.20689655172413793</v>
      </c>
    </row>
    <row r="247" spans="3:3" x14ac:dyDescent="0.25">
      <c r="C247" s="34">
        <f>odchylky!E46</f>
        <v>6.3829787234042548E-2</v>
      </c>
    </row>
    <row r="248" spans="3:3" x14ac:dyDescent="0.25">
      <c r="C248" s="34">
        <f>odchylky!E47</f>
        <v>0.14583333333333334</v>
      </c>
    </row>
    <row r="249" spans="3:3" x14ac:dyDescent="0.25">
      <c r="C249" s="34">
        <f>odchylky!E48</f>
        <v>-3.614457831325301E-2</v>
      </c>
    </row>
    <row r="250" spans="3:3" x14ac:dyDescent="0.25">
      <c r="C250" s="34">
        <f>odchylky!E49</f>
        <v>4.6511627906976744E-2</v>
      </c>
    </row>
    <row r="251" spans="3:3" x14ac:dyDescent="0.25">
      <c r="C251" s="34">
        <f>odchylky!E50</f>
        <v>0.12903225806451613</v>
      </c>
    </row>
    <row r="252" spans="3:3" x14ac:dyDescent="0.25">
      <c r="C252" s="34">
        <f>odchylky!E51</f>
        <v>4.9382716049382713E-2</v>
      </c>
    </row>
    <row r="253" spans="3:3" x14ac:dyDescent="0.25">
      <c r="C253" s="34">
        <f>odchylky!E52</f>
        <v>0.1206896551724138</v>
      </c>
    </row>
    <row r="254" spans="3:3" x14ac:dyDescent="0.25">
      <c r="C254" s="34">
        <f>odchylky!E53</f>
        <v>0.18556701030927836</v>
      </c>
    </row>
    <row r="255" spans="3:3" x14ac:dyDescent="0.25">
      <c r="C255" s="34">
        <f>odchylky!E54</f>
        <v>0.04</v>
      </c>
    </row>
    <row r="256" spans="3:3" x14ac:dyDescent="0.25">
      <c r="C256" s="34">
        <f>odchylky!E56</f>
        <v>0.14942528735632185</v>
      </c>
    </row>
    <row r="257" spans="3:3" x14ac:dyDescent="0.25">
      <c r="C257" s="34">
        <f>odchylky!E57</f>
        <v>-4.7619047619047616E-2</v>
      </c>
    </row>
    <row r="258" spans="3:3" x14ac:dyDescent="0.25">
      <c r="C258" s="34">
        <f>odchylky!E59</f>
        <v>2.564102564102564E-2</v>
      </c>
    </row>
    <row r="259" spans="3:3" x14ac:dyDescent="0.25">
      <c r="C259" s="34">
        <f>odchylky!E60</f>
        <v>5.7692307692307696E-2</v>
      </c>
    </row>
    <row r="260" spans="3:3" x14ac:dyDescent="0.25">
      <c r="C260" s="34">
        <f>odchylky!E61</f>
        <v>2.9411764705882353E-2</v>
      </c>
    </row>
    <row r="261" spans="3:3" x14ac:dyDescent="0.25">
      <c r="C261" s="34">
        <f>odchylky!E62</f>
        <v>0.23076923076923078</v>
      </c>
    </row>
    <row r="262" spans="3:3" x14ac:dyDescent="0.25">
      <c r="C262" s="34">
        <f>odchylky!E63</f>
        <v>4.6511627906976744E-2</v>
      </c>
    </row>
    <row r="263" spans="3:3" x14ac:dyDescent="0.25">
      <c r="C263" s="34">
        <f>odchylky!E64</f>
        <v>0.25</v>
      </c>
    </row>
    <row r="264" spans="3:3" x14ac:dyDescent="0.25">
      <c r="C264" s="34">
        <f>odchylky!E65</f>
        <v>6.3829787234042548E-2</v>
      </c>
    </row>
    <row r="265" spans="3:3" x14ac:dyDescent="0.25">
      <c r="C265" s="34">
        <f>odchylky!E66</f>
        <v>2.0408163265306121E-2</v>
      </c>
    </row>
    <row r="266" spans="3:3" x14ac:dyDescent="0.25">
      <c r="C266" s="34">
        <f>odchylky!E67</f>
        <v>5.8823529411764705E-2</v>
      </c>
    </row>
    <row r="267" spans="3:3" x14ac:dyDescent="0.25">
      <c r="C267" s="34">
        <f>odchylky!E68</f>
        <v>6.3829787234042548E-2</v>
      </c>
    </row>
    <row r="268" spans="3:3" x14ac:dyDescent="0.25">
      <c r="C268" s="34">
        <f>odchylky!E69</f>
        <v>9.375E-2</v>
      </c>
    </row>
    <row r="269" spans="3:3" x14ac:dyDescent="0.25">
      <c r="C269" s="34">
        <f>odchylky!E70</f>
        <v>7.5949367088607597E-2</v>
      </c>
    </row>
    <row r="270" spans="3:3" x14ac:dyDescent="0.25">
      <c r="C270" s="34">
        <f>odchylky!E71</f>
        <v>3.4482758620689655E-2</v>
      </c>
    </row>
    <row r="271" spans="3:3" x14ac:dyDescent="0.25">
      <c r="C271" s="34">
        <f>odchylky!E72</f>
        <v>0.25</v>
      </c>
    </row>
    <row r="272" spans="3:3" x14ac:dyDescent="0.25">
      <c r="C272" s="34">
        <f>odchylky!E73</f>
        <v>0.15044247787610621</v>
      </c>
    </row>
    <row r="273" spans="3:3" x14ac:dyDescent="0.25">
      <c r="C273" s="34">
        <f>odchylky!E74</f>
        <v>0.17647058823529413</v>
      </c>
    </row>
    <row r="274" spans="3:3" x14ac:dyDescent="0.25">
      <c r="C274" s="34">
        <f>odchylky!E75</f>
        <v>0.27777777777777779</v>
      </c>
    </row>
    <row r="275" spans="3:3" x14ac:dyDescent="0.25">
      <c r="C275" s="34">
        <f>odchylky!E76</f>
        <v>-0.13043478260869565</v>
      </c>
    </row>
    <row r="276" spans="3:3" x14ac:dyDescent="0.25">
      <c r="C276" s="34">
        <f>odchylky!E78</f>
        <v>8.1081081081081086E-2</v>
      </c>
    </row>
    <row r="277" spans="3:3" x14ac:dyDescent="0.25">
      <c r="C277" s="34">
        <f>odchylky!E79</f>
        <v>0.1</v>
      </c>
    </row>
    <row r="278" spans="3:3" x14ac:dyDescent="0.25">
      <c r="C278" s="34">
        <f>odchylky!E80</f>
        <v>-0.1891891891891892</v>
      </c>
    </row>
    <row r="279" spans="3:3" x14ac:dyDescent="0.25">
      <c r="C279" s="34">
        <f>odchylky!E81</f>
        <v>2.9411764705882353E-2</v>
      </c>
    </row>
    <row r="280" spans="3:3" x14ac:dyDescent="0.25">
      <c r="C280" s="34">
        <f>odchylky!E82</f>
        <v>5.5555555555555552E-2</v>
      </c>
    </row>
    <row r="281" spans="3:3" x14ac:dyDescent="0.25">
      <c r="C281" s="34">
        <f>odchylky!E83</f>
        <v>-0.16666666666666666</v>
      </c>
    </row>
    <row r="282" spans="3:3" x14ac:dyDescent="0.25">
      <c r="C282" s="34">
        <f>odchylky!E84</f>
        <v>4.1666666666666664E-2</v>
      </c>
    </row>
    <row r="283" spans="3:3" x14ac:dyDescent="0.25">
      <c r="C283" s="34">
        <f>odchylky!E85</f>
        <v>-0.1</v>
      </c>
    </row>
    <row r="284" spans="3:3" x14ac:dyDescent="0.25">
      <c r="C284" s="34">
        <f>odchylky!E86</f>
        <v>-0.13978494623655913</v>
      </c>
    </row>
    <row r="285" spans="3:3" x14ac:dyDescent="0.25">
      <c r="C285" s="34">
        <f>odchylky!E87</f>
        <v>-6.9767441860465115E-2</v>
      </c>
    </row>
    <row r="286" spans="3:3" x14ac:dyDescent="0.25">
      <c r="C286" s="34">
        <f>odchylky!E88</f>
        <v>0</v>
      </c>
    </row>
    <row r="287" spans="3:3" x14ac:dyDescent="0.25">
      <c r="C287" s="34">
        <f>odchylky!E89</f>
        <v>7.5949367088607597E-2</v>
      </c>
    </row>
    <row r="288" spans="3:3" x14ac:dyDescent="0.25">
      <c r="C288" s="34">
        <f>odchylky!E90</f>
        <v>-6.25E-2</v>
      </c>
    </row>
    <row r="289" spans="3:3" x14ac:dyDescent="0.25">
      <c r="C289" s="34">
        <f>odchylky!E91</f>
        <v>-9.433962264150943E-3</v>
      </c>
    </row>
    <row r="290" spans="3:3" x14ac:dyDescent="0.25">
      <c r="C290" s="34">
        <f>odchylky!E94</f>
        <v>-2.4390243902439025E-2</v>
      </c>
    </row>
    <row r="291" spans="3:3" x14ac:dyDescent="0.25">
      <c r="C291" s="34">
        <f>odchylky!E95</f>
        <v>-0.23076923076923078</v>
      </c>
    </row>
    <row r="292" spans="3:3" x14ac:dyDescent="0.25">
      <c r="C292" s="34">
        <f>odchylky!E97</f>
        <v>-5.4054054054054057E-2</v>
      </c>
    </row>
    <row r="293" spans="3:3" x14ac:dyDescent="0.25">
      <c r="C293" s="34">
        <f>odchylky!E98</f>
        <v>0.12244897959183673</v>
      </c>
    </row>
    <row r="294" spans="3:3" x14ac:dyDescent="0.25">
      <c r="C294" s="34">
        <f>odchylky!E99</f>
        <v>-5.4054054054054057E-2</v>
      </c>
    </row>
    <row r="295" spans="3:3" x14ac:dyDescent="0.25">
      <c r="C295" s="34">
        <f>odchylky!E100</f>
        <v>0.13636363636363635</v>
      </c>
    </row>
    <row r="296" spans="3:3" x14ac:dyDescent="0.25">
      <c r="C296" s="34">
        <f>odchylky!E101</f>
        <v>0.10465116279069768</v>
      </c>
    </row>
    <row r="297" spans="3:3" x14ac:dyDescent="0.25">
      <c r="C297" s="34">
        <f>odchylky!E102</f>
        <v>-3.2258064516129031E-2</v>
      </c>
    </row>
    <row r="298" spans="3:3" x14ac:dyDescent="0.25">
      <c r="C298" s="34">
        <f>odchylky!E103</f>
        <v>-0.15254237288135594</v>
      </c>
    </row>
    <row r="299" spans="3:3" x14ac:dyDescent="0.25">
      <c r="C299" s="34">
        <f>odchylky!E104</f>
        <v>0.2</v>
      </c>
    </row>
    <row r="300" spans="3:3" x14ac:dyDescent="0.25">
      <c r="C300" s="34">
        <f>odchylky!E105</f>
        <v>-1.1627906976744186E-2</v>
      </c>
    </row>
    <row r="301" spans="3:3" x14ac:dyDescent="0.25">
      <c r="C301" s="34">
        <f>odchylky!E106</f>
        <v>0.2857142857142857</v>
      </c>
    </row>
    <row r="302" spans="3:3" x14ac:dyDescent="0.25">
      <c r="C302" s="34">
        <f>odchylky!E107</f>
        <v>1.4492753623188406E-2</v>
      </c>
    </row>
    <row r="303" spans="3:3" x14ac:dyDescent="0.25">
      <c r="C303" s="34">
        <f>odchylky!E108</f>
        <v>2.9411764705882353E-2</v>
      </c>
    </row>
    <row r="304" spans="3:3" x14ac:dyDescent="0.25">
      <c r="C304" s="34">
        <f>odchylky!E109</f>
        <v>-9.8360655737704916E-2</v>
      </c>
    </row>
    <row r="305" spans="3:3" x14ac:dyDescent="0.25">
      <c r="C305" s="34">
        <f>odchylky!E110</f>
        <v>7.8431372549019607E-2</v>
      </c>
    </row>
    <row r="306" spans="3:3" x14ac:dyDescent="0.25">
      <c r="C306" s="34">
        <f>odchylky!E111</f>
        <v>1.6260162601626018E-2</v>
      </c>
    </row>
    <row r="307" spans="3:3" x14ac:dyDescent="0.25">
      <c r="C307" s="34">
        <f>odchylky!E112</f>
        <v>0.14035087719298245</v>
      </c>
    </row>
    <row r="308" spans="3:3" x14ac:dyDescent="0.25">
      <c r="C308" s="34">
        <f>odchylky!E113</f>
        <v>8.4337349397590355E-2</v>
      </c>
    </row>
    <row r="309" spans="3:3" x14ac:dyDescent="0.25">
      <c r="C309" s="34">
        <f>odchylky!E114</f>
        <v>-0.16666666666666666</v>
      </c>
    </row>
    <row r="310" spans="3:3" x14ac:dyDescent="0.25">
      <c r="C310" s="34">
        <f>odchylky!G2</f>
        <v>0.43333333333333335</v>
      </c>
    </row>
    <row r="311" spans="3:3" x14ac:dyDescent="0.25">
      <c r="C311" s="34">
        <f>odchylky!G3</f>
        <v>6.25E-2</v>
      </c>
    </row>
    <row r="312" spans="3:3" x14ac:dyDescent="0.25">
      <c r="C312" s="34">
        <f>odchylky!G4</f>
        <v>0.15384615384615385</v>
      </c>
    </row>
    <row r="313" spans="3:3" x14ac:dyDescent="0.25">
      <c r="C313" s="34">
        <f>odchylky!G5</f>
        <v>2.8571428571428571E-2</v>
      </c>
    </row>
    <row r="314" spans="3:3" x14ac:dyDescent="0.25">
      <c r="C314" s="34">
        <f>odchylky!G6</f>
        <v>0</v>
      </c>
    </row>
    <row r="315" spans="3:3" x14ac:dyDescent="0.25">
      <c r="C315" s="34">
        <f>odchylky!G7</f>
        <v>0.22222222222222221</v>
      </c>
    </row>
    <row r="316" spans="3:3" x14ac:dyDescent="0.25">
      <c r="C316" s="34">
        <f>odchylky!G8</f>
        <v>0.10638297872340426</v>
      </c>
    </row>
    <row r="317" spans="3:3" x14ac:dyDescent="0.25">
      <c r="C317" s="34">
        <f>odchylky!G9</f>
        <v>0.23404255319148937</v>
      </c>
    </row>
    <row r="318" spans="3:3" x14ac:dyDescent="0.25">
      <c r="C318" s="34">
        <f>odchylky!G10</f>
        <v>-0.2</v>
      </c>
    </row>
    <row r="319" spans="3:3" x14ac:dyDescent="0.25">
      <c r="C319" s="34">
        <f>odchylky!G11</f>
        <v>6.6666666666666666E-2</v>
      </c>
    </row>
    <row r="320" spans="3:3" x14ac:dyDescent="0.25">
      <c r="C320" s="34">
        <f>odchylky!G12</f>
        <v>0.33333333333333331</v>
      </c>
    </row>
    <row r="321" spans="3:3" x14ac:dyDescent="0.25">
      <c r="C321" s="34">
        <f>odchylky!G13</f>
        <v>4.6511627906976744E-2</v>
      </c>
    </row>
    <row r="322" spans="3:3" x14ac:dyDescent="0.25">
      <c r="C322" s="34">
        <f>odchylky!G14</f>
        <v>0.38461538461538464</v>
      </c>
    </row>
    <row r="323" spans="3:3" x14ac:dyDescent="0.25">
      <c r="C323" s="34">
        <f>odchylky!G15</f>
        <v>0.12745098039215685</v>
      </c>
    </row>
    <row r="324" spans="3:3" x14ac:dyDescent="0.25">
      <c r="C324" s="34">
        <f>odchylky!G16</f>
        <v>5.5555555555555552E-2</v>
      </c>
    </row>
    <row r="325" spans="3:3" x14ac:dyDescent="0.25">
      <c r="C325" s="34">
        <f>odchylky!G18</f>
        <v>0.26436781609195403</v>
      </c>
    </row>
    <row r="326" spans="3:3" x14ac:dyDescent="0.25">
      <c r="C326" s="34">
        <f>odchylky!G19</f>
        <v>0.16279069767441862</v>
      </c>
    </row>
    <row r="327" spans="3:3" x14ac:dyDescent="0.25">
      <c r="C327" s="34">
        <f>odchylky!G21</f>
        <v>0.31578947368421051</v>
      </c>
    </row>
    <row r="328" spans="3:3" x14ac:dyDescent="0.25">
      <c r="C328" s="34">
        <f>odchylky!G22</f>
        <v>1.9230769230769232E-2</v>
      </c>
    </row>
    <row r="329" spans="3:3" x14ac:dyDescent="0.25">
      <c r="C329" s="34">
        <f>odchylky!G23</f>
        <v>0.17647058823529413</v>
      </c>
    </row>
    <row r="330" spans="3:3" x14ac:dyDescent="0.25">
      <c r="C330" s="34">
        <f>odchylky!G24</f>
        <v>0.18840579710144928</v>
      </c>
    </row>
    <row r="331" spans="3:3" x14ac:dyDescent="0.25">
      <c r="C331" s="34">
        <f>odchylky!G25</f>
        <v>2.3255813953488372E-2</v>
      </c>
    </row>
    <row r="332" spans="3:3" x14ac:dyDescent="0.25">
      <c r="C332" s="34">
        <f>odchylky!G26</f>
        <v>0.33333333333333331</v>
      </c>
    </row>
    <row r="333" spans="3:3" x14ac:dyDescent="0.25">
      <c r="C333" s="34">
        <f>odchylky!G27</f>
        <v>-4.2553191489361701E-2</v>
      </c>
    </row>
    <row r="334" spans="3:3" x14ac:dyDescent="0.25">
      <c r="C334" s="34">
        <f>odchylky!G28</f>
        <v>0.12244897959183673</v>
      </c>
    </row>
    <row r="335" spans="3:3" x14ac:dyDescent="0.25">
      <c r="C335" s="34">
        <f>odchylky!G29</f>
        <v>-4.6511627906976744E-2</v>
      </c>
    </row>
    <row r="336" spans="3:3" x14ac:dyDescent="0.25">
      <c r="C336" s="34">
        <f>odchylky!G30</f>
        <v>-4.0816326530612242E-2</v>
      </c>
    </row>
    <row r="337" spans="3:3" x14ac:dyDescent="0.25">
      <c r="C337" s="34">
        <f>odchylky!G31</f>
        <v>0.18461538461538463</v>
      </c>
    </row>
    <row r="338" spans="3:3" x14ac:dyDescent="0.25">
      <c r="C338" s="34">
        <f>odchylky!G32</f>
        <v>0</v>
      </c>
    </row>
    <row r="339" spans="3:3" x14ac:dyDescent="0.25">
      <c r="C339" s="34">
        <f>odchylky!G33</f>
        <v>0.19642857142857142</v>
      </c>
    </row>
    <row r="340" spans="3:3" x14ac:dyDescent="0.25">
      <c r="C340" s="34">
        <f>odchylky!G34</f>
        <v>7.4468085106382975E-2</v>
      </c>
    </row>
    <row r="341" spans="3:3" x14ac:dyDescent="0.25">
      <c r="C341" s="34">
        <f>odchylky!G35</f>
        <v>8.9285714285714288E-2</v>
      </c>
    </row>
    <row r="342" spans="3:3" x14ac:dyDescent="0.25">
      <c r="C342" s="34">
        <f>odchylky!G36</f>
        <v>0.17117117117117117</v>
      </c>
    </row>
    <row r="343" spans="3:3" x14ac:dyDescent="0.25">
      <c r="C343" s="34">
        <f>odchylky!G37</f>
        <v>0.35294117647058826</v>
      </c>
    </row>
    <row r="344" spans="3:3" x14ac:dyDescent="0.25">
      <c r="C344" s="34">
        <f>odchylky!G38</f>
        <v>0.10638297872340426</v>
      </c>
    </row>
    <row r="345" spans="3:3" x14ac:dyDescent="0.25">
      <c r="C345" s="34">
        <f>odchylky!G40</f>
        <v>0.23076923076923078</v>
      </c>
    </row>
    <row r="346" spans="3:3" x14ac:dyDescent="0.25">
      <c r="C346" s="34">
        <f>odchylky!G41</f>
        <v>6.25E-2</v>
      </c>
    </row>
    <row r="347" spans="3:3" x14ac:dyDescent="0.25">
      <c r="C347" s="34">
        <f>odchylky!G42</f>
        <v>0.1111111111111111</v>
      </c>
    </row>
    <row r="348" spans="3:3" x14ac:dyDescent="0.25">
      <c r="C348" s="34">
        <f>odchylky!G43</f>
        <v>0.11428571428571428</v>
      </c>
    </row>
    <row r="349" spans="3:3" x14ac:dyDescent="0.25">
      <c r="C349" s="34">
        <f>odchylky!G44</f>
        <v>0.13636363636363635</v>
      </c>
    </row>
    <row r="350" spans="3:3" x14ac:dyDescent="0.25">
      <c r="C350" s="34">
        <f>odchylky!G45</f>
        <v>0.26666666666666666</v>
      </c>
    </row>
    <row r="351" spans="3:3" x14ac:dyDescent="0.25">
      <c r="C351" s="34">
        <f>odchylky!G46</f>
        <v>1.9230769230769232E-2</v>
      </c>
    </row>
    <row r="352" spans="3:3" x14ac:dyDescent="0.25">
      <c r="C352" s="34">
        <f>odchylky!G47</f>
        <v>0</v>
      </c>
    </row>
    <row r="353" spans="3:3" x14ac:dyDescent="0.25">
      <c r="C353" s="34">
        <f>odchylky!G48</f>
        <v>5.128205128205128E-2</v>
      </c>
    </row>
    <row r="354" spans="3:3" x14ac:dyDescent="0.25">
      <c r="C354" s="34">
        <f>odchylky!G49</f>
        <v>0</v>
      </c>
    </row>
    <row r="355" spans="3:3" x14ac:dyDescent="0.25">
      <c r="C355" s="34">
        <f>odchylky!G50</f>
        <v>0.22580645161290322</v>
      </c>
    </row>
    <row r="356" spans="3:3" x14ac:dyDescent="0.25">
      <c r="C356" s="34">
        <f>odchylky!G51</f>
        <v>0.21212121212121213</v>
      </c>
    </row>
    <row r="357" spans="3:3" x14ac:dyDescent="0.25">
      <c r="C357" s="34">
        <f>odchylky!G52</f>
        <v>0.16981132075471697</v>
      </c>
    </row>
    <row r="358" spans="3:3" x14ac:dyDescent="0.25">
      <c r="C358" s="34">
        <f>odchylky!G53</f>
        <v>0.15</v>
      </c>
    </row>
    <row r="359" spans="3:3" x14ac:dyDescent="0.25">
      <c r="C359" s="34">
        <f>odchylky!G54</f>
        <v>3.1007751937984496E-2</v>
      </c>
    </row>
    <row r="360" spans="3:3" x14ac:dyDescent="0.25">
      <c r="C360" s="34">
        <f>odchylky!G56</f>
        <v>0.25</v>
      </c>
    </row>
    <row r="361" spans="3:3" x14ac:dyDescent="0.25">
      <c r="C361" s="34">
        <f>odchylky!G57</f>
        <v>4.3478260869565216E-2</v>
      </c>
    </row>
    <row r="362" spans="3:3" x14ac:dyDescent="0.25">
      <c r="C362" s="34">
        <f>odchylky!G59</f>
        <v>0.17499999999999999</v>
      </c>
    </row>
    <row r="363" spans="3:3" x14ac:dyDescent="0.25">
      <c r="C363" s="34">
        <f>odchylky!G60</f>
        <v>8.1632653061224483E-2</v>
      </c>
    </row>
    <row r="364" spans="3:3" x14ac:dyDescent="0.25">
      <c r="C364" s="34">
        <f>odchylky!G61</f>
        <v>0</v>
      </c>
    </row>
    <row r="365" spans="3:3" x14ac:dyDescent="0.25">
      <c r="C365" s="34">
        <f>odchylky!G62</f>
        <v>0.16417910447761194</v>
      </c>
    </row>
    <row r="366" spans="3:3" x14ac:dyDescent="0.25">
      <c r="C366" s="34">
        <f>odchylky!G63</f>
        <v>9.7560975609756101E-2</v>
      </c>
    </row>
    <row r="367" spans="3:3" x14ac:dyDescent="0.25">
      <c r="C367" s="34">
        <f>odchylky!G64</f>
        <v>0.27586206896551724</v>
      </c>
    </row>
    <row r="368" spans="3:3" x14ac:dyDescent="0.25">
      <c r="C368" s="34">
        <f>odchylky!G65</f>
        <v>0.06</v>
      </c>
    </row>
    <row r="369" spans="3:3" x14ac:dyDescent="0.25">
      <c r="C369" s="34">
        <f>odchylky!G66</f>
        <v>6.3829787234042548E-2</v>
      </c>
    </row>
    <row r="370" spans="3:3" x14ac:dyDescent="0.25">
      <c r="C370" s="34">
        <f>odchylky!G67</f>
        <v>5.7471264367816091E-2</v>
      </c>
    </row>
    <row r="371" spans="3:3" x14ac:dyDescent="0.25">
      <c r="C371" s="34">
        <f>odchylky!G68</f>
        <v>4.1666666666666664E-2</v>
      </c>
    </row>
    <row r="372" spans="3:3" x14ac:dyDescent="0.25">
      <c r="C372" s="34">
        <f>odchylky!G69</f>
        <v>0.19402985074626866</v>
      </c>
    </row>
    <row r="373" spans="3:3" x14ac:dyDescent="0.25">
      <c r="C373" s="34">
        <f>odchylky!G70</f>
        <v>4.7619047619047616E-2</v>
      </c>
    </row>
    <row r="374" spans="3:3" x14ac:dyDescent="0.25">
      <c r="C374" s="34">
        <f>odchylky!G71</f>
        <v>0.14035087719298245</v>
      </c>
    </row>
    <row r="375" spans="3:3" x14ac:dyDescent="0.25">
      <c r="C375" s="34">
        <f>odchylky!G72</f>
        <v>0.18181818181818182</v>
      </c>
    </row>
    <row r="376" spans="3:3" x14ac:dyDescent="0.25">
      <c r="C376" s="34">
        <f>odchylky!G73</f>
        <v>7.1428571428571425E-2</v>
      </c>
    </row>
    <row r="377" spans="3:3" x14ac:dyDescent="0.25">
      <c r="C377" s="34">
        <f>odchylky!G74</f>
        <v>0.1623931623931624</v>
      </c>
    </row>
    <row r="378" spans="3:3" x14ac:dyDescent="0.25">
      <c r="C378" s="34">
        <f>odchylky!G75</f>
        <v>0.2857142857142857</v>
      </c>
    </row>
    <row r="379" spans="3:3" x14ac:dyDescent="0.25">
      <c r="C379" s="34">
        <f>odchylky!G76</f>
        <v>0.11627906976744186</v>
      </c>
    </row>
    <row r="380" spans="3:3" x14ac:dyDescent="0.25">
      <c r="C380" s="34">
        <f>odchylky!G78</f>
        <v>0.24324324324324326</v>
      </c>
    </row>
    <row r="381" spans="3:3" x14ac:dyDescent="0.25">
      <c r="C381" s="34">
        <f>odchylky!G79</f>
        <v>0</v>
      </c>
    </row>
    <row r="382" spans="3:3" x14ac:dyDescent="0.25">
      <c r="C382" s="34">
        <f>odchylky!G80</f>
        <v>-0.13513513513513514</v>
      </c>
    </row>
    <row r="383" spans="3:3" x14ac:dyDescent="0.25">
      <c r="C383" s="34">
        <f>odchylky!G81</f>
        <v>-0.33823529411764708</v>
      </c>
    </row>
    <row r="384" spans="3:3" x14ac:dyDescent="0.25">
      <c r="C384" s="34">
        <f>odchylky!G82</f>
        <v>-0.13333333333333333</v>
      </c>
    </row>
    <row r="385" spans="3:3" x14ac:dyDescent="0.25">
      <c r="C385" s="34">
        <f>odchylky!G83</f>
        <v>-0.16666666666666666</v>
      </c>
    </row>
    <row r="386" spans="3:3" x14ac:dyDescent="0.25">
      <c r="C386" s="34">
        <f>odchylky!G84</f>
        <v>2.0833333333333332E-2</v>
      </c>
    </row>
    <row r="387" spans="3:3" x14ac:dyDescent="0.25">
      <c r="C387" s="34">
        <f>odchylky!G85</f>
        <v>0</v>
      </c>
    </row>
    <row r="388" spans="3:3" x14ac:dyDescent="0.25">
      <c r="C388" s="34">
        <f>odchylky!G86</f>
        <v>-0.35483870967741937</v>
      </c>
    </row>
    <row r="389" spans="3:3" x14ac:dyDescent="0.25">
      <c r="C389" s="34">
        <f>odchylky!G87</f>
        <v>-0.11627906976744186</v>
      </c>
    </row>
    <row r="390" spans="3:3" x14ac:dyDescent="0.25">
      <c r="C390" s="34">
        <f>odchylky!G88</f>
        <v>4.2857142857142858E-2</v>
      </c>
    </row>
    <row r="391" spans="3:3" x14ac:dyDescent="0.25">
      <c r="C391" s="34">
        <f>odchylky!G89</f>
        <v>3.7974683544303799E-2</v>
      </c>
    </row>
    <row r="392" spans="3:3" x14ac:dyDescent="0.25">
      <c r="C392" s="34">
        <f>odchylky!G90</f>
        <v>3.125E-2</v>
      </c>
    </row>
    <row r="393" spans="3:3" x14ac:dyDescent="0.25">
      <c r="C393" s="34">
        <f>odchylky!G91</f>
        <v>-5.6603773584905662E-2</v>
      </c>
    </row>
    <row r="394" spans="3:3" x14ac:dyDescent="0.25">
      <c r="C394" s="34">
        <f>odchylky!G92</f>
        <v>-4.6875E-2</v>
      </c>
    </row>
    <row r="395" spans="3:3" x14ac:dyDescent="0.25">
      <c r="C395" s="34">
        <f>odchylky!G94</f>
        <v>0.13414634146341464</v>
      </c>
    </row>
    <row r="396" spans="3:3" x14ac:dyDescent="0.25">
      <c r="C396" s="34">
        <f>odchylky!G95</f>
        <v>-9.6153846153846159E-2</v>
      </c>
    </row>
    <row r="397" spans="3:3" x14ac:dyDescent="0.25">
      <c r="C397" s="34">
        <f>odchylky!G97</f>
        <v>0.16216216216216217</v>
      </c>
    </row>
    <row r="398" spans="3:3" x14ac:dyDescent="0.25">
      <c r="C398" s="34">
        <f>odchylky!G98</f>
        <v>2.0408163265306121E-2</v>
      </c>
    </row>
    <row r="399" spans="3:3" x14ac:dyDescent="0.25">
      <c r="C399" s="34">
        <f>odchylky!G99</f>
        <v>-0.10810810810810811</v>
      </c>
    </row>
    <row r="400" spans="3:3" x14ac:dyDescent="0.25">
      <c r="C400" s="34">
        <f>odchylky!G100</f>
        <v>-1.5151515151515152E-2</v>
      </c>
    </row>
    <row r="401" spans="3:3" x14ac:dyDescent="0.25">
      <c r="C401" s="34">
        <f>odchylky!G101</f>
        <v>3.4883720930232558E-2</v>
      </c>
    </row>
    <row r="402" spans="3:3" x14ac:dyDescent="0.25">
      <c r="C402" s="34">
        <f>odchylky!G102</f>
        <v>-3.2258064516129031E-2</v>
      </c>
    </row>
    <row r="403" spans="3:3" x14ac:dyDescent="0.25">
      <c r="C403" s="34">
        <f>odchylky!G103</f>
        <v>-0.11864406779661017</v>
      </c>
    </row>
    <row r="404" spans="3:3" x14ac:dyDescent="0.25">
      <c r="C404" s="34">
        <f>odchylky!G104</f>
        <v>0.02</v>
      </c>
    </row>
    <row r="405" spans="3:3" x14ac:dyDescent="0.25">
      <c r="C405" s="34">
        <f>odchylky!G105</f>
        <v>-6.9767441860465115E-2</v>
      </c>
    </row>
    <row r="406" spans="3:3" x14ac:dyDescent="0.25">
      <c r="C406" s="34">
        <f>odchylky!G106</f>
        <v>-5.7142857142857141E-2</v>
      </c>
    </row>
    <row r="407" spans="3:3" x14ac:dyDescent="0.25">
      <c r="C407" s="34">
        <f>odchylky!G107</f>
        <v>8.6956521739130432E-2</v>
      </c>
    </row>
    <row r="408" spans="3:3" x14ac:dyDescent="0.25">
      <c r="C408" s="34">
        <f>odchylky!G108</f>
        <v>0.17647058823529413</v>
      </c>
    </row>
    <row r="409" spans="3:3" x14ac:dyDescent="0.25">
      <c r="C409" s="34">
        <f>odchylky!G109</f>
        <v>0.16393442622950818</v>
      </c>
    </row>
    <row r="410" spans="3:3" x14ac:dyDescent="0.25">
      <c r="C410" s="34">
        <f>odchylky!G110</f>
        <v>-1.9607843137254902E-2</v>
      </c>
    </row>
    <row r="411" spans="3:3" x14ac:dyDescent="0.25">
      <c r="C411" s="34">
        <f>odchylky!G111</f>
        <v>8.1300813008130079E-2</v>
      </c>
    </row>
    <row r="412" spans="3:3" x14ac:dyDescent="0.25">
      <c r="C412" s="34">
        <f>odchylky!G112</f>
        <v>7.8947368421052627E-2</v>
      </c>
    </row>
    <row r="413" spans="3:3" x14ac:dyDescent="0.25">
      <c r="C413" s="34">
        <f>odchylky!G113</f>
        <v>0.38554216867469882</v>
      </c>
    </row>
    <row r="414" spans="3:3" x14ac:dyDescent="0.25">
      <c r="C414" s="34">
        <f>odchylky!G114</f>
        <v>-4.7619047619047616E-2</v>
      </c>
    </row>
    <row r="415" spans="3:3" x14ac:dyDescent="0.25">
      <c r="C415" s="34">
        <f>IF(odchylky!K2="","",odchylky!K2)</f>
        <v>0.35135135135135137</v>
      </c>
    </row>
    <row r="416" spans="3:3" x14ac:dyDescent="0.25">
      <c r="C416" s="34">
        <f>IF(odchylky!K3="","",odchylky!K3)</f>
        <v>0.32653061224489793</v>
      </c>
    </row>
    <row r="417" spans="3:3" x14ac:dyDescent="0.25">
      <c r="C417" s="34">
        <f>IF(odchylky!K4="","",odchylky!K4)</f>
        <v>0.18421052631578946</v>
      </c>
    </row>
    <row r="418" spans="3:3" x14ac:dyDescent="0.25">
      <c r="C418" s="34">
        <f>IF(odchylky!K5="","",odchylky!K5)</f>
        <v>0.1111111111111111</v>
      </c>
    </row>
    <row r="419" spans="3:3" x14ac:dyDescent="0.25">
      <c r="C419" s="34">
        <f>IF(odchylky!K6="","",odchylky!K6)</f>
        <v>5.5555555555555552E-2</v>
      </c>
    </row>
    <row r="420" spans="3:3" x14ac:dyDescent="0.25">
      <c r="C420" s="34">
        <f>IF(odchylky!K7="","",odchylky!K7)</f>
        <v>0.40625</v>
      </c>
    </row>
    <row r="421" spans="3:3" x14ac:dyDescent="0.25">
      <c r="C421" s="34">
        <f>IF(odchylky!K8="","",odchylky!K8)</f>
        <v>0</v>
      </c>
    </row>
    <row r="422" spans="3:3" x14ac:dyDescent="0.25">
      <c r="C422" s="34">
        <f>IF(odchylky!K9="","",odchylky!K9)</f>
        <v>0.1</v>
      </c>
    </row>
    <row r="423" spans="3:3" x14ac:dyDescent="0.25">
      <c r="C423" s="34">
        <f>IF(odchylky!K10="","",odchylky!K10)</f>
        <v>-9.0909090909090912E-2</v>
      </c>
    </row>
    <row r="424" spans="3:3" x14ac:dyDescent="0.25">
      <c r="C424" s="34">
        <f>IF(odchylky!K11="","",odchylky!K11)</f>
        <v>8.6956521739130432E-2</v>
      </c>
    </row>
    <row r="425" spans="3:3" x14ac:dyDescent="0.25">
      <c r="C425" s="34">
        <f>IF(odchylky!K12="","",odchylky!K12)</f>
        <v>7.6923076923076927E-2</v>
      </c>
    </row>
    <row r="426" spans="3:3" x14ac:dyDescent="0.25">
      <c r="C426" s="34">
        <f>IF(odchylky!K13="","",odchylky!K13)</f>
        <v>-0.10714285714285714</v>
      </c>
    </row>
    <row r="427" spans="3:3" x14ac:dyDescent="0.25">
      <c r="C427" s="34">
        <f>IF(odchylky!K15="","",odchylky!K15)</f>
        <v>8.9108910891089105E-2</v>
      </c>
    </row>
    <row r="428" spans="3:3" x14ac:dyDescent="0.25">
      <c r="C428" s="34">
        <f>IF(odchylky!K16="","",odchylky!K16)</f>
        <v>0.04</v>
      </c>
    </row>
    <row r="429" spans="3:3" x14ac:dyDescent="0.25">
      <c r="C429" s="34">
        <f>IF(odchylky!K17="","",odchylky!K17)</f>
        <v>0.18181818181818182</v>
      </c>
    </row>
    <row r="430" spans="3:3" x14ac:dyDescent="0.25">
      <c r="C430" s="34">
        <f>IF(odchylky!K18="","",odchylky!K18)</f>
        <v>0.17647058823529413</v>
      </c>
    </row>
    <row r="431" spans="3:3" x14ac:dyDescent="0.25">
      <c r="C431" s="34">
        <f>IF(odchylky!K19="","",odchylky!K19)</f>
        <v>-0.1111111111111111</v>
      </c>
    </row>
    <row r="432" spans="3:3" x14ac:dyDescent="0.25">
      <c r="C432" s="34">
        <f>IF(odchylky!K21="","",odchylky!K21)</f>
        <v>0.28205128205128205</v>
      </c>
    </row>
    <row r="433" spans="3:3" x14ac:dyDescent="0.25">
      <c r="C433" s="34">
        <f>IF(odchylky!K22="","",odchylky!K22)</f>
        <v>0.2</v>
      </c>
    </row>
    <row r="434" spans="3:3" x14ac:dyDescent="0.25">
      <c r="C434" s="34">
        <f>IF(odchylky!K23="","",odchylky!K23)</f>
        <v>0.21951219512195122</v>
      </c>
    </row>
    <row r="435" spans="3:3" x14ac:dyDescent="0.25">
      <c r="C435" s="34">
        <f>IF(odchylky!K24="","",odchylky!K24)</f>
        <v>0.11940298507462686</v>
      </c>
    </row>
    <row r="436" spans="3:3" x14ac:dyDescent="0.25">
      <c r="C436" s="34">
        <f>IF(odchylky!K25="","",odchylky!K25)</f>
        <v>-4.49438202247191E-2</v>
      </c>
    </row>
    <row r="437" spans="3:3" x14ac:dyDescent="0.25">
      <c r="C437" s="34">
        <f>IF(odchylky!K26="","",odchylky!K26)</f>
        <v>0.33333333333333331</v>
      </c>
    </row>
    <row r="438" spans="3:3" x14ac:dyDescent="0.25">
      <c r="C438" s="34">
        <f>IF(odchylky!K27="","",odchylky!K27)</f>
        <v>0.12244897959183673</v>
      </c>
    </row>
    <row r="439" spans="3:3" x14ac:dyDescent="0.25">
      <c r="C439" s="34">
        <f>IF(odchylky!K28="","",odchylky!K28)</f>
        <v>0.2</v>
      </c>
    </row>
    <row r="440" spans="3:3" x14ac:dyDescent="0.25">
      <c r="C440" s="34">
        <f>IF(odchylky!K29="","",odchylky!K29)</f>
        <v>1.1904761904761904E-2</v>
      </c>
    </row>
    <row r="441" spans="3:3" x14ac:dyDescent="0.25">
      <c r="C441" s="34">
        <f>IF(odchylky!K30="","",odchylky!K30)</f>
        <v>6.3829787234042548E-2</v>
      </c>
    </row>
    <row r="442" spans="3:3" x14ac:dyDescent="0.25">
      <c r="C442" s="34">
        <f>IF(odchylky!K31="","",odchylky!K31)</f>
        <v>0.20967741935483872</v>
      </c>
    </row>
    <row r="443" spans="3:3" x14ac:dyDescent="0.25">
      <c r="C443" s="34">
        <f>IF(odchylky!K32="","",odchylky!K32)</f>
        <v>3.6585365853658534E-2</v>
      </c>
    </row>
    <row r="444" spans="3:3" x14ac:dyDescent="0.25">
      <c r="C444" s="34">
        <f>IF(odchylky!K33="","",odchylky!K33)</f>
        <v>-1.6393442622950821E-2</v>
      </c>
    </row>
    <row r="445" spans="3:3" x14ac:dyDescent="0.25">
      <c r="C445" s="34">
        <f>IF(odchylky!K34="","",odchylky!K34)</f>
        <v>0.14285714285714285</v>
      </c>
    </row>
    <row r="446" spans="3:3" x14ac:dyDescent="0.25">
      <c r="C446" s="34">
        <f>IF(odchylky!K35="","",odchylky!K35)</f>
        <v>4.8387096774193547E-2</v>
      </c>
    </row>
    <row r="447" spans="3:3" x14ac:dyDescent="0.25">
      <c r="C447" s="34">
        <f>IF(odchylky!K36="","",odchylky!K36)</f>
        <v>9.6491228070175433E-2</v>
      </c>
    </row>
    <row r="448" spans="3:3" x14ac:dyDescent="0.25">
      <c r="C448" s="34">
        <f>IF(odchylky!K37="","",odchylky!K37)</f>
        <v>0.26436781609195403</v>
      </c>
    </row>
    <row r="449" spans="3:3" x14ac:dyDescent="0.25">
      <c r="C449" s="34">
        <f>IF(odchylky!K38="","",odchylky!K38)</f>
        <v>2.2727272727272728E-2</v>
      </c>
    </row>
    <row r="450" spans="3:3" x14ac:dyDescent="0.25">
      <c r="C450" s="34">
        <f>IF(odchylky!K40="","",odchylky!K40)</f>
        <v>0.31578947368421051</v>
      </c>
    </row>
    <row r="451" spans="3:3" x14ac:dyDescent="0.25">
      <c r="C451" s="34">
        <f>IF(odchylky!K41="","",odchylky!K41)</f>
        <v>0.15384615384615385</v>
      </c>
    </row>
    <row r="452" spans="3:3" x14ac:dyDescent="0.25">
      <c r="C452" s="34">
        <f>IF(odchylky!K42="","",odchylky!K42)</f>
        <v>0.25</v>
      </c>
    </row>
    <row r="453" spans="3:3" x14ac:dyDescent="0.25">
      <c r="C453" s="34">
        <f>IF(odchylky!K43="","",odchylky!K43)</f>
        <v>4.4776119402985072E-2</v>
      </c>
    </row>
    <row r="454" spans="3:3" x14ac:dyDescent="0.25">
      <c r="C454" s="34">
        <f>IF(odchylky!K44="","",odchylky!K44)</f>
        <v>-9.0909090909090912E-2</v>
      </c>
    </row>
    <row r="455" spans="3:3" x14ac:dyDescent="0.25">
      <c r="C455" s="34">
        <f>IF(odchylky!K45="","",odchylky!K45)</f>
        <v>0.21212121212121213</v>
      </c>
    </row>
    <row r="456" spans="3:3" x14ac:dyDescent="0.25">
      <c r="C456" s="34">
        <f>IF(odchylky!K46="","",odchylky!K46)</f>
        <v>5.7692307692307696E-2</v>
      </c>
    </row>
    <row r="457" spans="3:3" x14ac:dyDescent="0.25">
      <c r="C457" s="34">
        <f>IF(odchylky!K47="","",odchylky!K47)</f>
        <v>-3.8461538461538464E-2</v>
      </c>
    </row>
    <row r="458" spans="3:3" x14ac:dyDescent="0.25">
      <c r="C458" s="34">
        <f>IF(odchylky!K48="","",odchylky!K48)</f>
        <v>4.9382716049382713E-2</v>
      </c>
    </row>
    <row r="459" spans="3:3" x14ac:dyDescent="0.25">
      <c r="C459" s="34">
        <f>IF(odchylky!K49="","",odchylky!K49)</f>
        <v>8.6956521739130432E-2</v>
      </c>
    </row>
    <row r="460" spans="3:3" x14ac:dyDescent="0.25">
      <c r="C460" s="34">
        <f>IF(odchylky!K50="","",odchylky!K50)</f>
        <v>7.6923076923076927E-2</v>
      </c>
    </row>
    <row r="461" spans="3:3" x14ac:dyDescent="0.25">
      <c r="C461" s="34">
        <f>IF(odchylky!K51="","",odchylky!K51)</f>
        <v>0</v>
      </c>
    </row>
    <row r="462" spans="3:3" x14ac:dyDescent="0.25">
      <c r="C462" s="34">
        <f>IF(odchylky!K52="","",odchylky!K52)</f>
        <v>0.1111111111111111</v>
      </c>
    </row>
    <row r="463" spans="3:3" x14ac:dyDescent="0.25">
      <c r="C463" s="34">
        <f>IF(odchylky!K53="","",odchylky!K53)</f>
        <v>0.12244897959183673</v>
      </c>
    </row>
    <row r="464" spans="3:3" x14ac:dyDescent="0.25">
      <c r="C464" s="34">
        <f>IF(odchylky!K54="","",odchylky!K54)</f>
        <v>1.5625E-2</v>
      </c>
    </row>
    <row r="465" spans="3:3" x14ac:dyDescent="0.25">
      <c r="C465" s="34">
        <f>IF(odchylky!K55="","",odchylky!K55)</f>
        <v>6.8376068376068383E-2</v>
      </c>
    </row>
    <row r="466" spans="3:3" x14ac:dyDescent="0.25">
      <c r="C466" s="34">
        <f>IF(odchylky!K56="","",odchylky!K56)</f>
        <v>0.14130434782608695</v>
      </c>
    </row>
    <row r="467" spans="3:3" x14ac:dyDescent="0.25">
      <c r="C467" s="34">
        <f>IF(odchylky!K57="","",odchylky!K57)</f>
        <v>-4.2553191489361701E-2</v>
      </c>
    </row>
    <row r="468" spans="3:3" x14ac:dyDescent="0.25">
      <c r="C468" s="34">
        <f>IF(odchylky!K59="","",odchylky!K59)</f>
        <v>0.19047619047619047</v>
      </c>
    </row>
    <row r="469" spans="3:3" x14ac:dyDescent="0.25">
      <c r="C469" s="34">
        <f>IF(odchylky!K60="","",odchylky!K60)</f>
        <v>0.1206896551724138</v>
      </c>
    </row>
    <row r="470" spans="3:3" x14ac:dyDescent="0.25">
      <c r="C470" s="34">
        <f>IF(odchylky!K61="","",odchylky!K61)</f>
        <v>0.16279069767441862</v>
      </c>
    </row>
    <row r="471" spans="3:3" x14ac:dyDescent="0.25">
      <c r="C471" s="34">
        <f>IF(odchylky!K62="","",odchylky!K62)</f>
        <v>0.11940298507462686</v>
      </c>
    </row>
    <row r="472" spans="3:3" x14ac:dyDescent="0.25">
      <c r="C472" s="34">
        <f>IF(odchylky!K63="","",odchylky!K63)</f>
        <v>-0.10112359550561797</v>
      </c>
    </row>
    <row r="473" spans="3:3" x14ac:dyDescent="0.25">
      <c r="C473" s="34">
        <f>IF(odchylky!K64="","",odchylky!K64)</f>
        <v>0.17647058823529413</v>
      </c>
    </row>
    <row r="474" spans="3:3" x14ac:dyDescent="0.25">
      <c r="C474" s="34">
        <f>IF(odchylky!K65="","",odchylky!K65)</f>
        <v>2.0408163265306121E-2</v>
      </c>
    </row>
    <row r="475" spans="3:3" x14ac:dyDescent="0.25">
      <c r="C475" s="34">
        <f>IF(odchylky!K66="","",odchylky!K66)</f>
        <v>6.3829787234042548E-2</v>
      </c>
    </row>
    <row r="476" spans="3:3" x14ac:dyDescent="0.25">
      <c r="C476" s="34">
        <f>IF(odchylky!K67="","",odchylky!K67)</f>
        <v>-7.8947368421052627E-2</v>
      </c>
    </row>
    <row r="477" spans="3:3" x14ac:dyDescent="0.25">
      <c r="C477" s="34">
        <f>IF(odchylky!K68="","",odchylky!K68)</f>
        <v>7.1428571428571425E-2</v>
      </c>
    </row>
    <row r="478" spans="3:3" x14ac:dyDescent="0.25">
      <c r="C478" s="34">
        <f>IF(odchylky!K69="","",odchylky!K69)</f>
        <v>1.5625E-2</v>
      </c>
    </row>
    <row r="479" spans="3:3" x14ac:dyDescent="0.25">
      <c r="C479" s="34">
        <f>IF(odchylky!K70="","",odchylky!K70)</f>
        <v>-0.14634146341463414</v>
      </c>
    </row>
    <row r="480" spans="3:3" x14ac:dyDescent="0.25">
      <c r="C480" s="34">
        <f>IF(odchylky!K71="","",odchylky!K71)</f>
        <v>7.1428571428571425E-2</v>
      </c>
    </row>
    <row r="481" spans="3:3" x14ac:dyDescent="0.25">
      <c r="C481" s="34">
        <f>IF(odchylky!K72="","",odchylky!K72)</f>
        <v>0.18811881188118812</v>
      </c>
    </row>
    <row r="482" spans="3:3" x14ac:dyDescent="0.25">
      <c r="C482" s="34">
        <f>IF(odchylky!K73="","",odchylky!K73)</f>
        <v>3.1746031746031744E-2</v>
      </c>
    </row>
    <row r="483" spans="3:3" x14ac:dyDescent="0.25">
      <c r="C483" s="34">
        <f>IF(odchylky!K74="","",odchylky!K74)</f>
        <v>0.14035087719298245</v>
      </c>
    </row>
    <row r="484" spans="3:3" x14ac:dyDescent="0.25">
      <c r="C484" s="34">
        <f>IF(odchylky!K75="","",odchylky!K75)</f>
        <v>0.3253012048192771</v>
      </c>
    </row>
    <row r="485" spans="3:3" x14ac:dyDescent="0.25">
      <c r="C485" s="34">
        <f>IF(odchylky!K76="","",odchylky!K76)</f>
        <v>-0.1</v>
      </c>
    </row>
    <row r="486" spans="3:3" x14ac:dyDescent="0.25">
      <c r="C486" s="34">
        <f>IF(odchylky!K78="","",odchylky!K78)</f>
        <v>0.3888888888888889</v>
      </c>
    </row>
    <row r="487" spans="3:3" x14ac:dyDescent="0.25">
      <c r="C487" s="34">
        <f>IF(odchylky!K79="","",odchylky!K79)</f>
        <v>0.25</v>
      </c>
    </row>
    <row r="488" spans="3:3" x14ac:dyDescent="0.25">
      <c r="C488" s="34">
        <f>IF(odchylky!K80="","",odchylky!K80)</f>
        <v>0.1111111111111111</v>
      </c>
    </row>
    <row r="489" spans="3:3" x14ac:dyDescent="0.25">
      <c r="C489" s="34">
        <f>IF(odchylky!K81="","",odchylky!K81)</f>
        <v>1.4492753623188406E-2</v>
      </c>
    </row>
    <row r="490" spans="3:3" x14ac:dyDescent="0.25">
      <c r="C490" s="34">
        <f>IF(odchylky!K82="","",odchylky!K82)</f>
        <v>-0.13043478260869565</v>
      </c>
    </row>
    <row r="491" spans="3:3" x14ac:dyDescent="0.25">
      <c r="C491" s="34">
        <f>IF(odchylky!K83="","",odchylky!K83)</f>
        <v>0.25</v>
      </c>
    </row>
    <row r="492" spans="3:3" x14ac:dyDescent="0.25">
      <c r="C492" s="34">
        <f>IF(odchylky!K84="","",odchylky!K84)</f>
        <v>5.7692307692307696E-2</v>
      </c>
    </row>
    <row r="493" spans="3:3" x14ac:dyDescent="0.25">
      <c r="C493" s="34">
        <f>IF(odchylky!K85="","",odchylky!K85)</f>
        <v>-1.9607843137254902E-2</v>
      </c>
    </row>
    <row r="494" spans="3:3" x14ac:dyDescent="0.25">
      <c r="C494" s="34">
        <f>IF(odchylky!K86="","",odchylky!K86)</f>
        <v>-6.9767441860465115E-2</v>
      </c>
    </row>
    <row r="495" spans="3:3" x14ac:dyDescent="0.25">
      <c r="C495" s="34">
        <f>IF(odchylky!K87="","",odchylky!K87)</f>
        <v>0.51515151515151514</v>
      </c>
    </row>
    <row r="496" spans="3:3" x14ac:dyDescent="0.25">
      <c r="C496" s="34">
        <f>IF(odchylky!K88="","",odchylky!K88)</f>
        <v>0.17647058823529413</v>
      </c>
    </row>
    <row r="497" spans="3:3" x14ac:dyDescent="0.25">
      <c r="C497" s="34">
        <f>IF(odchylky!K89="","",odchylky!K89)</f>
        <v>-8.5365853658536592E-2</v>
      </c>
    </row>
    <row r="498" spans="3:3" x14ac:dyDescent="0.25">
      <c r="C498" s="34">
        <f>IF(odchylky!K90="","",odchylky!K90)</f>
        <v>9.0909090909090912E-2</v>
      </c>
    </row>
    <row r="499" spans="3:3" x14ac:dyDescent="0.25">
      <c r="C499" s="34">
        <f>IF(odchylky!K91="","",odchylky!K91)</f>
        <v>7.8431372549019607E-2</v>
      </c>
    </row>
    <row r="500" spans="3:3" x14ac:dyDescent="0.25">
      <c r="C500" s="34">
        <f>IF(odchylky!K92="","",odchylky!K92)</f>
        <v>6.5573770491803282E-2</v>
      </c>
    </row>
    <row r="501" spans="3:3" x14ac:dyDescent="0.25">
      <c r="C501" s="34">
        <f>IF(odchylky!K93="","",odchylky!K93)</f>
        <v>0.16071428571428573</v>
      </c>
    </row>
    <row r="502" spans="3:3" x14ac:dyDescent="0.25">
      <c r="C502" s="34">
        <f>IF(odchylky!K94="","",odchylky!K94)</f>
        <v>0.15789473684210525</v>
      </c>
    </row>
    <row r="503" spans="3:3" x14ac:dyDescent="0.25">
      <c r="C503" s="34">
        <f>IF(odchylky!K95="","",odchylky!K95)</f>
        <v>-0.24528301886792453</v>
      </c>
    </row>
    <row r="504" spans="3:3" x14ac:dyDescent="0.25">
      <c r="C504" s="34">
        <f>IF(odchylky!K97="","",odchylky!K97)</f>
        <v>0.19565217391304349</v>
      </c>
    </row>
    <row r="505" spans="3:3" x14ac:dyDescent="0.25">
      <c r="C505" s="34">
        <f>IF(odchylky!K98="","",odchylky!K98)</f>
        <v>0.18181818181818182</v>
      </c>
    </row>
    <row r="506" spans="3:3" x14ac:dyDescent="0.25">
      <c r="C506" s="34">
        <f>IF(odchylky!K99="","",odchylky!K99)</f>
        <v>8.6956521739130432E-2</v>
      </c>
    </row>
    <row r="507" spans="3:3" x14ac:dyDescent="0.25">
      <c r="C507" s="34">
        <f>IF(odchylky!K100="","",odchylky!K100)</f>
        <v>6.0606060606060608E-2</v>
      </c>
    </row>
    <row r="508" spans="3:3" x14ac:dyDescent="0.25">
      <c r="C508" s="34">
        <f>IF(odchylky!K101="","",odchylky!K101)</f>
        <v>-9.0909090909090912E-2</v>
      </c>
    </row>
    <row r="509" spans="3:3" x14ac:dyDescent="0.25">
      <c r="C509" s="34">
        <f>IF(odchylky!K102="","",odchylky!K102)</f>
        <v>0.33333333333333331</v>
      </c>
    </row>
    <row r="510" spans="3:3" x14ac:dyDescent="0.25">
      <c r="C510" s="34">
        <f>IF(odchylky!K103="","",odchylky!K103)</f>
        <v>-9.0909090909090912E-2</v>
      </c>
    </row>
    <row r="511" spans="3:3" x14ac:dyDescent="0.25">
      <c r="C511" s="34">
        <f>IF(odchylky!K104="","",odchylky!K104)</f>
        <v>7.8431372549019607E-2</v>
      </c>
    </row>
    <row r="512" spans="3:3" x14ac:dyDescent="0.25">
      <c r="C512" s="34">
        <f>IF(odchylky!K105="","",odchylky!K105)</f>
        <v>-5.8823529411764705E-2</v>
      </c>
    </row>
    <row r="513" spans="3:3" x14ac:dyDescent="0.25">
      <c r="C513" s="34">
        <f>IF(odchylky!K106="","",odchylky!K106)</f>
        <v>0.28205128205128205</v>
      </c>
    </row>
    <row r="514" spans="3:3" x14ac:dyDescent="0.25">
      <c r="C514" s="34">
        <f>IF(odchylky!K107="","",odchylky!K107)</f>
        <v>8.3333333333333329E-2</v>
      </c>
    </row>
    <row r="515" spans="3:3" x14ac:dyDescent="0.25">
      <c r="C515" s="34">
        <f>IF(odchylky!K108="","",odchylky!K108)</f>
        <v>-0.12790697674418605</v>
      </c>
    </row>
    <row r="516" spans="3:3" x14ac:dyDescent="0.25">
      <c r="C516" s="34">
        <f>IF(odchylky!K109="","",odchylky!K109)</f>
        <v>0.1111111111111111</v>
      </c>
    </row>
    <row r="517" spans="3:3" x14ac:dyDescent="0.25">
      <c r="C517" s="34">
        <f>IF(odchylky!K110="","",odchylky!K110)</f>
        <v>0.14583333333333334</v>
      </c>
    </row>
    <row r="518" spans="3:3" x14ac:dyDescent="0.25">
      <c r="C518" s="34">
        <f>IF(odchylky!K111="","",odchylky!K111)</f>
        <v>5.46875E-2</v>
      </c>
    </row>
    <row r="519" spans="3:3" x14ac:dyDescent="0.25">
      <c r="C519" s="34">
        <f>IF(odchylky!K112="","",odchylky!K112)</f>
        <v>5.6910569105691054E-2</v>
      </c>
    </row>
    <row r="520" spans="3:3" x14ac:dyDescent="0.25">
      <c r="C520" s="34">
        <f>IF(odchylky!K113="","",odchylky!K113)</f>
        <v>0.1702127659574468</v>
      </c>
    </row>
    <row r="521" spans="3:3" x14ac:dyDescent="0.25">
      <c r="C521" s="34">
        <f>IF(odchylky!K114="","",odchylky!K114)</f>
        <v>-0.2</v>
      </c>
    </row>
    <row r="522" spans="3:3" x14ac:dyDescent="0.25">
      <c r="C522" s="34">
        <f>IF(odchylky!S2="","",odchylky!S2)</f>
        <v>0.6470588235294118</v>
      </c>
    </row>
    <row r="523" spans="3:3" x14ac:dyDescent="0.25">
      <c r="C523" s="34">
        <f>IF(odchylky!S3="","",odchylky!S3)</f>
        <v>0.2857142857142857</v>
      </c>
    </row>
    <row r="524" spans="3:3" x14ac:dyDescent="0.25">
      <c r="C524" s="34">
        <f>IF(odchylky!S4="","",odchylky!S4)</f>
        <v>0.35135135135135137</v>
      </c>
    </row>
    <row r="525" spans="3:3" x14ac:dyDescent="0.25">
      <c r="C525" s="34">
        <f>IF(odchylky!S5="","",odchylky!S5)</f>
        <v>0.25757575757575757</v>
      </c>
    </row>
    <row r="526" spans="3:3" x14ac:dyDescent="0.25">
      <c r="C526" s="34">
        <f>IF(odchylky!S6="","",odchylky!S6)</f>
        <v>0.15909090909090909</v>
      </c>
    </row>
    <row r="527" spans="3:3" x14ac:dyDescent="0.25">
      <c r="C527" s="34">
        <f>IF(odchylky!S7="","",odchylky!S7)</f>
        <v>0.4</v>
      </c>
    </row>
    <row r="528" spans="3:3" x14ac:dyDescent="0.25">
      <c r="C528" s="34">
        <f>IF(odchylky!S8="","",odchylky!S8)</f>
        <v>0.6</v>
      </c>
    </row>
    <row r="529" spans="3:3" x14ac:dyDescent="0.25">
      <c r="C529" s="34">
        <f>IF(odchylky!S9="","",odchylky!S9)</f>
        <v>0.23529411764705882</v>
      </c>
    </row>
    <row r="530" spans="3:3" x14ac:dyDescent="0.25">
      <c r="C530" s="34">
        <f>IF(odchylky!S10="","",odchylky!S10)</f>
        <v>0.15662650602409639</v>
      </c>
    </row>
    <row r="531" spans="3:3" x14ac:dyDescent="0.25">
      <c r="C531" s="34">
        <f>IF(odchylky!S11="","",odchylky!S11)</f>
        <v>0.17777777777777778</v>
      </c>
    </row>
    <row r="532" spans="3:3" x14ac:dyDescent="0.25">
      <c r="C532" s="34">
        <f>IF(odchylky!S12="","",odchylky!S12)</f>
        <v>0.12698412698412698</v>
      </c>
    </row>
    <row r="533" spans="3:3" x14ac:dyDescent="0.25">
      <c r="C533" s="34">
        <f>IF(odchylky!S13="","",odchylky!S13)</f>
        <v>4.49438202247191E-2</v>
      </c>
    </row>
    <row r="534" spans="3:3" x14ac:dyDescent="0.25">
      <c r="C534" s="34">
        <f>IF(odchylky!S14="","",odchylky!S14)</f>
        <v>8.9285714285714288E-2</v>
      </c>
    </row>
    <row r="535" spans="3:3" x14ac:dyDescent="0.25">
      <c r="C535" s="34">
        <f>IF(odchylky!S15="","",odchylky!S15)</f>
        <v>0.28999999999999998</v>
      </c>
    </row>
    <row r="536" spans="3:3" x14ac:dyDescent="0.25">
      <c r="C536" s="34">
        <f>IF(odchylky!S16="","",odchylky!S16)</f>
        <v>0.10569105691056911</v>
      </c>
    </row>
    <row r="537" spans="3:3" x14ac:dyDescent="0.25">
      <c r="C537" s="34">
        <f>IF(odchylky!S17="","",odchylky!S17)</f>
        <v>0.14782608695652175</v>
      </c>
    </row>
    <row r="538" spans="3:3" x14ac:dyDescent="0.25">
      <c r="C538" s="34">
        <f>IF(odchylky!S18="","",odchylky!S18)</f>
        <v>0.17894736842105263</v>
      </c>
    </row>
    <row r="539" spans="3:3" x14ac:dyDescent="0.25">
      <c r="C539" s="34">
        <f>IF(odchylky!S19="","",odchylky!S19)</f>
        <v>0.54347826086956519</v>
      </c>
    </row>
    <row r="540" spans="3:3" x14ac:dyDescent="0.25">
      <c r="C540" s="34">
        <f>IF(odchylky!S21="","",odchylky!S21)</f>
        <v>0.26829268292682928</v>
      </c>
    </row>
    <row r="541" spans="3:3" x14ac:dyDescent="0.25">
      <c r="C541" s="34">
        <f>IF(odchylky!S22="","",odchylky!S22)</f>
        <v>0.17307692307692307</v>
      </c>
    </row>
    <row r="542" spans="3:3" x14ac:dyDescent="0.25">
      <c r="C542" s="34">
        <f>IF(odchylky!S23="","",odchylky!S23)</f>
        <v>0.46511627906976744</v>
      </c>
    </row>
    <row r="543" spans="3:3" x14ac:dyDescent="0.25">
      <c r="C543" s="34">
        <f>IF(odchylky!S24="","",odchylky!S24)</f>
        <v>0.20895522388059701</v>
      </c>
    </row>
    <row r="544" spans="3:3" x14ac:dyDescent="0.25">
      <c r="C544" s="34">
        <f>IF(odchylky!S25="","",odchylky!S25)</f>
        <v>0.30337078651685395</v>
      </c>
    </row>
    <row r="545" spans="3:3" x14ac:dyDescent="0.25">
      <c r="C545" s="34">
        <f>IF(odchylky!S26="","",odchylky!S26)</f>
        <v>0.44444444444444442</v>
      </c>
    </row>
    <row r="546" spans="3:3" x14ac:dyDescent="0.25">
      <c r="C546" s="34">
        <f>IF(odchylky!S27="","",odchylky!S27)</f>
        <v>0.17307692307692307</v>
      </c>
    </row>
    <row r="547" spans="3:3" x14ac:dyDescent="0.25">
      <c r="C547" s="34">
        <f>IF(odchylky!S28="","",odchylky!S28)</f>
        <v>0.10416666666666667</v>
      </c>
    </row>
    <row r="548" spans="3:3" x14ac:dyDescent="0.25">
      <c r="C548" s="34">
        <f>IF(odchylky!S29="","",odchylky!S29)</f>
        <v>0.18072289156626506</v>
      </c>
    </row>
    <row r="549" spans="3:3" x14ac:dyDescent="0.25">
      <c r="C549" s="34">
        <f>IF(odchylky!S30="","",odchylky!S30)</f>
        <v>0.10416666666666667</v>
      </c>
    </row>
    <row r="550" spans="3:3" x14ac:dyDescent="0.25">
      <c r="C550" s="34">
        <f>IF(odchylky!S31="","",odchylky!S31)</f>
        <v>0.2711864406779661</v>
      </c>
    </row>
    <row r="551" spans="3:3" x14ac:dyDescent="0.25">
      <c r="C551" s="34">
        <f>IF(odchylky!S32="","",odchylky!S32)</f>
        <v>-1.1904761904761904E-2</v>
      </c>
    </row>
    <row r="552" spans="3:3" x14ac:dyDescent="0.25">
      <c r="C552" s="34">
        <f>IF(odchylky!S33="","",odchylky!S33)</f>
        <v>7.1428571428571425E-2</v>
      </c>
    </row>
    <row r="553" spans="3:3" x14ac:dyDescent="0.25">
      <c r="C553" s="34">
        <f>IF(odchylky!S34="","",odchylky!S34)</f>
        <v>0.37894736842105264</v>
      </c>
    </row>
    <row r="554" spans="3:3" x14ac:dyDescent="0.25">
      <c r="C554" s="34">
        <f>IF(odchylky!S35="","",odchylky!S35)</f>
        <v>0.10569105691056911</v>
      </c>
    </row>
    <row r="555" spans="3:3" x14ac:dyDescent="0.25">
      <c r="C555" s="34">
        <f>IF(odchylky!S36="","",odchylky!S36)</f>
        <v>0.1206896551724138</v>
      </c>
    </row>
    <row r="556" spans="3:3" x14ac:dyDescent="0.25">
      <c r="C556" s="34">
        <f>IF(odchylky!S37="","",odchylky!S37)</f>
        <v>0.21649484536082475</v>
      </c>
    </row>
    <row r="557" spans="3:3" x14ac:dyDescent="0.25">
      <c r="C557" s="34">
        <f>IF(odchylky!S38="","",odchylky!S38)</f>
        <v>0.10909090909090909</v>
      </c>
    </row>
    <row r="558" spans="3:3" x14ac:dyDescent="0.25">
      <c r="C558" s="34">
        <f>IF(odchylky!S40="","",odchylky!S40)</f>
        <v>5.4545454545454543E-2</v>
      </c>
    </row>
    <row r="559" spans="3:3" x14ac:dyDescent="0.25">
      <c r="C559" s="34">
        <f>IF(odchylky!S41="","",odchylky!S41)</f>
        <v>0.27272727272727271</v>
      </c>
    </row>
    <row r="560" spans="3:3" x14ac:dyDescent="0.25">
      <c r="C560" s="34">
        <f>IF(odchylky!S42="","",odchylky!S42)</f>
        <v>0.30232558139534882</v>
      </c>
    </row>
    <row r="561" spans="3:3" x14ac:dyDescent="0.25">
      <c r="C561" s="34">
        <f>IF(odchylky!S43="","",odchylky!S43)</f>
        <v>0.26315789473684209</v>
      </c>
    </row>
    <row r="562" spans="3:3" x14ac:dyDescent="0.25">
      <c r="C562" s="34">
        <f>IF(odchylky!S44="","",odchylky!S44)</f>
        <v>5.2631578947368418E-2</v>
      </c>
    </row>
    <row r="563" spans="3:3" x14ac:dyDescent="0.25">
      <c r="C563" s="34">
        <f>IF(odchylky!S45="","",odchylky!S45)</f>
        <v>0.39285714285714285</v>
      </c>
    </row>
    <row r="564" spans="3:3" x14ac:dyDescent="0.25">
      <c r="C564" s="34">
        <f>IF(odchylky!S46="","",odchylky!S46)</f>
        <v>0.10416666666666667</v>
      </c>
    </row>
    <row r="565" spans="3:3" x14ac:dyDescent="0.25">
      <c r="C565" s="34">
        <f>IF(odchylky!S47="","",odchylky!S47)</f>
        <v>0.32608695652173914</v>
      </c>
    </row>
    <row r="566" spans="3:3" x14ac:dyDescent="0.25">
      <c r="C566" s="34">
        <f>IF(odchylky!S48="","",odchylky!S48)</f>
        <v>0.41772151898734178</v>
      </c>
    </row>
    <row r="567" spans="3:3" x14ac:dyDescent="0.25">
      <c r="C567" s="34">
        <f>IF(odchylky!S49="","",odchylky!S49)</f>
        <v>0.16279069767441862</v>
      </c>
    </row>
    <row r="568" spans="3:3" x14ac:dyDescent="0.25">
      <c r="C568" s="34">
        <f>IF(odchylky!S50="","",odchylky!S50)</f>
        <v>5.2631578947368418E-2</v>
      </c>
    </row>
    <row r="569" spans="3:3" x14ac:dyDescent="0.25">
      <c r="C569" s="34">
        <f>IF(odchylky!S51="","",odchylky!S51)</f>
        <v>0.19402985074626866</v>
      </c>
    </row>
    <row r="570" spans="3:3" x14ac:dyDescent="0.25">
      <c r="C570" s="34">
        <f>IF(odchylky!S52="","",odchylky!S52)</f>
        <v>5.7971014492753624E-2</v>
      </c>
    </row>
    <row r="571" spans="3:3" x14ac:dyDescent="0.25">
      <c r="C571" s="34">
        <f>IF(odchylky!S53="","",odchylky!S53)</f>
        <v>0.24242424242424243</v>
      </c>
    </row>
    <row r="572" spans="3:3" x14ac:dyDescent="0.25">
      <c r="C572" s="34">
        <f>IF(odchylky!S54="","",odchylky!S54)</f>
        <v>0.112</v>
      </c>
    </row>
    <row r="573" spans="3:3" x14ac:dyDescent="0.25">
      <c r="C573" s="34">
        <f>IF(odchylky!S55="","",odchylky!S55)</f>
        <v>0.16814159292035399</v>
      </c>
    </row>
    <row r="574" spans="3:3" x14ac:dyDescent="0.25">
      <c r="C574" s="34">
        <f>IF(odchylky!S56="","",odchylky!S56)</f>
        <v>0.29761904761904762</v>
      </c>
    </row>
    <row r="575" spans="3:3" x14ac:dyDescent="0.25">
      <c r="C575" s="34">
        <f>IF(odchylky!S57="","",odchylky!S57)</f>
        <v>0.41176470588235292</v>
      </c>
    </row>
    <row r="576" spans="3:3" x14ac:dyDescent="0.25">
      <c r="C576" s="34">
        <f>IF(odchylky!S59="","",odchylky!S59)</f>
        <v>0.13157894736842105</v>
      </c>
    </row>
    <row r="577" spans="3:3" x14ac:dyDescent="0.25">
      <c r="C577" s="34">
        <f>IF(odchylky!S60="","",odchylky!S60)</f>
        <v>8.1632653061224483E-2</v>
      </c>
    </row>
    <row r="578" spans="3:3" x14ac:dyDescent="0.25">
      <c r="C578" s="34">
        <f>IF(odchylky!S61="","",odchylky!S61)</f>
        <v>4.3478260869565216E-2</v>
      </c>
    </row>
    <row r="579" spans="3:3" x14ac:dyDescent="0.25">
      <c r="C579" s="34">
        <f>IF(odchylky!S62="","",odchylky!S62)</f>
        <v>0.19444444444444445</v>
      </c>
    </row>
    <row r="580" spans="3:3" x14ac:dyDescent="0.25">
      <c r="C580" s="34">
        <f>IF(odchylky!S63="","",odchylky!S63)</f>
        <v>0.15217391304347827</v>
      </c>
    </row>
    <row r="581" spans="3:3" x14ac:dyDescent="0.25">
      <c r="C581" s="34">
        <f>IF(odchylky!S64="","",odchylky!S64)</f>
        <v>0.44827586206896552</v>
      </c>
    </row>
    <row r="582" spans="3:3" x14ac:dyDescent="0.25">
      <c r="C582" s="34">
        <f>IF(odchylky!S65="","",odchylky!S65)</f>
        <v>0.13725490196078433</v>
      </c>
    </row>
    <row r="583" spans="3:3" x14ac:dyDescent="0.25">
      <c r="C583" s="34">
        <f>IF(odchylky!S66="","",odchylky!S66)</f>
        <v>0.17391304347826086</v>
      </c>
    </row>
    <row r="584" spans="3:3" x14ac:dyDescent="0.25">
      <c r="C584" s="34">
        <f>IF(odchylky!S67="","",odchylky!S67)</f>
        <v>0.1875</v>
      </c>
    </row>
    <row r="585" spans="3:3" x14ac:dyDescent="0.25">
      <c r="C585" s="34">
        <f>IF(odchylky!S68="","",odchylky!S68)</f>
        <v>0.10869565217391304</v>
      </c>
    </row>
    <row r="586" spans="3:3" x14ac:dyDescent="0.25">
      <c r="C586" s="34">
        <f>IF(odchylky!S69="","",odchylky!S69)</f>
        <v>0.15873015873015872</v>
      </c>
    </row>
    <row r="587" spans="3:3" x14ac:dyDescent="0.25">
      <c r="C587" s="34">
        <f>IF(odchylky!S70="","",odchylky!S70)</f>
        <v>3.7499999999999999E-2</v>
      </c>
    </row>
    <row r="588" spans="3:3" x14ac:dyDescent="0.25">
      <c r="C588" s="34">
        <f>IF(odchylky!S71="","",odchylky!S71)</f>
        <v>6.3492063492063489E-2</v>
      </c>
    </row>
    <row r="589" spans="3:3" x14ac:dyDescent="0.25">
      <c r="C589" s="34">
        <f>IF(odchylky!S72="","",odchylky!S72)</f>
        <v>0.15686274509803921</v>
      </c>
    </row>
    <row r="590" spans="3:3" x14ac:dyDescent="0.25">
      <c r="C590" s="34">
        <f>IF(odchylky!S73="","",odchylky!S73)</f>
        <v>8.1300813008130079E-2</v>
      </c>
    </row>
    <row r="591" spans="3:3" x14ac:dyDescent="0.25">
      <c r="C591" s="34">
        <f>IF(odchylky!S74="","",odchylky!S74)</f>
        <v>0.16964285714285715</v>
      </c>
    </row>
    <row r="592" spans="3:3" x14ac:dyDescent="0.25">
      <c r="C592" s="34">
        <f>IF(odchylky!S75="","",odchylky!S75)</f>
        <v>0.19101123595505617</v>
      </c>
    </row>
    <row r="593" spans="3:3" x14ac:dyDescent="0.25">
      <c r="C593" s="34">
        <f>IF(odchylky!S76="","",odchylky!S76)</f>
        <v>0.17777777777777778</v>
      </c>
    </row>
    <row r="594" spans="3:3" x14ac:dyDescent="0.25">
      <c r="C594" s="34">
        <f>IF(odchylky!S78="","",odchylky!S78)</f>
        <v>0.36842105263157893</v>
      </c>
    </row>
    <row r="595" spans="3:3" x14ac:dyDescent="0.25">
      <c r="C595" s="34">
        <f>IF(odchylky!S79="","",odchylky!S79)</f>
        <v>0.12962962962962962</v>
      </c>
    </row>
    <row r="596" spans="3:3" x14ac:dyDescent="0.25">
      <c r="C596" s="34">
        <f>IF(odchylky!S80="","",odchylky!S80)</f>
        <v>2.3809523809523808E-2</v>
      </c>
    </row>
    <row r="597" spans="3:3" x14ac:dyDescent="0.25">
      <c r="C597" s="34">
        <f>IF(odchylky!S81="","",odchylky!S81)</f>
        <v>0.17391304347826086</v>
      </c>
    </row>
    <row r="598" spans="3:3" x14ac:dyDescent="0.25">
      <c r="C598" s="34">
        <f>IF(odchylky!S82="","",odchylky!S82)</f>
        <v>0.18279569892473119</v>
      </c>
    </row>
    <row r="599" spans="3:3" x14ac:dyDescent="0.25">
      <c r="C599" s="34">
        <f>IF(odchylky!S83="","",odchylky!S83)</f>
        <v>0.4</v>
      </c>
    </row>
    <row r="600" spans="3:3" x14ac:dyDescent="0.25">
      <c r="C600" s="34">
        <f>IF(odchylky!S84="","",odchylky!S84)</f>
        <v>8.6206896551724144E-2</v>
      </c>
    </row>
    <row r="601" spans="3:3" x14ac:dyDescent="0.25">
      <c r="C601" s="34">
        <f>IF(odchylky!S85="","",odchylky!S85)</f>
        <v>8.3333333333333329E-2</v>
      </c>
    </row>
    <row r="602" spans="3:3" x14ac:dyDescent="0.25">
      <c r="C602" s="34">
        <f>IF(odchylky!S86="","",odchylky!S86)</f>
        <v>3.6585365853658534E-2</v>
      </c>
    </row>
    <row r="603" spans="3:3" x14ac:dyDescent="0.25">
      <c r="C603" s="34">
        <f>IF(odchylky!S87="","",odchylky!S87)</f>
        <v>0.47368421052631576</v>
      </c>
    </row>
    <row r="604" spans="3:3" x14ac:dyDescent="0.25">
      <c r="C604" s="34">
        <f>IF(odchylky!S88="","",odchylky!S88)</f>
        <v>9.6774193548387094E-2</v>
      </c>
    </row>
    <row r="605" spans="3:3" x14ac:dyDescent="0.25">
      <c r="C605" s="34">
        <f>IF(odchylky!S89="","",odchylky!S89)</f>
        <v>2.5000000000000001E-2</v>
      </c>
    </row>
    <row r="606" spans="3:3" x14ac:dyDescent="0.25">
      <c r="C606" s="34">
        <f>IF(odchylky!S90="","",odchylky!S90)</f>
        <v>1.6666666666666666E-2</v>
      </c>
    </row>
    <row r="607" spans="3:3" x14ac:dyDescent="0.25">
      <c r="C607" s="34">
        <f>IF(odchylky!S91="","",odchylky!S91)</f>
        <v>0.18811881188118812</v>
      </c>
    </row>
    <row r="608" spans="3:3" x14ac:dyDescent="0.25">
      <c r="C608" s="34">
        <f>IF(odchylky!S92="","",odchylky!S92)</f>
        <v>9.6774193548387094E-2</v>
      </c>
    </row>
    <row r="609" spans="3:3" x14ac:dyDescent="0.25">
      <c r="C609" s="34">
        <f>IF(odchylky!S93="","",odchylky!S93)</f>
        <v>0.16071428571428573</v>
      </c>
    </row>
    <row r="610" spans="3:3" x14ac:dyDescent="0.25">
      <c r="C610" s="34">
        <f>IF(odchylky!S94="","",odchylky!S94)</f>
        <v>0.17894736842105263</v>
      </c>
    </row>
    <row r="611" spans="3:3" x14ac:dyDescent="0.25">
      <c r="C611" s="34">
        <f>IF(odchylky!S95="","",odchylky!S95)</f>
        <v>0.70588235294117652</v>
      </c>
    </row>
    <row r="612" spans="3:3" x14ac:dyDescent="0.25">
      <c r="C612" s="34">
        <f>IF(odchylky!S97="","",odchylky!S97)</f>
        <v>0.15384615384615385</v>
      </c>
    </row>
    <row r="613" spans="3:3" x14ac:dyDescent="0.25">
      <c r="C613" s="34">
        <f>IF(odchylky!S98="","",odchylky!S98)</f>
        <v>4.0816326530612242E-2</v>
      </c>
    </row>
    <row r="614" spans="3:3" x14ac:dyDescent="0.25">
      <c r="C614" s="34">
        <f>IF(odchylky!S99="","",odchylky!S99)</f>
        <v>0.16279069767441862</v>
      </c>
    </row>
    <row r="615" spans="3:3" x14ac:dyDescent="0.25">
      <c r="C615" s="34">
        <f>IF(odchylky!S100="","",odchylky!S100)</f>
        <v>9.2307692307692313E-2</v>
      </c>
    </row>
    <row r="616" spans="3:3" x14ac:dyDescent="0.25">
      <c r="C616" s="34">
        <f>IF(odchylky!S101="","",odchylky!S101)</f>
        <v>0.12359550561797752</v>
      </c>
    </row>
    <row r="617" spans="3:3" x14ac:dyDescent="0.25">
      <c r="C617" s="34">
        <f>IF(odchylky!S102="","",odchylky!S102)</f>
        <v>0.35483870967741937</v>
      </c>
    </row>
    <row r="618" spans="3:3" x14ac:dyDescent="0.25">
      <c r="C618" s="34">
        <f>IF(odchylky!S103="","",odchylky!S103)</f>
        <v>0.19607843137254902</v>
      </c>
    </row>
    <row r="619" spans="3:3" x14ac:dyDescent="0.25">
      <c r="C619" s="34">
        <f>IF(odchylky!S104="","",odchylky!S104)</f>
        <v>0.08</v>
      </c>
    </row>
    <row r="620" spans="3:3" x14ac:dyDescent="0.25">
      <c r="C620" s="34">
        <f>IF(odchylky!S105="","",odchylky!S105)</f>
        <v>0.1951219512195122</v>
      </c>
    </row>
    <row r="621" spans="3:3" x14ac:dyDescent="0.25">
      <c r="C621" s="34">
        <f>IF(odchylky!S106="","",odchylky!S106)</f>
        <v>9.0909090909090912E-2</v>
      </c>
    </row>
    <row r="622" spans="3:3" x14ac:dyDescent="0.25">
      <c r="C622" s="34">
        <f>IF(odchylky!S107="","",odchylky!S107)</f>
        <v>0</v>
      </c>
    </row>
    <row r="623" spans="3:3" x14ac:dyDescent="0.25">
      <c r="C623" s="34">
        <f>IF(odchylky!S108="","",odchylky!S108)</f>
        <v>4.5977011494252873E-2</v>
      </c>
    </row>
    <row r="624" spans="3:3" x14ac:dyDescent="0.25">
      <c r="C624" s="34">
        <f>IF(odchylky!S109="","",odchylky!S109)</f>
        <v>0.14754098360655737</v>
      </c>
    </row>
    <row r="625" spans="3:3" x14ac:dyDescent="0.25">
      <c r="C625" s="34">
        <f>IF(odchylky!S110="","",odchylky!S110)</f>
        <v>0.13402061855670103</v>
      </c>
    </row>
    <row r="626" spans="3:3" x14ac:dyDescent="0.25">
      <c r="C626" s="34">
        <f>IF(odchylky!S111="","",odchylky!S111)</f>
        <v>3.1746031746031744E-2</v>
      </c>
    </row>
    <row r="627" spans="3:3" x14ac:dyDescent="0.25">
      <c r="C627" s="34">
        <f>IF(odchylky!S112="","",odchylky!S112)</f>
        <v>0.12280701754385964</v>
      </c>
    </row>
    <row r="628" spans="3:3" x14ac:dyDescent="0.25">
      <c r="C628" s="34">
        <f>IF(odchylky!S113="","",odchylky!S113)</f>
        <v>0</v>
      </c>
    </row>
    <row r="629" spans="3:3" x14ac:dyDescent="0.25">
      <c r="C629" s="34">
        <f>IF(odchylky!S114="","",odchylky!S114)</f>
        <v>0.46511627906976744</v>
      </c>
    </row>
    <row r="630" spans="3:3" x14ac:dyDescent="0.25">
      <c r="C630" s="34">
        <f>IF(odchylky!U2="","",odchylky!U2)</f>
        <v>-0.35185185185185186</v>
      </c>
    </row>
    <row r="631" spans="3:3" x14ac:dyDescent="0.25">
      <c r="C631" s="34">
        <f>IF(odchylky!U3="","",odchylky!U3)</f>
        <v>-0.375</v>
      </c>
    </row>
    <row r="632" spans="3:3" x14ac:dyDescent="0.25">
      <c r="C632" s="34">
        <f>IF(odchylky!U4="","",odchylky!U4)</f>
        <v>-0.14634146341463414</v>
      </c>
    </row>
    <row r="633" spans="3:3" x14ac:dyDescent="0.25">
      <c r="C633" s="34">
        <f>IF(odchylky!U5="","",odchylky!U5)</f>
        <v>-0.21052631578947367</v>
      </c>
    </row>
    <row r="634" spans="3:3" x14ac:dyDescent="0.25">
      <c r="C634" s="34">
        <f>IF(odchylky!U6="","",odchylky!U6)</f>
        <v>-6.25E-2</v>
      </c>
    </row>
    <row r="635" spans="3:3" x14ac:dyDescent="0.25">
      <c r="C635" s="34">
        <f>IF(odchylky!U7="","",odchylky!U7)</f>
        <v>0</v>
      </c>
    </row>
    <row r="636" spans="3:3" x14ac:dyDescent="0.25">
      <c r="C636" s="34">
        <f>IF(odchylky!U8="","",odchylky!U8)</f>
        <v>-0.1</v>
      </c>
    </row>
    <row r="637" spans="3:3" x14ac:dyDescent="0.25">
      <c r="C637" s="34">
        <f>IF(odchylky!U9="","",odchylky!U9)</f>
        <v>-0.14893617021276595</v>
      </c>
    </row>
    <row r="638" spans="3:3" x14ac:dyDescent="0.25">
      <c r="C638" s="34">
        <f>IF(odchylky!U10="","",odchylky!U10)</f>
        <v>-6.6666666666666666E-2</v>
      </c>
    </row>
    <row r="639" spans="3:3" x14ac:dyDescent="0.25">
      <c r="C639" s="34">
        <f>IF(odchylky!U11="","",odchylky!U11)</f>
        <v>-0.22222222222222221</v>
      </c>
    </row>
    <row r="640" spans="3:3" x14ac:dyDescent="0.25">
      <c r="C640" s="34">
        <f>IF(odchylky!U12="","",odchylky!U12)</f>
        <v>-3.8461538461538464E-2</v>
      </c>
    </row>
    <row r="641" spans="3:3" x14ac:dyDescent="0.25">
      <c r="C641" s="34">
        <f>IF(odchylky!U13="","",odchylky!U13)</f>
        <v>-2.7777777777777776E-2</v>
      </c>
    </row>
    <row r="642" spans="3:3" x14ac:dyDescent="0.25">
      <c r="C642" s="34">
        <f>IF(odchylky!U14="","",odchylky!U14)</f>
        <v>-0.20289855072463769</v>
      </c>
    </row>
    <row r="643" spans="3:3" x14ac:dyDescent="0.25">
      <c r="C643" s="34">
        <f>IF(odchylky!U15="","",odchylky!U15)</f>
        <v>-0.17525773195876287</v>
      </c>
    </row>
    <row r="644" spans="3:3" x14ac:dyDescent="0.25">
      <c r="C644" s="34">
        <f>IF(odchylky!U16="","",odchylky!U16)</f>
        <v>-0.04</v>
      </c>
    </row>
    <row r="645" spans="3:3" x14ac:dyDescent="0.25">
      <c r="C645" s="34">
        <f>IF(odchylky!U17="","",odchylky!U17)</f>
        <v>-3.5087719298245612E-2</v>
      </c>
    </row>
    <row r="646" spans="3:3" x14ac:dyDescent="0.25">
      <c r="C646" s="34">
        <f>IF(odchylky!U18="","",odchylky!U18)</f>
        <v>-0.10714285714285714</v>
      </c>
    </row>
    <row r="647" spans="3:3" x14ac:dyDescent="0.25">
      <c r="C647" s="34">
        <f>IF(odchylky!U19="","",odchylky!U19)</f>
        <v>-0.24528301886792453</v>
      </c>
    </row>
    <row r="648" spans="3:3" x14ac:dyDescent="0.25">
      <c r="C648" s="34">
        <f>IF(odchylky!U21="","",odchylky!U21)</f>
        <v>-0.32432432432432434</v>
      </c>
    </row>
    <row r="649" spans="3:3" x14ac:dyDescent="0.25">
      <c r="C649" s="34">
        <f>IF(odchylky!U22="","",odchylky!U22)</f>
        <v>-0.2</v>
      </c>
    </row>
    <row r="650" spans="3:3" x14ac:dyDescent="0.25">
      <c r="C650" s="34">
        <f>IF(odchylky!U23="","",odchylky!U23)</f>
        <v>-0.1111111111111111</v>
      </c>
    </row>
    <row r="651" spans="3:3" x14ac:dyDescent="0.25">
      <c r="C651" s="34">
        <f>IF(odchylky!U24="","",odchylky!U24)</f>
        <v>-9.7222222222222224E-2</v>
      </c>
    </row>
    <row r="652" spans="3:3" x14ac:dyDescent="0.25">
      <c r="C652" s="34">
        <f>IF(odchylky!U25="","",odchylky!U25)</f>
        <v>-0.13043478260869565</v>
      </c>
    </row>
    <row r="653" spans="3:3" x14ac:dyDescent="0.25">
      <c r="C653" s="34">
        <f>IF(odchylky!U26="","",odchylky!U26)</f>
        <v>0.25</v>
      </c>
    </row>
    <row r="654" spans="3:3" x14ac:dyDescent="0.25">
      <c r="C654" s="34">
        <f>IF(odchylky!U27="","",odchylky!U27)</f>
        <v>0</v>
      </c>
    </row>
    <row r="655" spans="3:3" x14ac:dyDescent="0.25">
      <c r="C655" s="34">
        <f>IF(odchylky!U28="","",odchylky!U28)</f>
        <v>2.2727272727272728E-2</v>
      </c>
    </row>
    <row r="656" spans="3:3" x14ac:dyDescent="0.25">
      <c r="C656" s="34">
        <f>IF(odchylky!U29="","",odchylky!U29)</f>
        <v>-0.15662650602409639</v>
      </c>
    </row>
    <row r="657" spans="3:3" x14ac:dyDescent="0.25">
      <c r="C657" s="34">
        <f>IF(odchylky!U30="","",odchylky!U30)</f>
        <v>-0.16666666666666666</v>
      </c>
    </row>
    <row r="658" spans="3:3" x14ac:dyDescent="0.25">
      <c r="C658" s="34">
        <f>IF(odchylky!U31="","",odchylky!U31)</f>
        <v>-3.5087719298245612E-2</v>
      </c>
    </row>
    <row r="659" spans="3:3" x14ac:dyDescent="0.25">
      <c r="C659" s="34">
        <f>IF(odchylky!U32="","",odchylky!U32)</f>
        <v>-0.125</v>
      </c>
    </row>
    <row r="660" spans="3:3" x14ac:dyDescent="0.25">
      <c r="C660" s="34">
        <f>IF(odchylky!U33="","",odchylky!U33)</f>
        <v>-0.16666666666666666</v>
      </c>
    </row>
    <row r="661" spans="3:3" x14ac:dyDescent="0.25">
      <c r="C661" s="34">
        <f>IF(odchylky!U34="","",odchylky!U34)</f>
        <v>-8.1632653061224483E-2</v>
      </c>
    </row>
    <row r="662" spans="3:3" x14ac:dyDescent="0.25">
      <c r="C662" s="34">
        <f>IF(odchylky!U35="","",odchylky!U35)</f>
        <v>-0.04</v>
      </c>
    </row>
    <row r="663" spans="3:3" x14ac:dyDescent="0.25">
      <c r="C663" s="34">
        <f>IF(odchylky!U36="","",odchylky!U36)</f>
        <v>0</v>
      </c>
    </row>
    <row r="664" spans="3:3" x14ac:dyDescent="0.25">
      <c r="C664" s="34">
        <f>IF(odchylky!U37="","",odchylky!U37)</f>
        <v>-0.16666666666666666</v>
      </c>
    </row>
    <row r="665" spans="3:3" x14ac:dyDescent="0.25">
      <c r="C665" s="34">
        <f>IF(odchylky!U38="","",odchylky!U38)</f>
        <v>-0.33333333333333331</v>
      </c>
    </row>
    <row r="666" spans="3:3" x14ac:dyDescent="0.25">
      <c r="C666" s="34">
        <f>IF(odchylky!U40="","",odchylky!U40)</f>
        <v>-0.2857142857142857</v>
      </c>
    </row>
    <row r="667" spans="3:3" x14ac:dyDescent="0.25">
      <c r="C667" s="34">
        <f>IF(odchylky!U41="","",odchylky!U41)</f>
        <v>-0.21568627450980393</v>
      </c>
    </row>
    <row r="668" spans="3:3" x14ac:dyDescent="0.25">
      <c r="C668" s="34">
        <f>IF(odchylky!U42="","",odchylky!U42)</f>
        <v>-0.2857142857142857</v>
      </c>
    </row>
    <row r="669" spans="3:3" x14ac:dyDescent="0.25">
      <c r="C669" s="34">
        <f>IF(odchylky!U43="","",odchylky!U43)</f>
        <v>-0.11764705882352941</v>
      </c>
    </row>
    <row r="670" spans="3:3" x14ac:dyDescent="0.25">
      <c r="C670" s="34">
        <f>IF(odchylky!U44="","",odchylky!U44)</f>
        <v>2.2727272727272728E-2</v>
      </c>
    </row>
    <row r="671" spans="3:3" x14ac:dyDescent="0.25">
      <c r="C671" s="34">
        <f>IF(odchylky!U45="","",odchylky!U45)</f>
        <v>9.375E-2</v>
      </c>
    </row>
    <row r="672" spans="3:3" x14ac:dyDescent="0.25">
      <c r="C672" s="34">
        <f>IF(odchylky!U46="","",odchylky!U46)</f>
        <v>-6.25E-2</v>
      </c>
    </row>
    <row r="673" spans="3:3" x14ac:dyDescent="0.25">
      <c r="C673" s="34">
        <f>IF(odchylky!U47="","",odchylky!U47)</f>
        <v>-0.2</v>
      </c>
    </row>
    <row r="674" spans="3:3" x14ac:dyDescent="0.25">
      <c r="C674" s="34">
        <f>IF(odchylky!U48="","",odchylky!U48)</f>
        <v>-6.25E-2</v>
      </c>
    </row>
    <row r="675" spans="3:3" x14ac:dyDescent="0.25">
      <c r="C675" s="34">
        <f>IF(odchylky!U49="","",odchylky!U49)</f>
        <v>-9.0909090909090912E-2</v>
      </c>
    </row>
    <row r="676" spans="3:3" x14ac:dyDescent="0.25">
      <c r="C676" s="34">
        <f>IF(odchylky!U50="","",odchylky!U50)</f>
        <v>-6.25E-2</v>
      </c>
    </row>
    <row r="677" spans="3:3" x14ac:dyDescent="0.25">
      <c r="C677" s="34">
        <f>IF(odchylky!U51="","",odchylky!U51)</f>
        <v>-8.0459770114942528E-2</v>
      </c>
    </row>
    <row r="678" spans="3:3" x14ac:dyDescent="0.25">
      <c r="C678" s="34">
        <f>IF(odchylky!U52="","",odchylky!U52)</f>
        <v>-0.21052631578947367</v>
      </c>
    </row>
    <row r="679" spans="3:3" x14ac:dyDescent="0.25">
      <c r="C679" s="34">
        <f>IF(odchylky!U53="","",odchylky!U53)</f>
        <v>-5.9405940594059403E-2</v>
      </c>
    </row>
    <row r="680" spans="3:3" x14ac:dyDescent="0.25">
      <c r="C680" s="34">
        <f>IF(odchylky!U54="","",odchylky!U54)</f>
        <v>-7.2580645161290328E-2</v>
      </c>
    </row>
    <row r="681" spans="3:3" x14ac:dyDescent="0.25">
      <c r="C681" s="34">
        <f>IF(odchylky!U55="","",odchylky!U55)</f>
        <v>-5.1724137931034482E-2</v>
      </c>
    </row>
    <row r="682" spans="3:3" x14ac:dyDescent="0.25">
      <c r="C682" s="34">
        <f>IF(odchylky!U56="","",odchylky!U56)</f>
        <v>-0.13043478260869565</v>
      </c>
    </row>
    <row r="683" spans="3:3" x14ac:dyDescent="0.25">
      <c r="C683" s="34">
        <f>IF(odchylky!U57="","",odchylky!U57)</f>
        <v>-0.2391304347826087</v>
      </c>
    </row>
    <row r="684" spans="3:3" x14ac:dyDescent="0.25">
      <c r="C684" s="34">
        <f>IF(odchylky!U59="","",odchylky!U59)</f>
        <v>-0.26829268292682928</v>
      </c>
    </row>
    <row r="685" spans="3:3" x14ac:dyDescent="0.25">
      <c r="C685" s="34">
        <f>IF(odchylky!U60="","",odchylky!U60)</f>
        <v>-0.23076923076923078</v>
      </c>
    </row>
    <row r="686" spans="3:3" x14ac:dyDescent="0.25">
      <c r="C686" s="34">
        <f>IF(odchylky!U61="","",odchylky!U61)</f>
        <v>-0.20454545454545456</v>
      </c>
    </row>
    <row r="687" spans="3:3" x14ac:dyDescent="0.25">
      <c r="C687" s="34">
        <f>IF(odchylky!U62="","",odchylky!U62)</f>
        <v>-0.21428571428571427</v>
      </c>
    </row>
    <row r="688" spans="3:3" x14ac:dyDescent="0.25">
      <c r="C688" s="34">
        <f>IF(odchylky!U63="","",odchylky!U63)</f>
        <v>1.1235955056179775E-2</v>
      </c>
    </row>
    <row r="689" spans="3:3" x14ac:dyDescent="0.25">
      <c r="C689" s="34">
        <f>IF(odchylky!U64="","",odchylky!U64)</f>
        <v>0</v>
      </c>
    </row>
    <row r="690" spans="3:3" x14ac:dyDescent="0.25">
      <c r="C690" s="34">
        <f>IF(odchylky!U65="","",odchylky!U65)</f>
        <v>-1.9607843137254902E-2</v>
      </c>
    </row>
    <row r="691" spans="3:3" x14ac:dyDescent="0.25">
      <c r="C691" s="34">
        <f>IF(odchylky!U66="","",odchylky!U66)</f>
        <v>-0.14893617021276595</v>
      </c>
    </row>
    <row r="692" spans="3:3" x14ac:dyDescent="0.25">
      <c r="C692" s="34">
        <f>IF(odchylky!U67="","",odchylky!U67)</f>
        <v>-0.15662650602409639</v>
      </c>
    </row>
    <row r="693" spans="3:3" x14ac:dyDescent="0.25">
      <c r="C693" s="34">
        <f>IF(odchylky!U68="","",odchylky!U68)</f>
        <v>-6.25E-2</v>
      </c>
    </row>
    <row r="694" spans="3:3" x14ac:dyDescent="0.25">
      <c r="C694" s="34">
        <f>IF(odchylky!U69="","",odchylky!U69)</f>
        <v>-6.25E-2</v>
      </c>
    </row>
    <row r="695" spans="3:3" x14ac:dyDescent="0.25">
      <c r="C695" s="34">
        <f>IF(odchylky!U70="","",odchylky!U70)</f>
        <v>-2.4390243902439025E-2</v>
      </c>
    </row>
    <row r="696" spans="3:3" x14ac:dyDescent="0.25">
      <c r="C696" s="34">
        <f>IF(odchylky!U71="","",odchylky!U71)</f>
        <v>-0.19642857142857142</v>
      </c>
    </row>
    <row r="697" spans="3:3" x14ac:dyDescent="0.25">
      <c r="C697" s="34">
        <f>IF(odchylky!U72="","",odchylky!U72)</f>
        <v>-2.0618556701030927E-2</v>
      </c>
    </row>
    <row r="698" spans="3:3" x14ac:dyDescent="0.25">
      <c r="C698" s="34">
        <f>IF(odchylky!U73="","",odchylky!U73)</f>
        <v>-8.7301587301587297E-2</v>
      </c>
    </row>
    <row r="699" spans="3:3" x14ac:dyDescent="0.25">
      <c r="C699" s="34">
        <f>IF(odchylky!U74="","",odchylky!U74)</f>
        <v>-5.1724137931034482E-2</v>
      </c>
    </row>
    <row r="700" spans="3:3" x14ac:dyDescent="0.25">
      <c r="C700" s="34">
        <f>IF(odchylky!U75="","",odchylky!U75)</f>
        <v>-2.0618556701030927E-2</v>
      </c>
    </row>
    <row r="701" spans="3:3" x14ac:dyDescent="0.25">
      <c r="C701" s="34">
        <f>IF(odchylky!U76="","",odchylky!U76)</f>
        <v>-5.4054054054054057E-2</v>
      </c>
    </row>
    <row r="702" spans="3:3" x14ac:dyDescent="0.25">
      <c r="C702" s="34">
        <f>IF(odchylky!U78="","",odchylky!U78)</f>
        <v>-0.21052631578947367</v>
      </c>
    </row>
    <row r="703" spans="3:3" x14ac:dyDescent="0.25">
      <c r="C703" s="34">
        <f>IF(odchylky!U79="","",odchylky!U79)</f>
        <v>-0.25925925925925924</v>
      </c>
    </row>
    <row r="704" spans="3:3" x14ac:dyDescent="0.25">
      <c r="C704" s="34">
        <f>IF(odchylky!U80="","",odchylky!U80)</f>
        <v>-0.16666666666666666</v>
      </c>
    </row>
    <row r="705" spans="3:3" x14ac:dyDescent="0.25">
      <c r="C705" s="34">
        <f>IF(odchylky!U81="","",odchylky!U81)</f>
        <v>-0.20289855072463769</v>
      </c>
    </row>
    <row r="706" spans="3:3" x14ac:dyDescent="0.25">
      <c r="C706" s="34">
        <f>IF(odchylky!U82="","",odchylky!U82)</f>
        <v>-8.6021505376344093E-2</v>
      </c>
    </row>
    <row r="707" spans="3:3" x14ac:dyDescent="0.25">
      <c r="C707" s="34">
        <f>IF(odchylky!U83="","",odchylky!U83)</f>
        <v>-0.16666666666666666</v>
      </c>
    </row>
    <row r="708" spans="3:3" x14ac:dyDescent="0.25">
      <c r="C708" s="34">
        <f>IF(odchylky!U84="","",odchylky!U84)</f>
        <v>-5.1724137931034482E-2</v>
      </c>
    </row>
    <row r="709" spans="3:3" x14ac:dyDescent="0.25">
      <c r="C709" s="34">
        <f>IF(odchylky!U85="","",odchylky!U85)</f>
        <v>-0.27083333333333331</v>
      </c>
    </row>
    <row r="710" spans="3:3" x14ac:dyDescent="0.25">
      <c r="C710" s="34">
        <f>IF(odchylky!U86="","",odchylky!U86)</f>
        <v>-0.14634146341463414</v>
      </c>
    </row>
    <row r="711" spans="3:3" x14ac:dyDescent="0.25">
      <c r="C711" s="34">
        <f>IF(odchylky!U87="","",odchylky!U87)</f>
        <v>5.2631578947368418E-2</v>
      </c>
    </row>
    <row r="712" spans="3:3" x14ac:dyDescent="0.25">
      <c r="C712" s="34">
        <f>IF(odchylky!U88="","",odchylky!U88)</f>
        <v>-0.11290322580645161</v>
      </c>
    </row>
    <row r="713" spans="3:3" x14ac:dyDescent="0.25">
      <c r="C713" s="34">
        <f>IF(odchylky!U89="","",odchylky!U89)</f>
        <v>-0.1875</v>
      </c>
    </row>
    <row r="714" spans="3:3" x14ac:dyDescent="0.25">
      <c r="C714" s="34">
        <f>IF(odchylky!U90="","",odchylky!U90)</f>
        <v>-0.41666666666666669</v>
      </c>
    </row>
    <row r="715" spans="3:3" x14ac:dyDescent="0.25">
      <c r="C715" s="34">
        <f>IF(odchylky!U91="","",odchylky!U91)</f>
        <v>-0.15841584158415842</v>
      </c>
    </row>
    <row r="716" spans="3:3" x14ac:dyDescent="0.25">
      <c r="C716" s="34">
        <f>IF(odchylky!U92="","",odchylky!U92)</f>
        <v>-0.11290322580645161</v>
      </c>
    </row>
    <row r="717" spans="3:3" x14ac:dyDescent="0.25">
      <c r="C717" s="34">
        <f>IF(odchylky!U93="","",odchylky!U93)</f>
        <v>-0.10714285714285714</v>
      </c>
    </row>
    <row r="718" spans="3:3" x14ac:dyDescent="0.25">
      <c r="C718" s="34">
        <f>IF(odchylky!U94="","",odchylky!U94)</f>
        <v>-0.15789473684210525</v>
      </c>
    </row>
    <row r="719" spans="3:3" x14ac:dyDescent="0.25">
      <c r="C719" s="34">
        <f>IF(odchylky!U95="","",odchylky!U95)</f>
        <v>2.9411764705882353E-2</v>
      </c>
    </row>
    <row r="720" spans="3:3" x14ac:dyDescent="0.25">
      <c r="C720" s="34">
        <f>IF(odchylky!U97="","",odchylky!U97)</f>
        <v>-0.35897435897435898</v>
      </c>
    </row>
    <row r="721" spans="3:3" x14ac:dyDescent="0.25">
      <c r="C721" s="34">
        <f>IF(odchylky!U98="","",odchylky!U98)</f>
        <v>-0.34693877551020408</v>
      </c>
    </row>
    <row r="722" spans="3:3" x14ac:dyDescent="0.25">
      <c r="C722" s="34">
        <f>IF(odchylky!U99="","",odchylky!U99)</f>
        <v>-0.18604651162790697</v>
      </c>
    </row>
    <row r="723" spans="3:3" x14ac:dyDescent="0.25">
      <c r="C723" s="34">
        <f>IF(odchylky!U100="","",odchylky!U100)</f>
        <v>-0.23076923076923078</v>
      </c>
    </row>
    <row r="724" spans="3:3" x14ac:dyDescent="0.25">
      <c r="C724" s="34">
        <f>IF(odchylky!U101="","",odchylky!U101)</f>
        <v>-0.15730337078651685</v>
      </c>
    </row>
    <row r="725" spans="3:3" x14ac:dyDescent="0.25">
      <c r="C725" s="34">
        <f>IF(odchylky!U102="","",odchylky!U102)</f>
        <v>0.12903225806451613</v>
      </c>
    </row>
    <row r="726" spans="3:3" x14ac:dyDescent="0.25">
      <c r="C726" s="34">
        <f>IF(odchylky!U103="","",odchylky!U103)</f>
        <v>-1.9607843137254902E-2</v>
      </c>
    </row>
    <row r="727" spans="3:3" x14ac:dyDescent="0.25">
      <c r="C727" s="34">
        <f>IF(odchylky!U104="","",odchylky!U104)</f>
        <v>-0.2</v>
      </c>
    </row>
    <row r="728" spans="3:3" x14ac:dyDescent="0.25">
      <c r="C728" s="34">
        <f>IF(odchylky!U105="","",odchylky!U105)</f>
        <v>-0.14634146341463414</v>
      </c>
    </row>
    <row r="729" spans="3:3" x14ac:dyDescent="0.25">
      <c r="C729" s="34">
        <f>IF(odchylky!U106="","",odchylky!U106)</f>
        <v>-9.0909090909090912E-2</v>
      </c>
    </row>
    <row r="730" spans="3:3" x14ac:dyDescent="0.25">
      <c r="C730" s="34">
        <f>IF(odchylky!U107="","",odchylky!U107)</f>
        <v>-0.20634920634920634</v>
      </c>
    </row>
    <row r="731" spans="3:3" x14ac:dyDescent="0.25">
      <c r="C731" s="34">
        <f>IF(odchylky!U108="","",odchylky!U108)</f>
        <v>-0.25287356321839083</v>
      </c>
    </row>
    <row r="732" spans="3:3" x14ac:dyDescent="0.25">
      <c r="C732" s="34">
        <f>IF(odchylky!U109="","",odchylky!U109)</f>
        <v>-0.26229508196721313</v>
      </c>
    </row>
    <row r="733" spans="3:3" x14ac:dyDescent="0.25">
      <c r="C733" s="34">
        <f>IF(odchylky!U110="","",odchylky!U110)</f>
        <v>-0.17525773195876287</v>
      </c>
    </row>
    <row r="734" spans="3:3" x14ac:dyDescent="0.25">
      <c r="C734" s="34">
        <f>IF(odchylky!U111="","",odchylky!U111)</f>
        <v>-0.16666666666666666</v>
      </c>
    </row>
    <row r="735" spans="3:3" x14ac:dyDescent="0.25">
      <c r="C735" s="34">
        <f>IF(odchylky!U112="","",odchylky!U112)</f>
        <v>-0.12280701754385964</v>
      </c>
    </row>
    <row r="736" spans="3:3" x14ac:dyDescent="0.25">
      <c r="C736" s="34">
        <f>IF(odchylky!U113="","",odchylky!U113)</f>
        <v>-0.15789473684210525</v>
      </c>
    </row>
    <row r="737" spans="3:3" x14ac:dyDescent="0.25">
      <c r="C737" s="34">
        <f>IF(odchylky!U114="","",odchylky!U114)</f>
        <v>-0.30232558139534882</v>
      </c>
    </row>
  </sheetData>
  <conditionalFormatting sqref="C2:C737">
    <cfRule type="cellIs" dxfId="9" priority="7" operator="between">
      <formula>-0.05</formula>
      <formula>0.05</formula>
    </cfRule>
  </conditionalFormatting>
  <conditionalFormatting sqref="C2:C737">
    <cfRule type="cellIs" dxfId="8" priority="1" operator="between">
      <formula>0.9</formula>
      <formula>0.95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158EA-4735-4892-9554-EE883B928508}">
  <dimension ref="A1:N601"/>
  <sheetViews>
    <sheetView topLeftCell="B1" workbookViewId="0">
      <selection activeCell="I8" sqref="I8"/>
    </sheetView>
  </sheetViews>
  <sheetFormatPr defaultRowHeight="15" x14ac:dyDescent="0.25"/>
  <cols>
    <col min="1" max="1" width="24.42578125" customWidth="1"/>
    <col min="2" max="2" width="19.85546875" customWidth="1"/>
    <col min="3" max="4" width="11.85546875" bestFit="1" customWidth="1"/>
    <col min="5" max="5" width="9.28515625" bestFit="1" customWidth="1"/>
    <col min="6" max="7" width="11.85546875" bestFit="1" customWidth="1"/>
    <col min="8" max="9" width="9.28515625" bestFit="1" customWidth="1"/>
    <col min="10" max="10" width="11.85546875" bestFit="1" customWidth="1"/>
  </cols>
  <sheetData>
    <row r="1" spans="1:14" x14ac:dyDescent="0.25">
      <c r="A1" s="2" t="s">
        <v>0</v>
      </c>
      <c r="B1" s="2" t="s">
        <v>1</v>
      </c>
      <c r="C1" s="32">
        <f>IF(odchylky!A1="","",odchylky!A1)</f>
        <v>1</v>
      </c>
      <c r="D1" s="32">
        <f>IF(odchylky!B1="","",odchylky!B1)</f>
        <v>2</v>
      </c>
      <c r="E1" s="32">
        <f>IF(odchylky!M1="","",odchylky!M1)</f>
        <v>13</v>
      </c>
      <c r="F1" s="32">
        <f>IF(odchylky!N1="","",odchylky!N1)</f>
        <v>14</v>
      </c>
      <c r="G1" s="32">
        <f>IF(odchylky!O1="","",odchylky!O1)</f>
        <v>15</v>
      </c>
      <c r="H1" s="32">
        <f>IF(odchylky!P1="","",odchylky!P1)</f>
        <v>16</v>
      </c>
      <c r="I1" s="32"/>
      <c r="J1" s="32"/>
    </row>
    <row r="2" spans="1:14" x14ac:dyDescent="0.25">
      <c r="A2" s="4" t="s">
        <v>3</v>
      </c>
      <c r="B2" s="4" t="s">
        <v>4</v>
      </c>
      <c r="C2" s="31">
        <f>IF(odchylky!A2="","",odchylky!A2)</f>
        <v>-0.1891891891891892</v>
      </c>
      <c r="I2" s="31"/>
      <c r="J2" s="33"/>
      <c r="M2" s="64"/>
      <c r="N2" s="64"/>
    </row>
    <row r="3" spans="1:14" x14ac:dyDescent="0.25">
      <c r="A3" s="6" t="s">
        <v>3</v>
      </c>
      <c r="B3" s="6" t="s">
        <v>4</v>
      </c>
      <c r="C3" s="31">
        <f>IF(odchylky!A3="","",odchylky!A3)</f>
        <v>-0.4</v>
      </c>
      <c r="I3" s="31"/>
      <c r="J3" s="33"/>
      <c r="M3" s="64"/>
      <c r="N3" s="64"/>
    </row>
    <row r="4" spans="1:14" x14ac:dyDescent="0.25">
      <c r="A4" s="4" t="s">
        <v>3</v>
      </c>
      <c r="B4" s="4" t="s">
        <v>4</v>
      </c>
      <c r="C4" s="31">
        <f>IF(odchylky!A4="","",odchylky!A4)</f>
        <v>-0.25</v>
      </c>
      <c r="I4" s="31"/>
      <c r="J4" s="33"/>
      <c r="M4" s="64"/>
      <c r="N4" s="64"/>
    </row>
    <row r="5" spans="1:14" x14ac:dyDescent="0.25">
      <c r="A5" s="6" t="s">
        <v>3</v>
      </c>
      <c r="B5" s="6" t="s">
        <v>4</v>
      </c>
      <c r="C5" s="31">
        <f>IF(odchylky!A5="","",odchylky!A5)</f>
        <v>-0.15492957746478872</v>
      </c>
      <c r="I5" s="31"/>
      <c r="J5" s="33"/>
      <c r="M5" s="64"/>
      <c r="N5" s="64"/>
    </row>
    <row r="6" spans="1:14" x14ac:dyDescent="0.25">
      <c r="A6" s="4" t="s">
        <v>3</v>
      </c>
      <c r="B6" s="4" t="s">
        <v>4</v>
      </c>
      <c r="C6" s="31">
        <f>IF(odchylky!A6="","",odchylky!A6)</f>
        <v>0</v>
      </c>
      <c r="I6" s="31"/>
      <c r="J6" s="33"/>
      <c r="M6" s="64"/>
      <c r="N6" s="64"/>
    </row>
    <row r="7" spans="1:14" x14ac:dyDescent="0.25">
      <c r="A7" s="6" t="s">
        <v>3</v>
      </c>
      <c r="B7" s="6" t="s">
        <v>4</v>
      </c>
      <c r="C7" s="31">
        <f>IF(odchylky!A7="","",odchylky!A7)</f>
        <v>0.66666666666666663</v>
      </c>
      <c r="I7" s="31"/>
      <c r="J7" s="33"/>
      <c r="M7" s="64"/>
      <c r="N7" s="64"/>
    </row>
    <row r="8" spans="1:14" x14ac:dyDescent="0.25">
      <c r="A8" s="4" t="s">
        <v>3</v>
      </c>
      <c r="B8" s="4" t="s">
        <v>4</v>
      </c>
      <c r="C8" s="31">
        <f>IF(odchylky!A8="","",odchylky!A8)</f>
        <v>4.1666666666666664E-2</v>
      </c>
      <c r="I8" s="31"/>
      <c r="J8" s="33"/>
      <c r="M8" s="64"/>
      <c r="N8" s="64"/>
    </row>
    <row r="9" spans="1:14" x14ac:dyDescent="0.25">
      <c r="A9" s="6" t="s">
        <v>3</v>
      </c>
      <c r="B9" s="6" t="s">
        <v>4</v>
      </c>
      <c r="C9" s="31">
        <f>IF(odchylky!A9="","",odchylky!A9)</f>
        <v>4.1666666666666664E-2</v>
      </c>
      <c r="I9" s="31"/>
      <c r="J9" s="33"/>
      <c r="M9" s="64"/>
      <c r="N9" s="64"/>
    </row>
    <row r="10" spans="1:14" x14ac:dyDescent="0.25">
      <c r="A10" s="4" t="s">
        <v>3</v>
      </c>
      <c r="B10" s="4" t="s">
        <v>4</v>
      </c>
      <c r="C10" s="31">
        <f>IF(odchylky!A10="","",odchylky!A10)</f>
        <v>0.11764705882352941</v>
      </c>
      <c r="I10" s="31"/>
      <c r="J10" s="33"/>
      <c r="M10" s="64"/>
      <c r="N10" s="64"/>
    </row>
    <row r="11" spans="1:14" x14ac:dyDescent="0.25">
      <c r="A11" s="6" t="s">
        <v>3</v>
      </c>
      <c r="B11" s="6" t="s">
        <v>4</v>
      </c>
      <c r="C11" s="31">
        <f>IF(odchylky!A11="","",odchylky!A11)</f>
        <v>-2.1739130434782608E-2</v>
      </c>
      <c r="I11" s="31"/>
      <c r="J11" s="33"/>
      <c r="M11" s="64"/>
      <c r="N11" s="64"/>
    </row>
    <row r="12" spans="1:14" x14ac:dyDescent="0.25">
      <c r="A12" s="4" t="s">
        <v>3</v>
      </c>
      <c r="B12" s="4" t="s">
        <v>4</v>
      </c>
      <c r="C12" s="31">
        <f>IF(odchylky!A12="","",odchylky!A12)</f>
        <v>0.14285714285714285</v>
      </c>
      <c r="I12" s="31"/>
      <c r="J12" s="33"/>
      <c r="M12" s="64"/>
      <c r="N12" s="64"/>
    </row>
    <row r="13" spans="1:14" x14ac:dyDescent="0.25">
      <c r="A13" s="6" t="s">
        <v>3</v>
      </c>
      <c r="B13" s="6" t="s">
        <v>4</v>
      </c>
      <c r="C13" s="31">
        <f>IF(odchylky!A13="","",odchylky!A13)</f>
        <v>0.11764705882352941</v>
      </c>
      <c r="I13" s="31"/>
      <c r="J13" s="33"/>
      <c r="M13" s="64"/>
      <c r="N13" s="64"/>
    </row>
    <row r="14" spans="1:14" x14ac:dyDescent="0.25">
      <c r="A14" s="4" t="s">
        <v>3</v>
      </c>
      <c r="B14" s="4" t="s">
        <v>4</v>
      </c>
      <c r="C14" s="31">
        <f>IF(odchylky!A14="","",odchylky!A14)</f>
        <v>5.2631578947368418E-2</v>
      </c>
      <c r="I14" s="31"/>
      <c r="J14" s="33"/>
      <c r="M14" s="64"/>
      <c r="N14" s="64"/>
    </row>
    <row r="15" spans="1:14" x14ac:dyDescent="0.25">
      <c r="A15" s="6" t="s">
        <v>3</v>
      </c>
      <c r="B15" s="6" t="s">
        <v>4</v>
      </c>
      <c r="C15" s="31">
        <f>IF(odchylky!A15="","",odchylky!A15)</f>
        <v>0.20481927710843373</v>
      </c>
      <c r="I15" s="31"/>
      <c r="J15" s="33"/>
      <c r="M15" s="64"/>
      <c r="N15" s="64"/>
    </row>
    <row r="16" spans="1:14" x14ac:dyDescent="0.25">
      <c r="A16" s="4" t="s">
        <v>3</v>
      </c>
      <c r="B16" s="4" t="s">
        <v>4</v>
      </c>
      <c r="C16" s="31">
        <f>IF(odchylky!A16="","",odchylky!A16)</f>
        <v>4.8387096774193547E-2</v>
      </c>
      <c r="I16" s="31"/>
      <c r="J16" s="33"/>
      <c r="M16" s="64"/>
      <c r="N16" s="64"/>
    </row>
    <row r="17" spans="1:14" x14ac:dyDescent="0.25">
      <c r="A17" s="4" t="s">
        <v>3</v>
      </c>
      <c r="B17" s="4" t="s">
        <v>4</v>
      </c>
      <c r="C17" s="31">
        <f>IF(odchylky!A18="","",odchylky!A18)</f>
        <v>0.14942528735632185</v>
      </c>
      <c r="I17" s="31"/>
      <c r="J17" s="31"/>
      <c r="M17" s="64"/>
      <c r="N17" s="64"/>
    </row>
    <row r="18" spans="1:14" x14ac:dyDescent="0.25">
      <c r="A18" s="6" t="s">
        <v>3</v>
      </c>
      <c r="B18" s="6" t="s">
        <v>4</v>
      </c>
      <c r="C18" s="31">
        <f>IF(odchylky!A19="","",odchylky!A19)</f>
        <v>-1.9607843137254902E-2</v>
      </c>
      <c r="I18" s="33"/>
      <c r="J18" s="31"/>
      <c r="M18" s="64"/>
      <c r="N18" s="64"/>
    </row>
    <row r="19" spans="1:14" x14ac:dyDescent="0.25">
      <c r="A19" s="6" t="s">
        <v>3</v>
      </c>
      <c r="B19" s="6" t="s">
        <v>2</v>
      </c>
      <c r="C19" s="31">
        <f>IF(odchylky!A21="","",odchylky!A21)</f>
        <v>-0.1891891891891892</v>
      </c>
      <c r="I19" s="31"/>
      <c r="J19" s="31"/>
      <c r="M19" s="64"/>
      <c r="N19" s="64"/>
    </row>
    <row r="20" spans="1:14" x14ac:dyDescent="0.25">
      <c r="A20" s="4" t="s">
        <v>3</v>
      </c>
      <c r="B20" s="9" t="s">
        <v>2</v>
      </c>
      <c r="C20" s="31">
        <f>IF(odchylky!A22="","",odchylky!A22)</f>
        <v>-0.41176470588235292</v>
      </c>
      <c r="I20" s="31"/>
      <c r="J20" s="31"/>
      <c r="M20" s="64"/>
      <c r="N20" s="64"/>
    </row>
    <row r="21" spans="1:14" x14ac:dyDescent="0.25">
      <c r="A21" s="6" t="s">
        <v>3</v>
      </c>
      <c r="B21" s="6" t="s">
        <v>2</v>
      </c>
      <c r="C21" s="31">
        <f>IF(odchylky!A23="","",odchylky!A23)</f>
        <v>0.25</v>
      </c>
      <c r="I21" s="31"/>
      <c r="J21" s="31"/>
    </row>
    <row r="22" spans="1:14" x14ac:dyDescent="0.25">
      <c r="A22" s="4" t="s">
        <v>3</v>
      </c>
      <c r="B22" s="9" t="s">
        <v>2</v>
      </c>
      <c r="C22" s="31">
        <f>IF(odchylky!A24="","",odchylky!A24)</f>
        <v>-9.0909090909090912E-2</v>
      </c>
      <c r="I22" s="31"/>
      <c r="J22" s="31"/>
    </row>
    <row r="23" spans="1:14" x14ac:dyDescent="0.25">
      <c r="A23" s="6" t="s">
        <v>3</v>
      </c>
      <c r="B23" s="6" t="s">
        <v>2</v>
      </c>
      <c r="C23" s="31">
        <f>IF(odchylky!A25="","",odchylky!A25)</f>
        <v>3.4482758620689655E-2</v>
      </c>
      <c r="I23" s="31"/>
      <c r="J23" s="31"/>
    </row>
    <row r="24" spans="1:14" x14ac:dyDescent="0.25">
      <c r="A24" s="4" t="s">
        <v>3</v>
      </c>
      <c r="B24" s="9" t="s">
        <v>2</v>
      </c>
      <c r="C24" s="31">
        <f>IF(odchylky!A26="","",odchylky!A26)</f>
        <v>0.45161290322580644</v>
      </c>
      <c r="I24" s="31"/>
      <c r="J24" s="31"/>
    </row>
    <row r="25" spans="1:14" x14ac:dyDescent="0.25">
      <c r="A25" s="6" t="s">
        <v>3</v>
      </c>
      <c r="B25" s="6" t="s">
        <v>2</v>
      </c>
      <c r="C25" s="31">
        <f>IF(odchylky!A27="","",odchylky!A27)</f>
        <v>7.8431372549019607E-2</v>
      </c>
      <c r="I25" s="31"/>
      <c r="J25" s="31"/>
    </row>
    <row r="26" spans="1:14" x14ac:dyDescent="0.25">
      <c r="A26" s="4" t="s">
        <v>3</v>
      </c>
      <c r="B26" s="9" t="s">
        <v>2</v>
      </c>
      <c r="C26" s="31">
        <f>IF(odchylky!A28="","",odchylky!A28)</f>
        <v>4.1666666666666664E-2</v>
      </c>
      <c r="I26" s="31"/>
      <c r="J26" s="31"/>
    </row>
    <row r="27" spans="1:14" x14ac:dyDescent="0.25">
      <c r="A27" s="6" t="s">
        <v>3</v>
      </c>
      <c r="B27" s="6" t="s">
        <v>2</v>
      </c>
      <c r="C27" s="31">
        <f>IF(odchylky!A29="","",odchylky!A29)</f>
        <v>5.8823529411764705E-2</v>
      </c>
      <c r="I27" s="31"/>
      <c r="J27" s="31"/>
    </row>
    <row r="28" spans="1:14" x14ac:dyDescent="0.25">
      <c r="A28" s="4" t="s">
        <v>3</v>
      </c>
      <c r="B28" s="9" t="s">
        <v>2</v>
      </c>
      <c r="C28" s="31">
        <f>IF(odchylky!A30="","",odchylky!A30)</f>
        <v>0.19047619047619047</v>
      </c>
      <c r="I28" s="31"/>
      <c r="J28" s="31"/>
    </row>
    <row r="29" spans="1:14" x14ac:dyDescent="0.25">
      <c r="A29" s="6" t="s">
        <v>3</v>
      </c>
      <c r="B29" s="6" t="s">
        <v>2</v>
      </c>
      <c r="C29" s="31">
        <f>IF(odchylky!A31="","",odchylky!A31)</f>
        <v>0.15942028985507245</v>
      </c>
      <c r="I29" s="31"/>
      <c r="J29" s="31"/>
    </row>
    <row r="30" spans="1:14" x14ac:dyDescent="0.25">
      <c r="A30" s="4" t="s">
        <v>3</v>
      </c>
      <c r="B30" s="9" t="s">
        <v>2</v>
      </c>
      <c r="C30" s="31">
        <f>IF(odchylky!A32="","",odchylky!A32)</f>
        <v>0.1111111111111111</v>
      </c>
      <c r="I30" s="31"/>
      <c r="J30" s="31"/>
    </row>
    <row r="31" spans="1:14" x14ac:dyDescent="0.25">
      <c r="A31" s="6" t="s">
        <v>3</v>
      </c>
      <c r="B31" s="6" t="s">
        <v>2</v>
      </c>
      <c r="C31" s="31">
        <f>IF(odchylky!A33="","",odchylky!A33)</f>
        <v>5.2631578947368418E-2</v>
      </c>
      <c r="I31" s="31"/>
      <c r="J31" s="31"/>
    </row>
    <row r="32" spans="1:14" x14ac:dyDescent="0.25">
      <c r="A32" s="4" t="s">
        <v>3</v>
      </c>
      <c r="B32" s="9" t="s">
        <v>2</v>
      </c>
      <c r="C32" s="31">
        <f>IF(odchylky!A34="","",odchylky!A34)</f>
        <v>1.0101010101010102E-2</v>
      </c>
      <c r="I32" s="31"/>
      <c r="J32" s="31"/>
    </row>
    <row r="33" spans="1:10" x14ac:dyDescent="0.25">
      <c r="A33" s="6" t="s">
        <v>3</v>
      </c>
      <c r="B33" s="6" t="s">
        <v>2</v>
      </c>
      <c r="C33" s="31">
        <f>IF(odchylky!A35="","",odchylky!A35)</f>
        <v>0.08</v>
      </c>
      <c r="I33" s="31"/>
      <c r="J33" s="31"/>
    </row>
    <row r="34" spans="1:10" x14ac:dyDescent="0.25">
      <c r="A34" s="4" t="s">
        <v>3</v>
      </c>
      <c r="B34" s="9" t="s">
        <v>2</v>
      </c>
      <c r="C34" s="31">
        <f>IF(odchylky!A36="","",odchylky!A36)</f>
        <v>0.18421052631578946</v>
      </c>
      <c r="I34" s="31"/>
      <c r="J34" s="31"/>
    </row>
    <row r="35" spans="1:10" x14ac:dyDescent="0.25">
      <c r="A35" s="6" t="s">
        <v>3</v>
      </c>
      <c r="B35" s="6" t="s">
        <v>2</v>
      </c>
      <c r="C35" s="31">
        <f>IF(odchylky!A37="","",odchylky!A37)</f>
        <v>-0.16666666666666666</v>
      </c>
      <c r="I35" s="31"/>
      <c r="J35" s="31"/>
    </row>
    <row r="36" spans="1:10" x14ac:dyDescent="0.25">
      <c r="A36" s="4" t="s">
        <v>3</v>
      </c>
      <c r="B36" s="9" t="s">
        <v>2</v>
      </c>
      <c r="C36" s="31">
        <f>IF(odchylky!A38="","",odchylky!A38)</f>
        <v>8.6956521739130432E-2</v>
      </c>
      <c r="I36" s="31"/>
      <c r="J36" s="31"/>
    </row>
    <row r="37" spans="1:10" x14ac:dyDescent="0.25">
      <c r="A37" s="3" t="s">
        <v>5</v>
      </c>
      <c r="B37" s="4" t="s">
        <v>4</v>
      </c>
      <c r="C37" s="31">
        <f>IF(odchylky!A40="","",odchylky!A40)</f>
        <v>-2.4390243902439025E-2</v>
      </c>
      <c r="I37" s="31"/>
      <c r="J37" s="31"/>
    </row>
    <row r="38" spans="1:10" x14ac:dyDescent="0.25">
      <c r="A38" s="15" t="s">
        <v>5</v>
      </c>
      <c r="B38" s="14" t="s">
        <v>4</v>
      </c>
      <c r="C38" s="31">
        <f>IF(odchylky!A41="","",odchylky!A41)</f>
        <v>-0.42307692307692307</v>
      </c>
      <c r="I38" s="31"/>
      <c r="J38" s="31"/>
    </row>
    <row r="39" spans="1:10" x14ac:dyDescent="0.25">
      <c r="A39" s="3" t="s">
        <v>5</v>
      </c>
      <c r="B39" s="4" t="s">
        <v>4</v>
      </c>
      <c r="C39" s="31">
        <f>IF(odchylky!A42="","",odchylky!A42)</f>
        <v>-0.5</v>
      </c>
      <c r="I39" s="31"/>
      <c r="J39" s="31"/>
    </row>
    <row r="40" spans="1:10" x14ac:dyDescent="0.25">
      <c r="A40" s="15" t="s">
        <v>5</v>
      </c>
      <c r="B40" s="14" t="s">
        <v>4</v>
      </c>
      <c r="C40" s="31">
        <f>IF(odchylky!A43="","",odchylky!A43)</f>
        <v>-6.25E-2</v>
      </c>
      <c r="I40" s="31"/>
      <c r="J40" s="31"/>
    </row>
    <row r="41" spans="1:10" x14ac:dyDescent="0.25">
      <c r="A41" s="3" t="s">
        <v>5</v>
      </c>
      <c r="B41" s="4" t="s">
        <v>4</v>
      </c>
      <c r="C41" s="31">
        <f>IF(odchylky!A44="","",odchylky!A44)</f>
        <v>4.6511627906976744E-2</v>
      </c>
      <c r="I41" s="31"/>
      <c r="J41" s="31"/>
    </row>
    <row r="42" spans="1:10" x14ac:dyDescent="0.25">
      <c r="A42" s="3" t="s">
        <v>5</v>
      </c>
      <c r="B42" s="4" t="s">
        <v>4</v>
      </c>
      <c r="C42" s="31">
        <f>IF(odchylky!A46="","",odchylky!A46)</f>
        <v>4.1666666666666664E-2</v>
      </c>
      <c r="I42" s="31"/>
      <c r="J42" s="31"/>
    </row>
    <row r="43" spans="1:10" x14ac:dyDescent="0.25">
      <c r="A43" s="3" t="s">
        <v>5</v>
      </c>
      <c r="B43" s="4" t="s">
        <v>4</v>
      </c>
      <c r="C43" s="31">
        <f>IF(odchylky!A50="","",odchylky!A50)</f>
        <v>0.15942028985507245</v>
      </c>
      <c r="I43" s="31"/>
      <c r="J43" s="31"/>
    </row>
    <row r="44" spans="1:10" x14ac:dyDescent="0.25">
      <c r="A44" s="15" t="s">
        <v>5</v>
      </c>
      <c r="B44" s="14" t="s">
        <v>4</v>
      </c>
      <c r="C44" s="31">
        <f>IF(odchylky!A51="","",odchylky!A51)</f>
        <v>0.21951219512195122</v>
      </c>
      <c r="I44" s="31"/>
      <c r="J44" s="31"/>
    </row>
    <row r="45" spans="1:10" x14ac:dyDescent="0.25">
      <c r="A45" s="3" t="s">
        <v>5</v>
      </c>
      <c r="B45" s="4" t="s">
        <v>4</v>
      </c>
      <c r="C45" s="31">
        <f>IF(odchylky!A52="","",odchylky!A52)</f>
        <v>3.4482758620689655E-2</v>
      </c>
      <c r="I45" s="31"/>
      <c r="J45" s="31"/>
    </row>
    <row r="46" spans="1:10" x14ac:dyDescent="0.25">
      <c r="A46" s="15" t="s">
        <v>5</v>
      </c>
      <c r="B46" s="14" t="s">
        <v>4</v>
      </c>
      <c r="C46" s="31">
        <f>IF(odchylky!A53="","",odchylky!A53)</f>
        <v>0.1111111111111111</v>
      </c>
      <c r="I46" s="31"/>
      <c r="J46" s="31"/>
    </row>
    <row r="47" spans="1:10" x14ac:dyDescent="0.25">
      <c r="A47" s="3" t="s">
        <v>5</v>
      </c>
      <c r="B47" s="4" t="s">
        <v>4</v>
      </c>
      <c r="C47" s="31">
        <f>IF(odchylky!A54="","",odchylky!A54)</f>
        <v>3.1746031746031744E-2</v>
      </c>
      <c r="I47" s="31"/>
      <c r="J47" s="31"/>
    </row>
    <row r="48" spans="1:10" x14ac:dyDescent="0.25">
      <c r="A48" s="15" t="s">
        <v>5</v>
      </c>
      <c r="B48" s="14" t="s">
        <v>4</v>
      </c>
      <c r="C48" s="31">
        <f>IF(odchylky!A55="","",odchylky!A55)</f>
        <v>-0.13043478260869565</v>
      </c>
      <c r="I48" s="31"/>
      <c r="J48" s="31"/>
    </row>
    <row r="49" spans="1:10" x14ac:dyDescent="0.25">
      <c r="A49" s="3" t="s">
        <v>5</v>
      </c>
      <c r="B49" s="4" t="s">
        <v>4</v>
      </c>
      <c r="C49" s="31">
        <f>IF(odchylky!A56="","",odchylky!A56)</f>
        <v>-2.1739130434782608E-2</v>
      </c>
      <c r="I49" s="31"/>
      <c r="J49" s="31"/>
    </row>
    <row r="50" spans="1:10" x14ac:dyDescent="0.25">
      <c r="A50" s="15" t="s">
        <v>5</v>
      </c>
      <c r="B50" s="14" t="s">
        <v>4</v>
      </c>
      <c r="C50" s="31">
        <f>IF(odchylky!A57="","",odchylky!A57)</f>
        <v>3.4482758620689655E-2</v>
      </c>
      <c r="I50" s="31"/>
      <c r="J50" s="33"/>
    </row>
    <row r="51" spans="1:10" x14ac:dyDescent="0.25">
      <c r="A51" s="5" t="s">
        <v>5</v>
      </c>
      <c r="B51" s="6" t="s">
        <v>2</v>
      </c>
      <c r="C51" s="31">
        <f>IF(odchylky!A59="","",odchylky!A59)</f>
        <v>-0.5</v>
      </c>
      <c r="I51" s="31"/>
      <c r="J51" s="31"/>
    </row>
    <row r="52" spans="1:10" x14ac:dyDescent="0.25">
      <c r="A52" s="3" t="s">
        <v>5</v>
      </c>
      <c r="B52" s="9" t="s">
        <v>2</v>
      </c>
      <c r="C52" s="31">
        <f>IF(odchylky!A60="","",odchylky!A60)</f>
        <v>-0.52830188679245282</v>
      </c>
      <c r="I52" s="31"/>
      <c r="J52" s="31"/>
    </row>
    <row r="53" spans="1:10" x14ac:dyDescent="0.25">
      <c r="A53" s="5" t="s">
        <v>5</v>
      </c>
      <c r="B53" s="6" t="s">
        <v>2</v>
      </c>
      <c r="C53" s="31">
        <f>IF(odchylky!A61="","",odchylky!A61)</f>
        <v>0</v>
      </c>
      <c r="I53" s="31"/>
      <c r="J53" s="31"/>
    </row>
    <row r="54" spans="1:10" x14ac:dyDescent="0.25">
      <c r="A54" s="3" t="s">
        <v>5</v>
      </c>
      <c r="B54" s="9" t="s">
        <v>2</v>
      </c>
      <c r="C54" s="31">
        <f>IF(odchylky!A62="","",odchylky!A62)</f>
        <v>-0.11764705882352941</v>
      </c>
      <c r="I54" s="31"/>
      <c r="J54" s="31"/>
    </row>
    <row r="55" spans="1:10" x14ac:dyDescent="0.25">
      <c r="A55" s="5" t="s">
        <v>5</v>
      </c>
      <c r="B55" s="6" t="s">
        <v>2</v>
      </c>
      <c r="C55" s="31">
        <f>IF(odchylky!A63="","",odchylky!A63)</f>
        <v>3.4482758620689655E-2</v>
      </c>
      <c r="I55" s="31"/>
      <c r="J55" s="31"/>
    </row>
    <row r="56" spans="1:10" x14ac:dyDescent="0.25">
      <c r="A56" s="3" t="s">
        <v>5</v>
      </c>
      <c r="B56" s="9" t="s">
        <v>2</v>
      </c>
      <c r="C56" s="31">
        <f>IF(odchylky!A64="","",odchylky!A64)</f>
        <v>0.29032258064516131</v>
      </c>
      <c r="I56" s="31"/>
      <c r="J56" s="31"/>
    </row>
    <row r="57" spans="1:10" x14ac:dyDescent="0.25">
      <c r="A57" s="5" t="s">
        <v>5</v>
      </c>
      <c r="B57" s="6" t="s">
        <v>2</v>
      </c>
      <c r="C57" s="31">
        <f>IF(odchylky!A65="","",odchylky!A65)</f>
        <v>-0.24528301886792453</v>
      </c>
      <c r="I57" s="31"/>
      <c r="J57" s="31"/>
    </row>
    <row r="58" spans="1:10" x14ac:dyDescent="0.25">
      <c r="A58" s="3" t="s">
        <v>5</v>
      </c>
      <c r="B58" s="9" t="s">
        <v>2</v>
      </c>
      <c r="C58" s="31">
        <f>IF(odchylky!A66="","",odchylky!A66)</f>
        <v>-0.13043478260869565</v>
      </c>
      <c r="I58" s="31"/>
      <c r="J58" s="31"/>
    </row>
    <row r="59" spans="1:10" x14ac:dyDescent="0.25">
      <c r="A59" s="5" t="s">
        <v>5</v>
      </c>
      <c r="B59" s="6" t="s">
        <v>2</v>
      </c>
      <c r="C59" s="31">
        <f>IF(odchylky!A67="","",odchylky!A67)</f>
        <v>0.18055555555555555</v>
      </c>
      <c r="I59" s="31"/>
      <c r="J59" s="31"/>
    </row>
    <row r="60" spans="1:10" x14ac:dyDescent="0.25">
      <c r="A60" s="3" t="s">
        <v>5</v>
      </c>
      <c r="B60" s="9" t="s">
        <v>2</v>
      </c>
      <c r="C60" s="31">
        <f>IF(odchylky!A68="","",odchylky!A68)</f>
        <v>0.31578947368421051</v>
      </c>
      <c r="I60" s="31"/>
      <c r="J60" s="31"/>
    </row>
    <row r="61" spans="1:10" x14ac:dyDescent="0.25">
      <c r="A61" s="5" t="s">
        <v>5</v>
      </c>
      <c r="B61" s="6" t="s">
        <v>2</v>
      </c>
      <c r="C61" s="31">
        <f>IF(odchylky!A69="","",odchylky!A69)</f>
        <v>4.4776119402985072E-2</v>
      </c>
      <c r="I61" s="31"/>
      <c r="J61" s="31"/>
    </row>
    <row r="62" spans="1:10" x14ac:dyDescent="0.25">
      <c r="A62" s="3" t="s">
        <v>5</v>
      </c>
      <c r="B62" s="9" t="s">
        <v>2</v>
      </c>
      <c r="C62" s="31">
        <f>IF(odchylky!A70="","",odchylky!A70)</f>
        <v>0.2</v>
      </c>
      <c r="I62" s="31"/>
      <c r="J62" s="31"/>
    </row>
    <row r="63" spans="1:10" x14ac:dyDescent="0.25">
      <c r="A63" s="5" t="s">
        <v>5</v>
      </c>
      <c r="B63" s="6" t="s">
        <v>2</v>
      </c>
      <c r="C63" s="31">
        <f>IF(odchylky!A71="","",odchylky!A71)</f>
        <v>1.6949152542372881E-2</v>
      </c>
      <c r="I63" s="31"/>
      <c r="J63" s="31"/>
    </row>
    <row r="64" spans="1:10" x14ac:dyDescent="0.25">
      <c r="A64" s="3" t="s">
        <v>5</v>
      </c>
      <c r="B64" s="9" t="s">
        <v>2</v>
      </c>
      <c r="C64" s="31">
        <f>IF(odchylky!A72="","",odchylky!A72)</f>
        <v>6.3829787234042548E-2</v>
      </c>
      <c r="I64" s="31"/>
      <c r="J64" s="31"/>
    </row>
    <row r="65" spans="1:10" x14ac:dyDescent="0.25">
      <c r="A65" s="5" t="s">
        <v>5</v>
      </c>
      <c r="B65" s="6" t="s">
        <v>2</v>
      </c>
      <c r="C65" s="31">
        <f>IF(odchylky!A73="","",odchylky!A73)</f>
        <v>-0.04</v>
      </c>
      <c r="I65" s="31"/>
      <c r="J65" s="31"/>
    </row>
    <row r="66" spans="1:10" x14ac:dyDescent="0.25">
      <c r="A66" s="3" t="s">
        <v>5</v>
      </c>
      <c r="B66" s="9" t="s">
        <v>2</v>
      </c>
      <c r="C66" s="31">
        <f>IF(odchylky!A74="","",odchylky!A74)</f>
        <v>6.1946902654867256E-2</v>
      </c>
      <c r="I66" s="31"/>
      <c r="J66" s="31"/>
    </row>
    <row r="67" spans="1:10" x14ac:dyDescent="0.25">
      <c r="A67" s="5" t="s">
        <v>5</v>
      </c>
      <c r="B67" s="6" t="s">
        <v>2</v>
      </c>
      <c r="C67" s="31">
        <f>IF(odchylky!A75="","",odchylky!A75)</f>
        <v>9.1954022988505746E-2</v>
      </c>
      <c r="I67" s="31"/>
      <c r="J67" s="31"/>
    </row>
    <row r="68" spans="1:10" x14ac:dyDescent="0.25">
      <c r="A68" s="3" t="s">
        <v>5</v>
      </c>
      <c r="B68" s="9" t="s">
        <v>2</v>
      </c>
      <c r="C68" s="31">
        <f>IF(odchylky!A76="","",odchylky!A76)</f>
        <v>0</v>
      </c>
      <c r="I68" s="31"/>
      <c r="J68" s="31"/>
    </row>
    <row r="69" spans="1:10" x14ac:dyDescent="0.25">
      <c r="A69" s="5" t="s">
        <v>6</v>
      </c>
      <c r="B69" s="6" t="s">
        <v>4</v>
      </c>
      <c r="C69" s="31">
        <f>IF(odchylky!A78="","",odchylky!A78)</f>
        <v>-0.14285714285714285</v>
      </c>
      <c r="I69" s="31"/>
      <c r="J69" s="31"/>
    </row>
    <row r="70" spans="1:10" x14ac:dyDescent="0.25">
      <c r="A70" s="3" t="s">
        <v>6</v>
      </c>
      <c r="B70" s="4" t="s">
        <v>4</v>
      </c>
      <c r="C70" s="31">
        <f>IF(odchylky!A79="","",odchylky!A79)</f>
        <v>-0.375</v>
      </c>
      <c r="I70" s="31"/>
      <c r="J70" s="31"/>
    </row>
    <row r="71" spans="1:10" x14ac:dyDescent="0.25">
      <c r="A71" s="5" t="s">
        <v>6</v>
      </c>
      <c r="B71" s="6" t="s">
        <v>4</v>
      </c>
      <c r="C71" s="31">
        <f>IF(odchylky!A80="","",odchylky!A80)</f>
        <v>0.25</v>
      </c>
      <c r="I71" s="31"/>
      <c r="J71" s="31"/>
    </row>
    <row r="72" spans="1:10" x14ac:dyDescent="0.25">
      <c r="A72" s="3" t="s">
        <v>6</v>
      </c>
      <c r="B72" s="4" t="s">
        <v>4</v>
      </c>
      <c r="C72" s="31">
        <f>IF(odchylky!A81="","",odchylky!A81)</f>
        <v>-0.24657534246575341</v>
      </c>
      <c r="I72" s="31"/>
      <c r="J72" s="31"/>
    </row>
    <row r="73" spans="1:10" x14ac:dyDescent="0.25">
      <c r="A73" s="5" t="s">
        <v>6</v>
      </c>
      <c r="B73" s="6" t="s">
        <v>4</v>
      </c>
      <c r="C73" s="31">
        <f>IF(odchylky!A82="","",odchylky!A82)</f>
        <v>-8.5365853658536592E-2</v>
      </c>
      <c r="I73" s="31"/>
      <c r="J73" s="31"/>
    </row>
    <row r="74" spans="1:10" x14ac:dyDescent="0.25">
      <c r="A74" s="3" t="s">
        <v>6</v>
      </c>
      <c r="B74" s="4" t="s">
        <v>4</v>
      </c>
      <c r="C74" s="31">
        <f>IF(odchylky!A83="","",odchylky!A83)</f>
        <v>3.4482758620689655E-2</v>
      </c>
      <c r="I74" s="31"/>
      <c r="J74" s="31"/>
    </row>
    <row r="75" spans="1:10" x14ac:dyDescent="0.25">
      <c r="A75" s="5" t="s">
        <v>6</v>
      </c>
      <c r="B75" s="6" t="s">
        <v>4</v>
      </c>
      <c r="C75" s="31">
        <f>IF(odchylky!A84="","",odchylky!A84)</f>
        <v>6.3829787234042548E-2</v>
      </c>
      <c r="I75" s="31"/>
      <c r="J75" s="31"/>
    </row>
    <row r="76" spans="1:10" x14ac:dyDescent="0.25">
      <c r="A76" s="3" t="s">
        <v>6</v>
      </c>
      <c r="B76" s="4" t="s">
        <v>4</v>
      </c>
      <c r="C76" s="31">
        <f>IF(odchylky!A85="","",odchylky!A85)</f>
        <v>0</v>
      </c>
      <c r="I76" s="31"/>
      <c r="J76" s="31"/>
    </row>
    <row r="77" spans="1:10" x14ac:dyDescent="0.25">
      <c r="A77" s="5" t="s">
        <v>6</v>
      </c>
      <c r="B77" s="6" t="s">
        <v>4</v>
      </c>
      <c r="C77" s="31">
        <f>IF(odchylky!A86="","",odchylky!A86)</f>
        <v>-2.4390243902439025E-2</v>
      </c>
      <c r="I77" s="31"/>
      <c r="J77" s="31"/>
    </row>
    <row r="78" spans="1:10" x14ac:dyDescent="0.25">
      <c r="A78" s="3" t="s">
        <v>6</v>
      </c>
      <c r="B78" s="4" t="s">
        <v>4</v>
      </c>
      <c r="C78" s="31">
        <f>IF(odchylky!A87="","",odchylky!A87)</f>
        <v>7.1428571428571425E-2</v>
      </c>
      <c r="I78" s="31"/>
      <c r="J78" s="31"/>
    </row>
    <row r="79" spans="1:10" x14ac:dyDescent="0.25">
      <c r="A79" s="5" t="s">
        <v>6</v>
      </c>
      <c r="B79" s="6" t="s">
        <v>4</v>
      </c>
      <c r="C79" s="31">
        <f>IF(odchylky!A88="","",odchylky!A88)</f>
        <v>0.2711864406779661</v>
      </c>
      <c r="I79" s="31"/>
      <c r="J79" s="31"/>
    </row>
    <row r="80" spans="1:10" x14ac:dyDescent="0.25">
      <c r="A80" s="3" t="s">
        <v>6</v>
      </c>
      <c r="B80" s="4" t="s">
        <v>4</v>
      </c>
      <c r="C80" s="31">
        <f>IF(odchylky!A89="","",odchylky!A89)</f>
        <v>0.1111111111111111</v>
      </c>
      <c r="I80" s="31"/>
      <c r="J80" s="31"/>
    </row>
    <row r="81" spans="1:10" x14ac:dyDescent="0.25">
      <c r="A81" s="5" t="s">
        <v>6</v>
      </c>
      <c r="B81" s="6" t="s">
        <v>4</v>
      </c>
      <c r="C81" s="31">
        <f>IF(odchylky!A90="","",odchylky!A90)</f>
        <v>5.2631578947368418E-2</v>
      </c>
      <c r="I81" s="31"/>
      <c r="J81" s="31"/>
    </row>
    <row r="82" spans="1:10" x14ac:dyDescent="0.25">
      <c r="A82" s="3" t="s">
        <v>6</v>
      </c>
      <c r="B82" s="4" t="s">
        <v>4</v>
      </c>
      <c r="C82" s="31">
        <f>IF(odchylky!A91="","",odchylky!A91)</f>
        <v>-9.5238095238095233E-2</v>
      </c>
      <c r="I82" s="31"/>
      <c r="J82" s="31"/>
    </row>
    <row r="83" spans="1:10" x14ac:dyDescent="0.25">
      <c r="A83" s="5" t="s">
        <v>6</v>
      </c>
      <c r="B83" s="6" t="s">
        <v>4</v>
      </c>
      <c r="C83" s="31">
        <f>IF(odchylky!A92="","",odchylky!A92)</f>
        <v>8.8709677419354843E-2</v>
      </c>
      <c r="I83" s="31"/>
      <c r="J83" s="31"/>
    </row>
    <row r="84" spans="1:10" x14ac:dyDescent="0.25">
      <c r="A84" s="5" t="s">
        <v>6</v>
      </c>
      <c r="B84" s="6" t="s">
        <v>4</v>
      </c>
      <c r="C84" s="31">
        <f>IF(odchylky!A94="","",odchylky!A94)</f>
        <v>-6.9767441860465115E-2</v>
      </c>
      <c r="I84" s="31"/>
      <c r="J84" s="31"/>
    </row>
    <row r="85" spans="1:10" x14ac:dyDescent="0.25">
      <c r="A85" s="3" t="s">
        <v>6</v>
      </c>
      <c r="B85" s="9" t="s">
        <v>4</v>
      </c>
      <c r="C85" s="31">
        <f>IF(odchylky!A95="","",odchylky!A95)</f>
        <v>0.1111111111111111</v>
      </c>
      <c r="I85" s="31"/>
      <c r="J85" s="31"/>
    </row>
    <row r="86" spans="1:10" x14ac:dyDescent="0.25">
      <c r="A86" s="5" t="s">
        <v>6</v>
      </c>
      <c r="B86" s="6" t="s">
        <v>2</v>
      </c>
      <c r="C86" s="31">
        <f>IF(odchylky!A97="","",odchylky!A97)</f>
        <v>-0.16666666666666666</v>
      </c>
      <c r="I86" s="31"/>
      <c r="J86" s="31"/>
    </row>
    <row r="87" spans="1:10" x14ac:dyDescent="0.25">
      <c r="A87" s="3" t="s">
        <v>6</v>
      </c>
      <c r="B87" s="9" t="s">
        <v>2</v>
      </c>
      <c r="C87" s="31">
        <f>IF(odchylky!A98="","",odchylky!A98)</f>
        <v>-0.33962264150943394</v>
      </c>
      <c r="I87" s="31"/>
      <c r="J87" s="31"/>
    </row>
    <row r="88" spans="1:10" x14ac:dyDescent="0.25">
      <c r="A88" s="5" t="s">
        <v>6</v>
      </c>
      <c r="B88" s="6" t="s">
        <v>2</v>
      </c>
      <c r="C88" s="31">
        <f>IF(odchylky!A99="","",odchylky!A99)</f>
        <v>0.42857142857142855</v>
      </c>
      <c r="I88" s="31"/>
      <c r="J88" s="31"/>
    </row>
    <row r="89" spans="1:10" x14ac:dyDescent="0.25">
      <c r="A89" s="3" t="s">
        <v>6</v>
      </c>
      <c r="B89" s="9" t="s">
        <v>2</v>
      </c>
      <c r="C89" s="31">
        <f>IF(odchylky!A100="","",odchylky!A100)</f>
        <v>-2.9850746268656716E-2</v>
      </c>
      <c r="I89" s="31"/>
      <c r="J89" s="31"/>
    </row>
    <row r="90" spans="1:10" x14ac:dyDescent="0.25">
      <c r="A90" s="5" t="s">
        <v>6</v>
      </c>
      <c r="B90" s="6" t="s">
        <v>2</v>
      </c>
      <c r="C90" s="31">
        <f>IF(odchylky!A101="","",odchylky!A101)</f>
        <v>0.11764705882352941</v>
      </c>
      <c r="I90" s="31"/>
      <c r="J90" s="31"/>
    </row>
    <row r="91" spans="1:10" x14ac:dyDescent="0.25">
      <c r="A91" s="3" t="s">
        <v>6</v>
      </c>
      <c r="B91" s="9" t="s">
        <v>2</v>
      </c>
      <c r="C91" s="31">
        <f>IF(odchylky!A102="","",odchylky!A102)</f>
        <v>0.21212121212121213</v>
      </c>
      <c r="I91" s="31"/>
      <c r="J91" s="31"/>
    </row>
    <row r="92" spans="1:10" x14ac:dyDescent="0.25">
      <c r="A92" s="5" t="s">
        <v>6</v>
      </c>
      <c r="B92" s="6" t="s">
        <v>2</v>
      </c>
      <c r="C92" s="31">
        <f>IF(odchylky!A103="","",odchylky!A103)</f>
        <v>0.1111111111111111</v>
      </c>
      <c r="I92" s="31"/>
      <c r="J92" s="31"/>
    </row>
    <row r="93" spans="1:10" x14ac:dyDescent="0.25">
      <c r="A93" s="3" t="s">
        <v>6</v>
      </c>
      <c r="B93" s="9" t="s">
        <v>2</v>
      </c>
      <c r="C93" s="31">
        <f>IF(odchylky!A104="","",odchylky!A104)</f>
        <v>5.7692307692307696E-2</v>
      </c>
      <c r="I93" s="31"/>
      <c r="J93" s="31"/>
    </row>
    <row r="94" spans="1:10" x14ac:dyDescent="0.25">
      <c r="A94" s="5" t="s">
        <v>6</v>
      </c>
      <c r="B94" s="6" t="s">
        <v>2</v>
      </c>
      <c r="C94" s="31">
        <f>IF(odchylky!A105="","",odchylky!A105)</f>
        <v>6.741573033707865E-2</v>
      </c>
      <c r="I94" s="31"/>
      <c r="J94" s="31"/>
    </row>
    <row r="95" spans="1:10" x14ac:dyDescent="0.25">
      <c r="A95" s="3" t="s">
        <v>6</v>
      </c>
      <c r="B95" s="9" t="s">
        <v>2</v>
      </c>
      <c r="C95" s="31">
        <f>IF(odchylky!A106="","",odchylky!A106)</f>
        <v>0.34146341463414637</v>
      </c>
      <c r="I95" s="31"/>
      <c r="J95" s="31"/>
    </row>
    <row r="96" spans="1:10" x14ac:dyDescent="0.25">
      <c r="A96" s="5" t="s">
        <v>6</v>
      </c>
      <c r="B96" s="6" t="s">
        <v>2</v>
      </c>
      <c r="C96" s="31">
        <f>IF(odchylky!A107="","",odchylky!A107)</f>
        <v>0.34920634920634919</v>
      </c>
      <c r="I96" s="31"/>
      <c r="J96" s="31"/>
    </row>
    <row r="97" spans="1:10" x14ac:dyDescent="0.25">
      <c r="A97" s="3" t="s">
        <v>6</v>
      </c>
      <c r="B97" s="9" t="s">
        <v>2</v>
      </c>
      <c r="C97" s="31">
        <f>IF(odchylky!A108="","",odchylky!A108)</f>
        <v>0.11842105263157894</v>
      </c>
      <c r="I97" s="31"/>
      <c r="J97" s="31"/>
    </row>
    <row r="98" spans="1:10" x14ac:dyDescent="0.25">
      <c r="A98" s="5" t="s">
        <v>6</v>
      </c>
      <c r="B98" s="6" t="s">
        <v>2</v>
      </c>
      <c r="C98" s="31">
        <f>IF(odchylky!A109="","",odchylky!A109)</f>
        <v>0</v>
      </c>
      <c r="I98" s="31"/>
      <c r="J98" s="31"/>
    </row>
    <row r="99" spans="1:10" x14ac:dyDescent="0.25">
      <c r="A99" s="3" t="s">
        <v>6</v>
      </c>
      <c r="B99" s="9" t="s">
        <v>2</v>
      </c>
      <c r="C99" s="31">
        <f>IF(odchylky!A110="","",odchylky!A110)</f>
        <v>0.26168224299065418</v>
      </c>
      <c r="I99" s="31"/>
      <c r="J99" s="31"/>
    </row>
    <row r="100" spans="1:10" x14ac:dyDescent="0.25">
      <c r="A100" s="5" t="s">
        <v>6</v>
      </c>
      <c r="B100" s="6" t="s">
        <v>2</v>
      </c>
      <c r="C100" s="31">
        <f>IF(odchylky!A111="","",odchylky!A111)</f>
        <v>0.1440677966101695</v>
      </c>
      <c r="I100" s="31"/>
      <c r="J100" s="31"/>
    </row>
    <row r="101" spans="1:10" x14ac:dyDescent="0.25">
      <c r="A101" s="3" t="s">
        <v>6</v>
      </c>
      <c r="B101" s="9" t="s">
        <v>2</v>
      </c>
      <c r="C101" s="31">
        <f>IF(odchylky!A112="","",odchylky!A112)</f>
        <v>0.37755102040816324</v>
      </c>
      <c r="I101" s="31"/>
      <c r="J101" s="31"/>
    </row>
    <row r="102" spans="1:10" x14ac:dyDescent="0.25">
      <c r="A102" s="5" t="s">
        <v>6</v>
      </c>
      <c r="B102" s="6" t="s">
        <v>2</v>
      </c>
      <c r="C102" s="31">
        <f>IF(odchylky!A113="","",odchylky!A113)</f>
        <v>-0.10112359550561797</v>
      </c>
      <c r="I102" s="31"/>
      <c r="J102" s="31"/>
    </row>
    <row r="103" spans="1:10" x14ac:dyDescent="0.25">
      <c r="A103" s="3" t="s">
        <v>6</v>
      </c>
      <c r="B103" s="9" t="s">
        <v>2</v>
      </c>
      <c r="C103" s="31">
        <f>IF(odchylky!A114="","",odchylky!A114)</f>
        <v>-6.25E-2</v>
      </c>
      <c r="I103" s="31"/>
      <c r="J103" s="31"/>
    </row>
    <row r="104" spans="1:10" x14ac:dyDescent="0.25">
      <c r="A104" s="47">
        <f>MAX(C2:J103)</f>
        <v>0.66666666666666663</v>
      </c>
      <c r="C104" s="31">
        <f>IF(odchylky!B2="","",odchylky!B2)</f>
        <v>-0.59459459459459463</v>
      </c>
    </row>
    <row r="105" spans="1:10" x14ac:dyDescent="0.25">
      <c r="A105" s="47">
        <f>MIN(C2:J103)</f>
        <v>-0.52830188679245282</v>
      </c>
      <c r="C105" s="31">
        <f>IF(odchylky!B3="","",odchylky!B3)</f>
        <v>-0.6</v>
      </c>
    </row>
    <row r="106" spans="1:10" x14ac:dyDescent="0.25">
      <c r="C106" s="31">
        <f>IF(odchylky!B4="","",odchylky!B4)</f>
        <v>-0.25</v>
      </c>
    </row>
    <row r="107" spans="1:10" x14ac:dyDescent="0.25">
      <c r="C107" s="31">
        <f>IF(odchylky!B5="","",odchylky!B5)</f>
        <v>-0.29577464788732394</v>
      </c>
    </row>
    <row r="108" spans="1:10" x14ac:dyDescent="0.25">
      <c r="C108" s="31">
        <f>IF(odchylky!B6="","",odchylky!B6)</f>
        <v>-0.16666666666666666</v>
      </c>
    </row>
    <row r="109" spans="1:10" x14ac:dyDescent="0.25">
      <c r="C109" s="31">
        <f>IF(odchylky!B7="","",odchylky!B7)</f>
        <v>0.1111111111111111</v>
      </c>
    </row>
    <row r="110" spans="1:10" x14ac:dyDescent="0.25">
      <c r="C110" s="31">
        <f>IF(odchylky!B8="","",odchylky!B8)</f>
        <v>-0.16666666666666666</v>
      </c>
    </row>
    <row r="111" spans="1:10" x14ac:dyDescent="0.25">
      <c r="C111" s="31">
        <f>IF(odchylky!B9="","",odchylky!B9)</f>
        <v>-0.16666666666666666</v>
      </c>
    </row>
    <row r="112" spans="1:10" x14ac:dyDescent="0.25">
      <c r="C112" s="31">
        <f>IF(odchylky!B10="","",odchylky!B10)</f>
        <v>0</v>
      </c>
    </row>
    <row r="113" spans="3:3" x14ac:dyDescent="0.25">
      <c r="C113" s="31">
        <f>IF(odchylky!B11="","",odchylky!B11)</f>
        <v>-2.1739130434782608E-2</v>
      </c>
    </row>
    <row r="114" spans="3:3" x14ac:dyDescent="0.25">
      <c r="C114" s="31">
        <f>IF(odchylky!B12="","",odchylky!B12)</f>
        <v>0.14285714285714285</v>
      </c>
    </row>
    <row r="115" spans="3:3" x14ac:dyDescent="0.25">
      <c r="C115" s="31">
        <f>IF(odchylky!B13="","",odchylky!B13)</f>
        <v>0</v>
      </c>
    </row>
    <row r="116" spans="3:3" x14ac:dyDescent="0.25">
      <c r="C116" s="31">
        <f>IF(odchylky!B14="","",odchylky!B14)</f>
        <v>0.14035087719298245</v>
      </c>
    </row>
    <row r="117" spans="3:3" x14ac:dyDescent="0.25">
      <c r="C117" s="31">
        <f>IF(odchylky!B15="","",odchylky!B15)</f>
        <v>0.3253012048192771</v>
      </c>
    </row>
    <row r="118" spans="3:3" x14ac:dyDescent="0.25">
      <c r="C118" s="31">
        <f>IF(odchylky!B16="","",odchylky!B16)</f>
        <v>4.8387096774193547E-2</v>
      </c>
    </row>
    <row r="119" spans="3:3" x14ac:dyDescent="0.25">
      <c r="C119" s="31">
        <f>IF(odchylky!B18="","",odchylky!B18)</f>
        <v>3.4482758620689655E-2</v>
      </c>
    </row>
    <row r="120" spans="3:3" x14ac:dyDescent="0.25">
      <c r="C120" s="31">
        <f>IF(odchylky!B19="","",odchylky!B19)</f>
        <v>0.27450980392156865</v>
      </c>
    </row>
    <row r="121" spans="3:3" x14ac:dyDescent="0.25">
      <c r="C121" s="31">
        <f>IF(odchylky!B21="","",odchylky!B21)</f>
        <v>-0.59459459459459463</v>
      </c>
    </row>
    <row r="122" spans="3:3" x14ac:dyDescent="0.25">
      <c r="C122" s="31">
        <f>IF(odchylky!B22="","",odchylky!B22)</f>
        <v>-0.60784313725490191</v>
      </c>
    </row>
    <row r="123" spans="3:3" x14ac:dyDescent="0.25">
      <c r="C123" s="31">
        <f>IF(odchylky!B23="","",odchylky!B23)</f>
        <v>-0.25</v>
      </c>
    </row>
    <row r="124" spans="3:3" x14ac:dyDescent="0.25">
      <c r="C124" s="31">
        <f>IF(odchylky!B24="","",odchylky!B24)</f>
        <v>-9.0909090909090912E-2</v>
      </c>
    </row>
    <row r="125" spans="3:3" x14ac:dyDescent="0.25">
      <c r="C125" s="31">
        <f>IF(odchylky!B25="","",odchylky!B25)</f>
        <v>-8.0459770114942528E-2</v>
      </c>
    </row>
    <row r="126" spans="3:3" x14ac:dyDescent="0.25">
      <c r="C126" s="31">
        <f>IF(odchylky!B26="","",odchylky!B26)</f>
        <v>0.12903225806451613</v>
      </c>
    </row>
    <row r="127" spans="3:3" x14ac:dyDescent="0.25">
      <c r="C127" s="31">
        <f>IF(odchylky!B27="","",odchylky!B27)</f>
        <v>-1.9607843137254902E-2</v>
      </c>
    </row>
    <row r="128" spans="3:3" x14ac:dyDescent="0.25">
      <c r="C128" s="31">
        <f>IF(odchylky!B28="","",odchylky!B28)</f>
        <v>-0.16666666666666666</v>
      </c>
    </row>
    <row r="129" spans="3:3" x14ac:dyDescent="0.25">
      <c r="C129" s="31">
        <f>IF(odchylky!B29="","",odchylky!B29)</f>
        <v>0</v>
      </c>
    </row>
    <row r="130" spans="3:3" x14ac:dyDescent="0.25">
      <c r="C130" s="31">
        <f>IF(odchylky!B30="","",odchylky!B30)</f>
        <v>-4.7619047619047616E-2</v>
      </c>
    </row>
    <row r="131" spans="3:3" x14ac:dyDescent="0.25">
      <c r="C131" s="31">
        <f>IF(odchylky!B31="","",odchylky!B31)</f>
        <v>1.4492753623188406E-2</v>
      </c>
    </row>
    <row r="132" spans="3:3" x14ac:dyDescent="0.25">
      <c r="C132" s="31">
        <f>IF(odchylky!B32="","",odchylky!B32)</f>
        <v>0.1111111111111111</v>
      </c>
    </row>
    <row r="133" spans="3:3" x14ac:dyDescent="0.25">
      <c r="C133" s="31">
        <f>IF(odchylky!B33="","",odchylky!B33)</f>
        <v>0.14035087719298245</v>
      </c>
    </row>
    <row r="134" spans="3:3" x14ac:dyDescent="0.25">
      <c r="C134" s="31">
        <f>IF(odchylky!B34="","",odchylky!B34)</f>
        <v>0.21212121212121213</v>
      </c>
    </row>
    <row r="135" spans="3:3" x14ac:dyDescent="0.25">
      <c r="C135" s="31">
        <f>IF(odchylky!B35="","",odchylky!B35)</f>
        <v>-0.04</v>
      </c>
    </row>
    <row r="136" spans="3:3" x14ac:dyDescent="0.25">
      <c r="C136" s="31">
        <f>IF(odchylky!B36="","",odchylky!B36)</f>
        <v>8.771929824561403E-3</v>
      </c>
    </row>
    <row r="137" spans="3:3" x14ac:dyDescent="0.25">
      <c r="C137" s="31">
        <f>IF(odchylky!B37="","",odchylky!B37)</f>
        <v>-4.7619047619047616E-2</v>
      </c>
    </row>
    <row r="138" spans="3:3" x14ac:dyDescent="0.25">
      <c r="C138" s="31">
        <f>IF(odchylky!B38="","",odchylky!B38)</f>
        <v>-0.34782608695652173</v>
      </c>
    </row>
    <row r="139" spans="3:3" x14ac:dyDescent="0.25">
      <c r="C139" s="31">
        <f>IF(odchylky!B40="","",odchylky!B40)</f>
        <v>-0.51219512195121952</v>
      </c>
    </row>
    <row r="140" spans="3:3" x14ac:dyDescent="0.25">
      <c r="C140" s="31">
        <f>IF(odchylky!B41="","",odchylky!B41)</f>
        <v>-0.51923076923076927</v>
      </c>
    </row>
    <row r="141" spans="3:3" x14ac:dyDescent="0.25">
      <c r="C141" s="31">
        <f>IF(odchylky!B42="","",odchylky!B42)</f>
        <v>-0.375</v>
      </c>
    </row>
    <row r="142" spans="3:3" x14ac:dyDescent="0.25">
      <c r="C142" s="31">
        <f>IF(odchylky!B43="","",odchylky!B43)</f>
        <v>0.25</v>
      </c>
    </row>
    <row r="143" spans="3:3" x14ac:dyDescent="0.25">
      <c r="C143" s="31">
        <f>IF(odchylky!B44="","",odchylky!B44)</f>
        <v>4.6511627906976744E-2</v>
      </c>
    </row>
    <row r="144" spans="3:3" x14ac:dyDescent="0.25">
      <c r="C144" s="31">
        <f>IF(odchylky!B46="","",odchylky!B46)</f>
        <v>-0.16666666666666666</v>
      </c>
    </row>
    <row r="145" spans="3:3" x14ac:dyDescent="0.25">
      <c r="C145" s="31">
        <f>IF(odchylky!B50="","",odchylky!B50)</f>
        <v>1.4492753623188406E-2</v>
      </c>
    </row>
    <row r="146" spans="3:3" x14ac:dyDescent="0.25">
      <c r="C146" s="31">
        <f>IF(odchylky!B51="","",odchylky!B51)</f>
        <v>9.7560975609756101E-2</v>
      </c>
    </row>
    <row r="147" spans="3:3" x14ac:dyDescent="0.25">
      <c r="C147" s="31">
        <f>IF(odchylky!B52="","",odchylky!B52)</f>
        <v>0.20689655172413793</v>
      </c>
    </row>
    <row r="148" spans="3:3" x14ac:dyDescent="0.25">
      <c r="C148" s="31">
        <f>IF(odchylky!B53="","",odchylky!B53)</f>
        <v>0.1111111111111111</v>
      </c>
    </row>
    <row r="149" spans="3:3" x14ac:dyDescent="0.25">
      <c r="C149" s="31">
        <f>IF(odchylky!B54="","",odchylky!B54)</f>
        <v>3.1746031746031744E-2</v>
      </c>
    </row>
    <row r="150" spans="3:3" x14ac:dyDescent="0.25">
      <c r="C150" s="31">
        <f>IF(odchylky!B55="","",odchylky!B55)</f>
        <v>0</v>
      </c>
    </row>
    <row r="151" spans="3:3" x14ac:dyDescent="0.25">
      <c r="C151" s="31">
        <f>IF(odchylky!B56="","",odchylky!B56)</f>
        <v>-2.1739130434782608E-2</v>
      </c>
    </row>
    <row r="152" spans="3:3" x14ac:dyDescent="0.25">
      <c r="C152" s="31">
        <f>IF(odchylky!B57="","",odchylky!B57)</f>
        <v>-0.13793103448275862</v>
      </c>
    </row>
    <row r="153" spans="3:3" x14ac:dyDescent="0.25">
      <c r="C153" s="31">
        <f>IF(odchylky!B59="","",odchylky!B59)</f>
        <v>-0.7</v>
      </c>
    </row>
    <row r="154" spans="3:3" x14ac:dyDescent="0.25">
      <c r="C154" s="31">
        <f>IF(odchylky!B60="","",odchylky!B60)</f>
        <v>-0.71698113207547165</v>
      </c>
    </row>
    <row r="155" spans="3:3" x14ac:dyDescent="0.25">
      <c r="C155" s="31">
        <f>IF(odchylky!B61="","",odchylky!B61)</f>
        <v>-0.25</v>
      </c>
    </row>
    <row r="156" spans="3:3" x14ac:dyDescent="0.25">
      <c r="C156" s="31">
        <f>IF(odchylky!B62="","",odchylky!B62)</f>
        <v>-0.11764705882352941</v>
      </c>
    </row>
    <row r="157" spans="3:3" x14ac:dyDescent="0.25">
      <c r="C157" s="31">
        <f>IF(odchylky!B63="","",odchylky!B63)</f>
        <v>-8.0459770114942528E-2</v>
      </c>
    </row>
    <row r="158" spans="3:3" x14ac:dyDescent="0.25">
      <c r="C158" s="31">
        <f>IF(odchylky!B64="","",odchylky!B64)</f>
        <v>0.12903225806451613</v>
      </c>
    </row>
    <row r="159" spans="3:3" x14ac:dyDescent="0.25">
      <c r="C159" s="31">
        <f>IF(odchylky!B65="","",odchylky!B65)</f>
        <v>-0.15094339622641509</v>
      </c>
    </row>
    <row r="160" spans="3:3" x14ac:dyDescent="0.25">
      <c r="C160" s="31">
        <f>IF(odchylky!B66="","",odchylky!B66)</f>
        <v>-0.2391304347826087</v>
      </c>
    </row>
    <row r="161" spans="3:3" x14ac:dyDescent="0.25">
      <c r="C161" s="31">
        <f>IF(odchylky!B67="","",odchylky!B67)</f>
        <v>0.1111111111111111</v>
      </c>
    </row>
    <row r="162" spans="3:3" x14ac:dyDescent="0.25">
      <c r="C162" s="31">
        <f>IF(odchylky!B68="","",odchylky!B68)</f>
        <v>5.2631578947368418E-2</v>
      </c>
    </row>
    <row r="163" spans="3:3" x14ac:dyDescent="0.25">
      <c r="C163" s="31">
        <f>IF(odchylky!B69="","",odchylky!B69)</f>
        <v>4.4776119402985072E-2</v>
      </c>
    </row>
    <row r="164" spans="3:3" x14ac:dyDescent="0.25">
      <c r="C164" s="31">
        <f>IF(odchylky!B70="","",odchylky!B70)</f>
        <v>0.13333333333333333</v>
      </c>
    </row>
    <row r="165" spans="3:3" x14ac:dyDescent="0.25">
      <c r="C165" s="31">
        <f>IF(odchylky!B71="","",odchylky!B71)</f>
        <v>1.6949152542372881E-2</v>
      </c>
    </row>
    <row r="166" spans="3:3" x14ac:dyDescent="0.25">
      <c r="C166" s="31">
        <f>IF(odchylky!B72="","",odchylky!B72)</f>
        <v>0.27659574468085107</v>
      </c>
    </row>
    <row r="167" spans="3:3" x14ac:dyDescent="0.25">
      <c r="C167" s="31">
        <f>IF(odchylky!B73="","",odchylky!B73)</f>
        <v>0.04</v>
      </c>
    </row>
    <row r="168" spans="3:3" x14ac:dyDescent="0.25">
      <c r="C168" s="31">
        <f>IF(odchylky!B74="","",odchylky!B74)</f>
        <v>0.10619469026548672</v>
      </c>
    </row>
    <row r="169" spans="3:3" x14ac:dyDescent="0.25">
      <c r="C169" s="31">
        <f>IF(odchylky!B75="","",odchylky!B75)</f>
        <v>3.4482758620689655E-2</v>
      </c>
    </row>
    <row r="170" spans="3:3" x14ac:dyDescent="0.25">
      <c r="C170" s="31">
        <f>IF(odchylky!B76="","",odchylky!B76)</f>
        <v>0.1111111111111111</v>
      </c>
    </row>
    <row r="171" spans="3:3" x14ac:dyDescent="0.25">
      <c r="C171" s="31">
        <f>IF(odchylky!B78="","",odchylky!B78)</f>
        <v>-0.5714285714285714</v>
      </c>
    </row>
    <row r="172" spans="3:3" x14ac:dyDescent="0.25">
      <c r="C172" s="31">
        <f>IF(odchylky!B79="","",odchylky!B79)</f>
        <v>-0.47916666666666669</v>
      </c>
    </row>
    <row r="173" spans="3:3" x14ac:dyDescent="0.25">
      <c r="C173" s="31">
        <f>IF(odchylky!B80="","",odchylky!B80)</f>
        <v>-2.7777777777777776E-2</v>
      </c>
    </row>
    <row r="174" spans="3:3" x14ac:dyDescent="0.25">
      <c r="C174" s="31">
        <f>IF(odchylky!B81="","",odchylky!B81)</f>
        <v>-0.17808219178082191</v>
      </c>
    </row>
    <row r="175" spans="3:3" x14ac:dyDescent="0.25">
      <c r="C175" s="31">
        <f>IF(odchylky!B82="","",odchylky!B82)</f>
        <v>3.6585365853658534E-2</v>
      </c>
    </row>
    <row r="176" spans="3:3" x14ac:dyDescent="0.25">
      <c r="C176" s="31">
        <f>IF(odchylky!B83="","",odchylky!B83)</f>
        <v>3.4482758620689655E-2</v>
      </c>
    </row>
    <row r="177" spans="3:3" x14ac:dyDescent="0.25">
      <c r="C177" s="31">
        <f>IF(odchylky!B84="","",odchylky!B84)</f>
        <v>-4.2553191489361701E-2</v>
      </c>
    </row>
    <row r="178" spans="3:3" x14ac:dyDescent="0.25">
      <c r="C178" s="31">
        <f>IF(odchylky!B85="","",odchylky!B85)</f>
        <v>0</v>
      </c>
    </row>
    <row r="179" spans="3:3" x14ac:dyDescent="0.25">
      <c r="C179" s="31">
        <f>IF(odchylky!B86="","",odchylky!B86)</f>
        <v>9.7560975609756101E-2</v>
      </c>
    </row>
    <row r="180" spans="3:3" x14ac:dyDescent="0.25">
      <c r="C180" s="31">
        <f>IF(odchylky!B87="","",odchylky!B87)</f>
        <v>-4.7619047619047616E-2</v>
      </c>
    </row>
    <row r="181" spans="3:3" x14ac:dyDescent="0.25">
      <c r="C181" s="31">
        <f>IF(odchylky!B88="","",odchylky!B88)</f>
        <v>0.10169491525423729</v>
      </c>
    </row>
    <row r="182" spans="3:3" x14ac:dyDescent="0.25">
      <c r="C182" s="31">
        <f>IF(odchylky!B89="","",odchylky!B89)</f>
        <v>0.1111111111111111</v>
      </c>
    </row>
    <row r="183" spans="3:3" x14ac:dyDescent="0.25">
      <c r="C183" s="31">
        <f>IF(odchylky!B90="","",odchylky!B90)</f>
        <v>0.22807017543859648</v>
      </c>
    </row>
    <row r="184" spans="3:3" x14ac:dyDescent="0.25">
      <c r="C184" s="31">
        <f>IF(odchylky!B91="","",odchylky!B91)</f>
        <v>0.14285714285714285</v>
      </c>
    </row>
    <row r="185" spans="3:3" x14ac:dyDescent="0.25">
      <c r="C185" s="31">
        <f>IF(odchylky!B92="","",odchylky!B92)</f>
        <v>4.8387096774193547E-2</v>
      </c>
    </row>
    <row r="186" spans="3:3" x14ac:dyDescent="0.25">
      <c r="C186" s="31">
        <f>IF(odchylky!B94="","",odchylky!B94)</f>
        <v>4.6511627906976744E-2</v>
      </c>
    </row>
    <row r="187" spans="3:3" x14ac:dyDescent="0.25">
      <c r="C187" s="31">
        <f>IF(odchylky!B95="","",odchylky!B95)</f>
        <v>0.55555555555555558</v>
      </c>
    </row>
    <row r="188" spans="3:3" x14ac:dyDescent="0.25">
      <c r="C188" s="31">
        <f>IF(odchylky!B97="","",odchylky!B97)</f>
        <v>-0.52380952380952384</v>
      </c>
    </row>
    <row r="189" spans="3:3" x14ac:dyDescent="0.25">
      <c r="C189" s="31">
        <f>IF(odchylky!B98="","",odchylky!B98)</f>
        <v>-0.33962264150943394</v>
      </c>
    </row>
    <row r="190" spans="3:3" x14ac:dyDescent="0.25">
      <c r="C190" s="31">
        <f>IF(odchylky!B99="","",odchylky!B99)</f>
        <v>0.42857142857142855</v>
      </c>
    </row>
    <row r="191" spans="3:3" x14ac:dyDescent="0.25">
      <c r="C191" s="31">
        <f>IF(odchylky!B100="","",odchylky!B100)</f>
        <v>0.19402985074626866</v>
      </c>
    </row>
    <row r="192" spans="3:3" x14ac:dyDescent="0.25">
      <c r="C192" s="31">
        <f>IF(odchylky!B101="","",odchylky!B101)</f>
        <v>5.8823529411764705E-2</v>
      </c>
    </row>
    <row r="193" spans="3:3" x14ac:dyDescent="0.25">
      <c r="C193" s="31">
        <f>IF(odchylky!B102="","",odchylky!B102)</f>
        <v>-9.0909090909090912E-2</v>
      </c>
    </row>
    <row r="194" spans="3:3" x14ac:dyDescent="0.25">
      <c r="C194" s="31">
        <f>IF(odchylky!B103="","",odchylky!B103)</f>
        <v>-0.1111111111111111</v>
      </c>
    </row>
    <row r="195" spans="3:3" x14ac:dyDescent="0.25">
      <c r="C195" s="31">
        <f>IF(odchylky!B104="","",odchylky!B104)</f>
        <v>-3.8461538461538464E-2</v>
      </c>
    </row>
    <row r="196" spans="3:3" x14ac:dyDescent="0.25">
      <c r="C196" s="31">
        <f>IF(odchylky!B105="","",odchylky!B105)</f>
        <v>1.1235955056179775E-2</v>
      </c>
    </row>
    <row r="197" spans="3:3" x14ac:dyDescent="0.25">
      <c r="C197" s="31">
        <f>IF(odchylky!B106="","",odchylky!B106)</f>
        <v>9.7560975609756101E-2</v>
      </c>
    </row>
    <row r="198" spans="3:3" x14ac:dyDescent="0.25">
      <c r="C198" s="31">
        <f>IF(odchylky!B107="","",odchylky!B107)</f>
        <v>0.19047619047619047</v>
      </c>
    </row>
    <row r="199" spans="3:3" x14ac:dyDescent="0.25">
      <c r="C199" s="31">
        <f>IF(odchylky!B108="","",odchylky!B108)</f>
        <v>0.18421052631578946</v>
      </c>
    </row>
    <row r="200" spans="3:3" x14ac:dyDescent="0.25">
      <c r="C200" s="31">
        <f>IF(odchylky!B109="","",odchylky!B109)</f>
        <v>0.27272727272727271</v>
      </c>
    </row>
    <row r="201" spans="3:3" x14ac:dyDescent="0.25">
      <c r="C201" s="31">
        <f>IF(odchylky!B110="","",odchylky!B110)</f>
        <v>0.12149532710280374</v>
      </c>
    </row>
    <row r="202" spans="3:3" x14ac:dyDescent="0.25">
      <c r="C202" s="31">
        <f>IF(odchylky!B111="","",odchylky!B111)</f>
        <v>0.10169491525423729</v>
      </c>
    </row>
    <row r="203" spans="3:3" x14ac:dyDescent="0.25">
      <c r="C203" s="31">
        <f>IF(odchylky!B112="","",odchylky!B112)</f>
        <v>0.27551020408163263</v>
      </c>
    </row>
    <row r="204" spans="3:3" x14ac:dyDescent="0.25">
      <c r="C204" s="31">
        <f>IF(odchylky!B113="","",odchylky!B113)</f>
        <v>-4.49438202247191E-2</v>
      </c>
    </row>
    <row r="205" spans="3:3" x14ac:dyDescent="0.25">
      <c r="C205" s="31">
        <f>IF(odchylky!B114="","",odchylky!B114)</f>
        <v>0.5625</v>
      </c>
    </row>
    <row r="206" spans="3:3" x14ac:dyDescent="0.25">
      <c r="C206" s="31">
        <f>IF(odchylky!M2="","",odchylky!M2)</f>
        <v>-5.4054054054054057E-2</v>
      </c>
    </row>
    <row r="207" spans="3:3" x14ac:dyDescent="0.25">
      <c r="C207" s="31">
        <f>IF(odchylky!M3="","",odchylky!M3)</f>
        <v>-0.18367346938775511</v>
      </c>
    </row>
    <row r="208" spans="3:3" x14ac:dyDescent="0.25">
      <c r="C208" s="31">
        <f>IF(odchylky!M4="","",odchylky!M4)</f>
        <v>-0.21052631578947367</v>
      </c>
    </row>
    <row r="209" spans="3:3" x14ac:dyDescent="0.25">
      <c r="C209" s="31">
        <f>IF(odchylky!M5="","",odchylky!M5)</f>
        <v>-9.7222222222222224E-2</v>
      </c>
    </row>
    <row r="210" spans="3:3" x14ac:dyDescent="0.25">
      <c r="C210" s="31">
        <f>IF(odchylky!M6="","",odchylky!M6)</f>
        <v>-0.16666666666666666</v>
      </c>
    </row>
    <row r="211" spans="3:3" x14ac:dyDescent="0.25">
      <c r="C211" s="31">
        <f>IF(odchylky!M7="","",odchylky!M7)</f>
        <v>-0.21875</v>
      </c>
    </row>
    <row r="212" spans="3:3" x14ac:dyDescent="0.25">
      <c r="C212" s="31">
        <f>IF(odchylky!M8="","",odchylky!M8)</f>
        <v>-0.3</v>
      </c>
    </row>
    <row r="213" spans="3:3" x14ac:dyDescent="0.25">
      <c r="C213" s="31">
        <f>IF(odchylky!M9="","",odchylky!M9)</f>
        <v>-0.1</v>
      </c>
    </row>
    <row r="214" spans="3:3" x14ac:dyDescent="0.25">
      <c r="C214" s="31">
        <f>IF(odchylky!M10="","",odchylky!M10)</f>
        <v>-9.0909090909090912E-2</v>
      </c>
    </row>
    <row r="215" spans="3:3" x14ac:dyDescent="0.25">
      <c r="C215" s="31">
        <f>IF(odchylky!M11="","",odchylky!M11)</f>
        <v>-0.13043478260869565</v>
      </c>
    </row>
    <row r="216" spans="3:3" x14ac:dyDescent="0.25">
      <c r="C216" s="31">
        <f>IF(odchylky!M12="","",odchylky!M12)</f>
        <v>7.6923076923076927E-2</v>
      </c>
    </row>
    <row r="217" spans="3:3" x14ac:dyDescent="0.25">
      <c r="C217" s="31">
        <f>IF(odchylky!M13="","",odchylky!M13)</f>
        <v>1.1904761904761904E-2</v>
      </c>
    </row>
    <row r="218" spans="3:3" x14ac:dyDescent="0.25">
      <c r="C218" s="31">
        <f>IF(odchylky!M15="","",odchylky!M15)</f>
        <v>-0.10891089108910891</v>
      </c>
    </row>
    <row r="219" spans="3:3" x14ac:dyDescent="0.25">
      <c r="C219" s="31">
        <f>IF(odchylky!M16="","",odchylky!M16)</f>
        <v>0</v>
      </c>
    </row>
    <row r="220" spans="3:3" x14ac:dyDescent="0.25">
      <c r="C220" s="31">
        <f>IF(odchylky!M17="","",odchylky!M17)</f>
        <v>4.5454545454545456E-2</v>
      </c>
    </row>
    <row r="221" spans="3:3" x14ac:dyDescent="0.25">
      <c r="C221" s="31">
        <f>IF(odchylky!M18="","",odchylky!M18)</f>
        <v>-0.11764705882352941</v>
      </c>
    </row>
    <row r="222" spans="3:3" x14ac:dyDescent="0.25">
      <c r="C222" s="31">
        <f>IF(odchylky!M19="","",odchylky!M19)</f>
        <v>-0.33333333333333331</v>
      </c>
    </row>
    <row r="223" spans="3:3" x14ac:dyDescent="0.25">
      <c r="C223" s="31">
        <f>IF(odchylky!M21="","",odchylky!M21)</f>
        <v>-0.10256410256410256</v>
      </c>
    </row>
    <row r="224" spans="3:3" x14ac:dyDescent="0.25">
      <c r="C224" s="31">
        <f>IF(odchylky!M22="","",odchylky!M22)</f>
        <v>0</v>
      </c>
    </row>
    <row r="225" spans="3:3" x14ac:dyDescent="0.25">
      <c r="C225" s="31">
        <f>IF(odchylky!M23="","",odchylky!M23)</f>
        <v>-2.4390243902439025E-2</v>
      </c>
    </row>
    <row r="226" spans="3:3" x14ac:dyDescent="0.25">
      <c r="C226" s="31">
        <f>IF(odchylky!M24="","",odchylky!M24)</f>
        <v>0.11940298507462686</v>
      </c>
    </row>
    <row r="227" spans="3:3" x14ac:dyDescent="0.25">
      <c r="C227" s="31">
        <f>IF(odchylky!M25="","",odchylky!M25)</f>
        <v>1.1235955056179775E-2</v>
      </c>
    </row>
    <row r="228" spans="3:3" x14ac:dyDescent="0.25">
      <c r="C228" s="31">
        <f>IF(odchylky!M26="","",odchylky!M26)</f>
        <v>0</v>
      </c>
    </row>
    <row r="229" spans="3:3" x14ac:dyDescent="0.25">
      <c r="C229" s="31">
        <f>IF(odchylky!M27="","",odchylky!M27)</f>
        <v>2.0408163265306121E-2</v>
      </c>
    </row>
    <row r="230" spans="3:3" x14ac:dyDescent="0.25">
      <c r="C230" s="31">
        <f>IF(odchylky!M28="","",odchylky!M28)</f>
        <v>0</v>
      </c>
    </row>
    <row r="231" spans="3:3" x14ac:dyDescent="0.25">
      <c r="C231" s="31">
        <f>IF(odchylky!M29="","",odchylky!M29)</f>
        <v>-4.7619047619047616E-2</v>
      </c>
    </row>
    <row r="232" spans="3:3" x14ac:dyDescent="0.25">
      <c r="C232" s="31">
        <f>IF(odchylky!M30="","",odchylky!M30)</f>
        <v>-4.2553191489361701E-2</v>
      </c>
    </row>
    <row r="233" spans="3:3" x14ac:dyDescent="0.25">
      <c r="C233" s="31">
        <f>IF(odchylky!M31="","",odchylky!M31)</f>
        <v>0.12903225806451613</v>
      </c>
    </row>
    <row r="234" spans="3:3" x14ac:dyDescent="0.25">
      <c r="C234" s="31">
        <f>IF(odchylky!M32="","",odchylky!M32)</f>
        <v>3.6585365853658534E-2</v>
      </c>
    </row>
    <row r="235" spans="3:3" x14ac:dyDescent="0.25">
      <c r="C235" s="31">
        <f>IF(odchylky!M33="","",odchylky!M33)</f>
        <v>-0.26229508196721313</v>
      </c>
    </row>
    <row r="236" spans="3:3" x14ac:dyDescent="0.25">
      <c r="C236" s="31">
        <f>IF(odchylky!M34="","",odchylky!M34)</f>
        <v>0</v>
      </c>
    </row>
    <row r="237" spans="3:3" x14ac:dyDescent="0.25">
      <c r="C237" s="31">
        <f>IF(odchylky!M35="","",odchylky!M35)</f>
        <v>8.0645161290322578E-3</v>
      </c>
    </row>
    <row r="238" spans="3:3" x14ac:dyDescent="0.25">
      <c r="C238" s="31">
        <f>IF(odchylky!M36="","",odchylky!M36)</f>
        <v>5.2631578947368418E-2</v>
      </c>
    </row>
    <row r="239" spans="3:3" x14ac:dyDescent="0.25">
      <c r="C239" s="31">
        <f>IF(odchylky!M37="","",odchylky!M37)</f>
        <v>-8.0459770114942528E-2</v>
      </c>
    </row>
    <row r="240" spans="3:3" x14ac:dyDescent="0.25">
      <c r="C240" s="31">
        <f>IF(odchylky!M38="","",odchylky!M38)</f>
        <v>-0.31818181818181818</v>
      </c>
    </row>
    <row r="241" spans="3:3" x14ac:dyDescent="0.25">
      <c r="C241" s="31">
        <f>IF(odchylky!M40="","",odchylky!M40)</f>
        <v>-0.21052631578947367</v>
      </c>
    </row>
    <row r="242" spans="3:3" x14ac:dyDescent="0.25">
      <c r="C242" s="31">
        <f>IF(odchylky!M41="","",odchylky!M41)</f>
        <v>-0.23076923076923078</v>
      </c>
    </row>
    <row r="243" spans="3:3" x14ac:dyDescent="0.25">
      <c r="C243" s="31">
        <f>IF(odchylky!M42="","",odchylky!M42)</f>
        <v>-0.25</v>
      </c>
    </row>
    <row r="244" spans="3:3" x14ac:dyDescent="0.25">
      <c r="C244" s="31">
        <f>IF(odchylky!M43="","",odchylky!M43)</f>
        <v>4.4776119402985072E-2</v>
      </c>
    </row>
    <row r="245" spans="3:3" x14ac:dyDescent="0.25">
      <c r="C245" s="31">
        <f>IF(odchylky!M44="","",odchylky!M44)</f>
        <v>2.2727272727272728E-2</v>
      </c>
    </row>
    <row r="246" spans="3:3" x14ac:dyDescent="0.25">
      <c r="C246" s="31">
        <f>IF(odchylky!M45="","",odchylky!M45)</f>
        <v>-9.0909090909090912E-2</v>
      </c>
    </row>
    <row r="247" spans="3:3" x14ac:dyDescent="0.25">
      <c r="C247" s="31">
        <f>IF(odchylky!M46="","",odchylky!M46)</f>
        <v>-3.8461538461538464E-2</v>
      </c>
    </row>
    <row r="248" spans="3:3" x14ac:dyDescent="0.25">
      <c r="C248" s="31">
        <f>IF(odchylky!M47="","",odchylky!M47)</f>
        <v>-0.13461538461538461</v>
      </c>
    </row>
    <row r="249" spans="3:3" x14ac:dyDescent="0.25">
      <c r="C249" s="31">
        <f>IF(odchylky!M48="","",odchylky!M48)</f>
        <v>-1.2345679012345678E-2</v>
      </c>
    </row>
    <row r="250" spans="3:3" x14ac:dyDescent="0.25">
      <c r="C250" s="31">
        <f>IF(odchylky!M49="","",odchylky!M49)</f>
        <v>-0.13043478260869565</v>
      </c>
    </row>
    <row r="251" spans="3:3" x14ac:dyDescent="0.25">
      <c r="C251" s="31">
        <f>IF(odchylky!M50="","",odchylky!M50)</f>
        <v>-7.6923076923076927E-2</v>
      </c>
    </row>
    <row r="252" spans="3:3" x14ac:dyDescent="0.25">
      <c r="C252" s="31">
        <f>IF(odchylky!M51="","",odchylky!M51)</f>
        <v>0</v>
      </c>
    </row>
    <row r="253" spans="3:3" x14ac:dyDescent="0.25">
      <c r="C253" s="31">
        <f>IF(odchylky!M52="","",odchylky!M52)</f>
        <v>-0.25925925925925924</v>
      </c>
    </row>
    <row r="254" spans="3:3" x14ac:dyDescent="0.25">
      <c r="C254" s="31">
        <f>IF(odchylky!M53="","",odchylky!M53)</f>
        <v>-8.1632653061224483E-2</v>
      </c>
    </row>
    <row r="255" spans="3:3" x14ac:dyDescent="0.25">
      <c r="C255" s="31">
        <f>IF(odchylky!M54="","",odchylky!M54)</f>
        <v>-6.25E-2</v>
      </c>
    </row>
    <row r="256" spans="3:3" x14ac:dyDescent="0.25">
      <c r="C256" s="31">
        <f>IF(odchylky!M55="","",odchylky!M55)</f>
        <v>-5.9829059829059832E-2</v>
      </c>
    </row>
    <row r="257" spans="3:3" x14ac:dyDescent="0.25">
      <c r="C257" s="31">
        <f>IF(odchylky!M56="","",odchylky!M56)</f>
        <v>-7.6086956521739135E-2</v>
      </c>
    </row>
    <row r="258" spans="3:3" x14ac:dyDescent="0.25">
      <c r="C258" s="31">
        <f>IF(odchylky!M57="","",odchylky!M57)</f>
        <v>-0.36170212765957449</v>
      </c>
    </row>
    <row r="259" spans="3:3" x14ac:dyDescent="0.25">
      <c r="C259" s="31">
        <f>IF(odchylky!M59="","",odchylky!M59)</f>
        <v>-4.7619047619047616E-2</v>
      </c>
    </row>
    <row r="260" spans="3:3" x14ac:dyDescent="0.25">
      <c r="C260" s="31">
        <f>IF(odchylky!M60="","",odchylky!M60)</f>
        <v>-0.13793103448275862</v>
      </c>
    </row>
    <row r="261" spans="3:3" x14ac:dyDescent="0.25">
      <c r="C261" s="31">
        <f>IF(odchylky!M61="","",odchylky!M61)</f>
        <v>-0.18604651162790697</v>
      </c>
    </row>
    <row r="262" spans="3:3" x14ac:dyDescent="0.25">
      <c r="C262" s="31">
        <f>IF(odchylky!M62="","",odchylky!M62)</f>
        <v>0.11940298507462686</v>
      </c>
    </row>
    <row r="263" spans="3:3" x14ac:dyDescent="0.25">
      <c r="C263" s="31">
        <f>IF(odchylky!M63="","",odchylky!M63)</f>
        <v>1.1235955056179775E-2</v>
      </c>
    </row>
    <row r="264" spans="3:3" x14ac:dyDescent="0.25">
      <c r="C264" s="31">
        <f>IF(odchylky!M64="","",odchylky!M64)</f>
        <v>-0.11764705882352941</v>
      </c>
    </row>
    <row r="265" spans="3:3" x14ac:dyDescent="0.25">
      <c r="C265" s="31">
        <f>IF(odchylky!M65="","",odchylky!M65)</f>
        <v>-8.1632653061224483E-2</v>
      </c>
    </row>
    <row r="266" spans="3:3" x14ac:dyDescent="0.25">
      <c r="C266" s="31">
        <f>IF(odchylky!M66="","",odchylky!M66)</f>
        <v>-0.14893617021276595</v>
      </c>
    </row>
    <row r="267" spans="3:3" x14ac:dyDescent="0.25">
      <c r="C267" s="31">
        <f>IF(odchylky!M67="","",odchylky!M67)</f>
        <v>5.2631578947368418E-2</v>
      </c>
    </row>
    <row r="268" spans="3:3" x14ac:dyDescent="0.25">
      <c r="C268" s="31">
        <f>IF(odchylky!M68="","",odchylky!M68)</f>
        <v>-4.7619047619047616E-2</v>
      </c>
    </row>
    <row r="269" spans="3:3" x14ac:dyDescent="0.25">
      <c r="C269" s="31">
        <f>IF(odchylky!M69="","",odchylky!M69)</f>
        <v>9.375E-2</v>
      </c>
    </row>
    <row r="270" spans="3:3" x14ac:dyDescent="0.25">
      <c r="C270" s="31">
        <f>IF(odchylky!M70="","",odchylky!M70)</f>
        <v>3.6585365853658534E-2</v>
      </c>
    </row>
    <row r="271" spans="3:3" x14ac:dyDescent="0.25">
      <c r="C271" s="31">
        <f>IF(odchylky!M71="","",odchylky!M71)</f>
        <v>-1.7857142857142856E-2</v>
      </c>
    </row>
    <row r="272" spans="3:3" x14ac:dyDescent="0.25">
      <c r="C272" s="31">
        <f>IF(odchylky!M72="","",odchylky!M72)</f>
        <v>8.9108910891089105E-2</v>
      </c>
    </row>
    <row r="273" spans="3:3" x14ac:dyDescent="0.25">
      <c r="C273" s="31">
        <f>IF(odchylky!M73="","",odchylky!M73)</f>
        <v>-7.9365079365079361E-3</v>
      </c>
    </row>
    <row r="274" spans="3:3" x14ac:dyDescent="0.25">
      <c r="C274" s="31">
        <f>IF(odchylky!M74="","",odchylky!M74)</f>
        <v>5.2631578947368418E-2</v>
      </c>
    </row>
    <row r="275" spans="3:3" x14ac:dyDescent="0.25">
      <c r="C275" s="31">
        <f>IF(odchylky!M75="","",odchylky!M75)</f>
        <v>-3.614457831325301E-2</v>
      </c>
    </row>
    <row r="276" spans="3:3" x14ac:dyDescent="0.25">
      <c r="C276" s="31">
        <f>IF(odchylky!M76="","",odchylky!M76)</f>
        <v>-0.1</v>
      </c>
    </row>
    <row r="277" spans="3:3" x14ac:dyDescent="0.25">
      <c r="C277" s="31">
        <f>IF(odchylky!M78="","",odchylky!M78)</f>
        <v>-0.16666666666666666</v>
      </c>
    </row>
    <row r="278" spans="3:3" x14ac:dyDescent="0.25">
      <c r="C278" s="31">
        <f>IF(odchylky!M79="","",odchylky!M79)</f>
        <v>-0.13461538461538461</v>
      </c>
    </row>
    <row r="279" spans="3:3" x14ac:dyDescent="0.25">
      <c r="C279" s="31">
        <f>IF(odchylky!M80="","",odchylky!M80)</f>
        <v>-0.1111111111111111</v>
      </c>
    </row>
    <row r="280" spans="3:3" x14ac:dyDescent="0.25">
      <c r="C280" s="31">
        <f>IF(odchylky!M81="","",odchylky!M81)</f>
        <v>1.4492753623188406E-2</v>
      </c>
    </row>
    <row r="281" spans="3:3" x14ac:dyDescent="0.25">
      <c r="C281" s="31">
        <f>IF(odchylky!M82="","",odchylky!M82)</f>
        <v>-2.1739130434782608E-2</v>
      </c>
    </row>
    <row r="282" spans="3:3" x14ac:dyDescent="0.25">
      <c r="C282" s="31">
        <f>IF(odchylky!M83="","",odchylky!M83)</f>
        <v>9.375E-2</v>
      </c>
    </row>
    <row r="283" spans="3:3" x14ac:dyDescent="0.25">
      <c r="C283" s="31">
        <f>IF(odchylky!M84="","",odchylky!M84)</f>
        <v>-3.8461538461538464E-2</v>
      </c>
    </row>
    <row r="284" spans="3:3" x14ac:dyDescent="0.25">
      <c r="C284" s="31">
        <f>IF(odchylky!M85="","",odchylky!M85)</f>
        <v>-0.11764705882352941</v>
      </c>
    </row>
    <row r="285" spans="3:3" x14ac:dyDescent="0.25">
      <c r="C285" s="31">
        <f>IF(odchylky!M86="","",odchylky!M86)</f>
        <v>-6.9767441860465115E-2</v>
      </c>
    </row>
    <row r="286" spans="3:3" x14ac:dyDescent="0.25">
      <c r="C286" s="31">
        <f>IF(odchylky!M87="","",odchylky!M87)</f>
        <v>0.36363636363636365</v>
      </c>
    </row>
    <row r="287" spans="3:3" x14ac:dyDescent="0.25">
      <c r="C287" s="31">
        <f>IF(odchylky!M88="","",odchylky!M88)</f>
        <v>0.47058823529411764</v>
      </c>
    </row>
    <row r="288" spans="3:3" x14ac:dyDescent="0.25">
      <c r="C288" s="31">
        <f>IF(odchylky!M89="","",odchylky!M89)</f>
        <v>9.7560975609756101E-2</v>
      </c>
    </row>
    <row r="289" spans="3:3" x14ac:dyDescent="0.25">
      <c r="C289" s="31">
        <f>IF(odchylky!M90="","",odchylky!M90)</f>
        <v>-0.18181818181818182</v>
      </c>
    </row>
    <row r="290" spans="3:3" x14ac:dyDescent="0.25">
      <c r="C290" s="31">
        <f>IF(odchylky!M91="","",odchylky!M91)</f>
        <v>-1.9607843137254902E-2</v>
      </c>
    </row>
    <row r="291" spans="3:3" x14ac:dyDescent="0.25">
      <c r="C291" s="31">
        <f>IF(odchylky!M92="","",odchylky!M92)</f>
        <v>2.4590163934426229E-2</v>
      </c>
    </row>
    <row r="292" spans="3:3" x14ac:dyDescent="0.25">
      <c r="C292" s="31">
        <f>IF(odchylky!M93="","",odchylky!M93)</f>
        <v>7.1428571428571425E-2</v>
      </c>
    </row>
    <row r="293" spans="3:3" x14ac:dyDescent="0.25">
      <c r="C293" s="31">
        <f>IF(odchylky!M94="","",odchylky!M94)</f>
        <v>-5.2631578947368418E-2</v>
      </c>
    </row>
    <row r="294" spans="3:3" x14ac:dyDescent="0.25">
      <c r="C294" s="31">
        <f>IF(odchylky!M95="","",odchylky!M95)</f>
        <v>-0.24528301886792453</v>
      </c>
    </row>
    <row r="295" spans="3:3" x14ac:dyDescent="0.25">
      <c r="C295" s="31">
        <f>IF(odchylky!M97="","",odchylky!M97)</f>
        <v>-0.13043478260869565</v>
      </c>
    </row>
    <row r="296" spans="3:3" x14ac:dyDescent="0.25">
      <c r="C296" s="31">
        <f>IF(odchylky!M98="","",odchylky!M98)</f>
        <v>-9.0909090909090912E-2</v>
      </c>
    </row>
    <row r="297" spans="3:3" x14ac:dyDescent="0.25">
      <c r="C297" s="31">
        <f>IF(odchylky!M99="","",odchylky!M99)</f>
        <v>-0.13043478260869565</v>
      </c>
    </row>
    <row r="298" spans="3:3" x14ac:dyDescent="0.25">
      <c r="C298" s="31">
        <f>IF(odchylky!M100="","",odchylky!M100)</f>
        <v>0.13636363636363635</v>
      </c>
    </row>
    <row r="299" spans="3:3" x14ac:dyDescent="0.25">
      <c r="C299" s="31">
        <f>IF(odchylky!M101="","",odchylky!M101)</f>
        <v>-3.4090909090909088E-2</v>
      </c>
    </row>
    <row r="300" spans="3:3" x14ac:dyDescent="0.25">
      <c r="C300" s="31">
        <f>IF(odchylky!M102="","",odchylky!M102)</f>
        <v>0.33333333333333331</v>
      </c>
    </row>
    <row r="301" spans="3:3" x14ac:dyDescent="0.25">
      <c r="C301" s="31">
        <f>IF(odchylky!M103="","",odchylky!M103)</f>
        <v>-9.0909090909090912E-2</v>
      </c>
    </row>
    <row r="302" spans="3:3" x14ac:dyDescent="0.25">
      <c r="C302" s="31">
        <f>IF(odchylky!M104="","",odchylky!M104)</f>
        <v>-1.9607843137254902E-2</v>
      </c>
    </row>
    <row r="303" spans="3:3" x14ac:dyDescent="0.25">
      <c r="C303" s="31">
        <f>IF(odchylky!M105="","",odchylky!M105)</f>
        <v>-5.8823529411764705E-2</v>
      </c>
    </row>
    <row r="304" spans="3:3" x14ac:dyDescent="0.25">
      <c r="C304" s="31">
        <f>IF(odchylky!M106="","",odchylky!M106)</f>
        <v>0.15384615384615385</v>
      </c>
    </row>
    <row r="305" spans="3:3" x14ac:dyDescent="0.25">
      <c r="C305" s="31">
        <f>IF(odchylky!M107="","",odchylky!M107)</f>
        <v>0.16666666666666666</v>
      </c>
    </row>
    <row r="306" spans="3:3" x14ac:dyDescent="0.25">
      <c r="C306" s="31">
        <f>IF(odchylky!M108="","",odchylky!M108)</f>
        <v>-1.1627906976744186E-2</v>
      </c>
    </row>
    <row r="307" spans="3:3" x14ac:dyDescent="0.25">
      <c r="C307" s="31">
        <f>IF(odchylky!M109="","",odchylky!M109)</f>
        <v>1.8518518518518517E-2</v>
      </c>
    </row>
    <row r="308" spans="3:3" x14ac:dyDescent="0.25">
      <c r="C308" s="31">
        <f>IF(odchylky!M110="","",odchylky!M110)</f>
        <v>0.14583333333333334</v>
      </c>
    </row>
    <row r="309" spans="3:3" x14ac:dyDescent="0.25">
      <c r="C309" s="31">
        <f>IF(odchylky!M111="","",odchylky!M111)</f>
        <v>-2.34375E-2</v>
      </c>
    </row>
    <row r="310" spans="3:3" x14ac:dyDescent="0.25">
      <c r="C310" s="31">
        <f>IF(odchylky!M112="","",odchylky!M112)</f>
        <v>9.7560975609756101E-2</v>
      </c>
    </row>
    <row r="311" spans="3:3" x14ac:dyDescent="0.25">
      <c r="C311" s="31">
        <f>IF(odchylky!M113="","",odchylky!M113)</f>
        <v>6.3829787234042548E-2</v>
      </c>
    </row>
    <row r="312" spans="3:3" x14ac:dyDescent="0.25">
      <c r="C312" s="31">
        <f>IF(odchylky!M114="","",odchylky!M114)</f>
        <v>0</v>
      </c>
    </row>
    <row r="313" spans="3:3" x14ac:dyDescent="0.25">
      <c r="C313" s="31">
        <f>IF(odchylky!N18="","",odchylky!N18)</f>
        <v>0.1111111111111111</v>
      </c>
    </row>
    <row r="314" spans="3:3" x14ac:dyDescent="0.25">
      <c r="C314" s="31">
        <f>IF(odchylky!N19="","",odchylky!N19)</f>
        <v>0.25</v>
      </c>
    </row>
    <row r="315" spans="3:3" x14ac:dyDescent="0.25">
      <c r="C315" s="31">
        <f>IF(odchylky!N21="","",odchylky!N21)</f>
        <v>0.1111111111111111</v>
      </c>
    </row>
    <row r="316" spans="3:3" x14ac:dyDescent="0.25">
      <c r="C316" s="31">
        <f>IF(odchylky!N22="","",odchylky!N22)</f>
        <v>-9.0909090909090912E-2</v>
      </c>
    </row>
    <row r="317" spans="3:3" x14ac:dyDescent="0.25">
      <c r="C317" s="31">
        <f>IF(odchylky!N23="","",odchylky!N23)</f>
        <v>6.3829787234042548E-2</v>
      </c>
    </row>
    <row r="318" spans="3:3" x14ac:dyDescent="0.25">
      <c r="C318" s="31">
        <f>IF(odchylky!N24="","",odchylky!N24)</f>
        <v>-8.4507042253521125E-2</v>
      </c>
    </row>
    <row r="319" spans="3:3" x14ac:dyDescent="0.25">
      <c r="C319" s="31">
        <f>IF(odchylky!N25="","",odchylky!N25)</f>
        <v>4.6511627906976744E-2</v>
      </c>
    </row>
    <row r="320" spans="3:3" x14ac:dyDescent="0.25">
      <c r="C320" s="31">
        <f>IF(odchylky!N26="","",odchylky!N26)</f>
        <v>0.37931034482758619</v>
      </c>
    </row>
    <row r="321" spans="3:3" x14ac:dyDescent="0.25">
      <c r="C321" s="31">
        <f>IF(odchylky!N27="","",odchylky!N27)</f>
        <v>0.2</v>
      </c>
    </row>
    <row r="322" spans="3:3" x14ac:dyDescent="0.25">
      <c r="C322" s="31">
        <f>IF(odchylky!N28="","",odchylky!N28)</f>
        <v>0.2</v>
      </c>
    </row>
    <row r="323" spans="3:3" x14ac:dyDescent="0.25">
      <c r="C323" s="31">
        <f>IF(odchylky!N29="","",odchylky!N29)</f>
        <v>9.7560975609756101E-2</v>
      </c>
    </row>
    <row r="324" spans="3:3" x14ac:dyDescent="0.25">
      <c r="C324" s="31">
        <f>IF(odchylky!N30="","",odchylky!N30)</f>
        <v>0.5</v>
      </c>
    </row>
    <row r="325" spans="3:3" x14ac:dyDescent="0.25">
      <c r="C325" s="31">
        <f>IF(odchylky!N31="","",odchylky!N31)</f>
        <v>0.12903225806451613</v>
      </c>
    </row>
    <row r="326" spans="3:3" x14ac:dyDescent="0.25">
      <c r="C326" s="31">
        <f>IF(odchylky!N32="","",odchylky!N32)</f>
        <v>-0.1111111111111111</v>
      </c>
    </row>
    <row r="327" spans="3:3" x14ac:dyDescent="0.25">
      <c r="C327" s="31">
        <f>IF(odchylky!N33="","",odchylky!N33)</f>
        <v>9.0909090909090912E-2</v>
      </c>
    </row>
    <row r="328" spans="3:3" x14ac:dyDescent="0.25">
      <c r="C328" s="31">
        <f>IF(odchylky!N34="","",odchylky!N34)</f>
        <v>0.14583333333333334</v>
      </c>
    </row>
    <row r="329" spans="3:3" x14ac:dyDescent="0.25">
      <c r="C329" s="31">
        <f>IF(odchylky!N35="","",odchylky!N35)</f>
        <v>0.04</v>
      </c>
    </row>
    <row r="330" spans="3:3" x14ac:dyDescent="0.25">
      <c r="C330" s="31">
        <f>IF(odchylky!N36="","",odchylky!N36)</f>
        <v>0.16666666666666666</v>
      </c>
    </row>
    <row r="331" spans="3:3" x14ac:dyDescent="0.25">
      <c r="C331" s="31">
        <f>IF(odchylky!N37="","",odchylky!N37)</f>
        <v>4.1666666666666664E-2</v>
      </c>
    </row>
    <row r="332" spans="3:3" x14ac:dyDescent="0.25">
      <c r="C332" s="31">
        <f>IF(odchylky!N38="","",odchylky!N38)</f>
        <v>6.3829787234042548E-2</v>
      </c>
    </row>
    <row r="333" spans="3:3" x14ac:dyDescent="0.25">
      <c r="C333" s="31">
        <f>IF(odchylky!N40="","",odchylky!N40)</f>
        <v>0.28205128205128205</v>
      </c>
    </row>
    <row r="334" spans="3:3" x14ac:dyDescent="0.25">
      <c r="C334" s="31">
        <f>IF(odchylky!N41="","",odchylky!N41)</f>
        <v>5.2631578947368418E-2</v>
      </c>
    </row>
    <row r="335" spans="3:3" x14ac:dyDescent="0.25">
      <c r="C335" s="31">
        <f>IF(odchylky!N42="","",odchylky!N42)</f>
        <v>-9.0909090909090912E-2</v>
      </c>
    </row>
    <row r="336" spans="3:3" x14ac:dyDescent="0.25">
      <c r="C336" s="31">
        <f>IF(odchylky!N43="","",odchylky!N43)</f>
        <v>-0.15584415584415584</v>
      </c>
    </row>
    <row r="337" spans="3:3" x14ac:dyDescent="0.25">
      <c r="C337" s="31">
        <f>IF(odchylky!N44="","",odchylky!N44)</f>
        <v>-1.098901098901099E-2</v>
      </c>
    </row>
    <row r="338" spans="3:3" x14ac:dyDescent="0.25">
      <c r="C338" s="31">
        <f>IF(odchylky!N45="","",odchylky!N45)</f>
        <v>5.2631578947368418E-2</v>
      </c>
    </row>
    <row r="339" spans="3:3" x14ac:dyDescent="0.25">
      <c r="C339" s="31">
        <f>IF(odchylky!N46="","",odchylky!N46)</f>
        <v>0.1111111111111111</v>
      </c>
    </row>
    <row r="340" spans="3:3" x14ac:dyDescent="0.25">
      <c r="C340" s="31">
        <f>IF(odchylky!N47="","",odchylky!N47)</f>
        <v>-1.9607843137254902E-2</v>
      </c>
    </row>
    <row r="341" spans="3:3" x14ac:dyDescent="0.25">
      <c r="C341" s="31">
        <f>IF(odchylky!N48="","",odchylky!N48)</f>
        <v>0</v>
      </c>
    </row>
    <row r="342" spans="3:3" x14ac:dyDescent="0.25">
      <c r="C342" s="31">
        <f>IF(odchylky!N49="","",odchylky!N49)</f>
        <v>4.6511627906976744E-2</v>
      </c>
    </row>
    <row r="343" spans="3:3" x14ac:dyDescent="0.25">
      <c r="C343" s="31">
        <f>IF(odchylky!N50="","",odchylky!N50)</f>
        <v>1.4492753623188406E-2</v>
      </c>
    </row>
    <row r="344" spans="3:3" x14ac:dyDescent="0.25">
      <c r="C344" s="31">
        <f>IF(odchylky!N51="","",odchylky!N51)</f>
        <v>0.13924050632911392</v>
      </c>
    </row>
    <row r="345" spans="3:3" x14ac:dyDescent="0.25">
      <c r="C345" s="31">
        <f>IF(odchylky!N52="","",odchylky!N52)</f>
        <v>-0.13793103448275862</v>
      </c>
    </row>
    <row r="346" spans="3:3" x14ac:dyDescent="0.25">
      <c r="C346" s="31">
        <f>IF(odchylky!N53="","",odchylky!N53)</f>
        <v>3.7735849056603772E-2</v>
      </c>
    </row>
    <row r="347" spans="3:3" x14ac:dyDescent="0.25">
      <c r="C347" s="31">
        <f>IF(odchylky!N54="","",odchylky!N54)</f>
        <v>-6.25E-2</v>
      </c>
    </row>
    <row r="348" spans="3:3" x14ac:dyDescent="0.25">
      <c r="C348" s="31">
        <f>IF(odchylky!N55="","",odchylky!N55)</f>
        <v>-5.9829059829059832E-2</v>
      </c>
    </row>
    <row r="349" spans="3:3" x14ac:dyDescent="0.25">
      <c r="C349" s="31">
        <f>IF(odchylky!N56="","",odchylky!N56)</f>
        <v>-3.2258064516129031E-2</v>
      </c>
    </row>
    <row r="350" spans="3:3" x14ac:dyDescent="0.25">
      <c r="C350" s="31">
        <f>IF(odchylky!N59="","",odchylky!N59)</f>
        <v>0.31578947368421051</v>
      </c>
    </row>
    <row r="351" spans="3:3" x14ac:dyDescent="0.25">
      <c r="C351" s="31">
        <f>IF(odchylky!N60="","",odchylky!N60)</f>
        <v>0.22448979591836735</v>
      </c>
    </row>
    <row r="352" spans="3:3" x14ac:dyDescent="0.25">
      <c r="C352" s="31">
        <f>IF(odchylky!N61="","",odchylky!N61)</f>
        <v>5.2631578947368418E-2</v>
      </c>
    </row>
    <row r="353" spans="3:3" x14ac:dyDescent="0.25">
      <c r="C353" s="31">
        <f>IF(odchylky!N62="","",odchylky!N62)</f>
        <v>6.0606060606060608E-2</v>
      </c>
    </row>
    <row r="354" spans="3:3" x14ac:dyDescent="0.25">
      <c r="C354" s="31">
        <f>IF(odchylky!N63="","",odchylky!N63)</f>
        <v>-9.0909090909090912E-2</v>
      </c>
    </row>
    <row r="355" spans="3:3" x14ac:dyDescent="0.25">
      <c r="C355" s="31">
        <f>IF(odchylky!N64="","",odchylky!N64)</f>
        <v>0.33333333333333331</v>
      </c>
    </row>
    <row r="356" spans="3:3" x14ac:dyDescent="0.25">
      <c r="C356" s="31">
        <f>IF(odchylky!N65="","",odchylky!N65)</f>
        <v>0.4</v>
      </c>
    </row>
    <row r="357" spans="3:3" x14ac:dyDescent="0.25">
      <c r="C357" s="31">
        <f>IF(odchylky!N66="","",odchylky!N66)</f>
        <v>2.0408163265306121E-2</v>
      </c>
    </row>
    <row r="358" spans="3:3" x14ac:dyDescent="0.25">
      <c r="C358" s="31">
        <f>IF(odchylky!N67="","",odchylky!N67)</f>
        <v>8.4337349397590355E-2</v>
      </c>
    </row>
    <row r="359" spans="3:3" x14ac:dyDescent="0.25">
      <c r="C359" s="31">
        <f>IF(odchylky!N68="","",odchylky!N68)</f>
        <v>-0.14634146341463414</v>
      </c>
    </row>
    <row r="360" spans="3:3" x14ac:dyDescent="0.25">
      <c r="C360" s="31">
        <f>IF(odchylky!N69="","",odchylky!N69)</f>
        <v>-4.7619047619047616E-2</v>
      </c>
    </row>
    <row r="361" spans="3:3" x14ac:dyDescent="0.25">
      <c r="C361" s="31">
        <f>IF(odchylky!N70="","",odchylky!N70)</f>
        <v>-4.7619047619047616E-2</v>
      </c>
    </row>
    <row r="362" spans="3:3" x14ac:dyDescent="0.25">
      <c r="C362" s="31">
        <f>IF(odchylky!N71="","",odchylky!N71)</f>
        <v>-0.13793103448275862</v>
      </c>
    </row>
    <row r="363" spans="3:3" x14ac:dyDescent="0.25">
      <c r="C363" s="31">
        <f>IF(odchylky!N72="","",odchylky!N72)</f>
        <v>2.8037383177570093E-2</v>
      </c>
    </row>
    <row r="364" spans="3:3" x14ac:dyDescent="0.25">
      <c r="C364" s="31">
        <f>IF(odchylky!N73="","",odchylky!N73)</f>
        <v>5.6910569105691054E-2</v>
      </c>
    </row>
    <row r="365" spans="3:3" x14ac:dyDescent="0.25">
      <c r="C365" s="31">
        <f>IF(odchylky!N74="","",odchylky!N74)</f>
        <v>0.31578947368421051</v>
      </c>
    </row>
    <row r="366" spans="3:3" x14ac:dyDescent="0.25">
      <c r="C366" s="31">
        <f>IF(odchylky!N75="","",odchylky!N75)</f>
        <v>8.6956521739130432E-2</v>
      </c>
    </row>
    <row r="367" spans="3:3" x14ac:dyDescent="0.25">
      <c r="C367" s="31">
        <f>IF(odchylky!N76="","",odchylky!N76)</f>
        <v>4.1666666666666664E-2</v>
      </c>
    </row>
    <row r="368" spans="3:3" x14ac:dyDescent="0.25">
      <c r="C368" s="31">
        <f>IF(odchylky!N78="","",odchylky!N78)</f>
        <v>0.31578947368421051</v>
      </c>
    </row>
    <row r="369" spans="3:3" x14ac:dyDescent="0.25">
      <c r="C369" s="31">
        <f>IF(odchylky!N79="","",odchylky!N79)</f>
        <v>0.25</v>
      </c>
    </row>
    <row r="370" spans="3:3" x14ac:dyDescent="0.25">
      <c r="C370" s="31">
        <f>IF(odchylky!N80="","",odchylky!N80)</f>
        <v>0.125</v>
      </c>
    </row>
    <row r="371" spans="3:3" x14ac:dyDescent="0.25">
      <c r="C371" s="31">
        <f>IF(odchylky!N81="","",odchylky!N81)</f>
        <v>-9.0909090909090912E-2</v>
      </c>
    </row>
    <row r="372" spans="3:3" x14ac:dyDescent="0.25">
      <c r="C372" s="31">
        <f>IF(odchylky!N82="","",odchylky!N82)</f>
        <v>1.1235955056179775E-2</v>
      </c>
    </row>
    <row r="373" spans="3:3" x14ac:dyDescent="0.25">
      <c r="C373" s="31">
        <f>IF(odchylky!N83="","",odchylky!N83)</f>
        <v>0.45161290322580644</v>
      </c>
    </row>
    <row r="374" spans="3:3" x14ac:dyDescent="0.25">
      <c r="C374" s="31">
        <f>IF(odchylky!N84="","",odchylky!N84)</f>
        <v>5.7692307692307696E-2</v>
      </c>
    </row>
    <row r="375" spans="3:3" x14ac:dyDescent="0.25">
      <c r="C375" s="31">
        <f>IF(odchylky!N85="","",odchylky!N85)</f>
        <v>0.25</v>
      </c>
    </row>
    <row r="376" spans="3:3" x14ac:dyDescent="0.25">
      <c r="C376" s="31">
        <f>IF(odchylky!N86="","",odchylky!N86)</f>
        <v>2.4096385542168676E-2</v>
      </c>
    </row>
    <row r="377" spans="3:3" x14ac:dyDescent="0.25">
      <c r="C377" s="31">
        <f>IF(odchylky!N87="","",odchylky!N87)</f>
        <v>8.6956521739130432E-2</v>
      </c>
    </row>
    <row r="378" spans="3:3" x14ac:dyDescent="0.25">
      <c r="C378" s="31">
        <f>IF(odchylky!N88="","",odchylky!N88)</f>
        <v>-3.2258064516129031E-2</v>
      </c>
    </row>
    <row r="379" spans="3:3" x14ac:dyDescent="0.25">
      <c r="C379" s="31">
        <f>IF(odchylky!N89="","",odchylky!N89)</f>
        <v>4.6511627906976744E-2</v>
      </c>
    </row>
    <row r="380" spans="3:3" x14ac:dyDescent="0.25">
      <c r="C380" s="31">
        <f>IF(odchylky!N90="","",odchylky!N90)</f>
        <v>0.25</v>
      </c>
    </row>
    <row r="381" spans="3:3" x14ac:dyDescent="0.25">
      <c r="C381" s="31">
        <f>IF(odchylky!N91="","",odchylky!N91)</f>
        <v>0.32653061224489793</v>
      </c>
    </row>
    <row r="382" spans="3:3" x14ac:dyDescent="0.25">
      <c r="C382" s="31">
        <f>IF(odchylky!N92="","",odchylky!N92)</f>
        <v>-3.1007751937984496E-2</v>
      </c>
    </row>
    <row r="383" spans="3:3" x14ac:dyDescent="0.25">
      <c r="C383" s="31">
        <f>IF(odchylky!N93="","",odchylky!N93)</f>
        <v>0.15384615384615385</v>
      </c>
    </row>
    <row r="384" spans="3:3" x14ac:dyDescent="0.25">
      <c r="C384" s="31">
        <f>IF(odchylky!N94="","",odchylky!N94)</f>
        <v>8.6956521739130432E-2</v>
      </c>
    </row>
    <row r="385" spans="3:3" x14ac:dyDescent="0.25">
      <c r="C385" s="31">
        <f>IF(odchylky!N95="","",odchylky!N95)</f>
        <v>8.6956521739130432E-2</v>
      </c>
    </row>
    <row r="386" spans="3:3" x14ac:dyDescent="0.25">
      <c r="C386" s="31">
        <f>IF(odchylky!N97="","",odchylky!N97)</f>
        <v>0.19047619047619047</v>
      </c>
    </row>
    <row r="387" spans="3:3" x14ac:dyDescent="0.25">
      <c r="C387" s="31">
        <f>IF(odchylky!N98="","",odchylky!N98)</f>
        <v>5.2631578947368418E-2</v>
      </c>
    </row>
    <row r="388" spans="3:3" x14ac:dyDescent="0.25">
      <c r="C388" s="31">
        <f>IF(odchylky!N99="","",odchylky!N99)</f>
        <v>0.19047619047619047</v>
      </c>
    </row>
    <row r="389" spans="3:3" x14ac:dyDescent="0.25">
      <c r="C389" s="31">
        <f>IF(odchylky!N100="","",odchylky!N100)</f>
        <v>-2.9850746268656716E-2</v>
      </c>
    </row>
    <row r="390" spans="3:3" x14ac:dyDescent="0.25">
      <c r="C390" s="31">
        <f>IF(odchylky!N101="","",odchylky!N101)</f>
        <v>-9.0909090909090912E-2</v>
      </c>
    </row>
    <row r="391" spans="3:3" x14ac:dyDescent="0.25">
      <c r="C391" s="31">
        <f>IF(odchylky!N102="","",odchylky!N102)</f>
        <v>2.9411764705882353E-2</v>
      </c>
    </row>
    <row r="392" spans="3:3" x14ac:dyDescent="0.25">
      <c r="C392" s="31">
        <f>IF(odchylky!N103="","",odchylky!N103)</f>
        <v>0.22448979591836735</v>
      </c>
    </row>
    <row r="393" spans="3:3" x14ac:dyDescent="0.25">
      <c r="C393" s="31">
        <f>IF(odchylky!N104="","",odchylky!N104)</f>
        <v>8.6956521739130432E-2</v>
      </c>
    </row>
    <row r="394" spans="3:3" x14ac:dyDescent="0.25">
      <c r="C394" s="31">
        <f>IF(odchylky!N105="","",odchylky!N105)</f>
        <v>-7.8947368421052627E-2</v>
      </c>
    </row>
    <row r="395" spans="3:3" x14ac:dyDescent="0.25">
      <c r="C395" s="31">
        <f>IF(odchylky!N106="","",odchylky!N106)</f>
        <v>4.6511627906976744E-2</v>
      </c>
    </row>
    <row r="396" spans="3:3" x14ac:dyDescent="0.25">
      <c r="C396" s="31">
        <f>IF(odchylky!N107="","",odchylky!N107)</f>
        <v>-1.5151515151515152E-2</v>
      </c>
    </row>
    <row r="397" spans="3:3" x14ac:dyDescent="0.25">
      <c r="C397" s="31">
        <f>IF(odchylky!N108="","",odchylky!N108)</f>
        <v>-2.4390243902439025E-2</v>
      </c>
    </row>
    <row r="398" spans="3:3" x14ac:dyDescent="0.25">
      <c r="C398" s="31">
        <f>IF(odchylky!N109="","",odchylky!N109)</f>
        <v>7.1428571428571425E-2</v>
      </c>
    </row>
    <row r="399" spans="3:3" x14ac:dyDescent="0.25">
      <c r="C399" s="31">
        <f>IF(odchylky!N110="","",odchylky!N110)</f>
        <v>0.1111111111111111</v>
      </c>
    </row>
    <row r="400" spans="3:3" x14ac:dyDescent="0.25">
      <c r="C400" s="31">
        <f>IF(odchylky!N111="","",odchylky!N111)</f>
        <v>3.1746031746031744E-2</v>
      </c>
    </row>
    <row r="401" spans="3:3" x14ac:dyDescent="0.25">
      <c r="C401" s="31">
        <f>IF(odchylky!N112="","",odchylky!N112)</f>
        <v>2.564102564102564E-2</v>
      </c>
    </row>
    <row r="402" spans="3:3" x14ac:dyDescent="0.25">
      <c r="C402" s="31">
        <f>IF(odchylky!N113="","",odchylky!N113)</f>
        <v>0.21951219512195122</v>
      </c>
    </row>
    <row r="403" spans="3:3" x14ac:dyDescent="0.25">
      <c r="C403" s="31">
        <f>IF(odchylky!N114="","",odchylky!N114)</f>
        <v>-5.6603773584905662E-2</v>
      </c>
    </row>
    <row r="404" spans="3:3" x14ac:dyDescent="0.25">
      <c r="C404" s="31">
        <f>IF(odchylky!O18="","",odchylky!O18)</f>
        <v>5.5555555555555552E-2</v>
      </c>
    </row>
    <row r="405" spans="3:3" x14ac:dyDescent="0.25">
      <c r="C405" s="31">
        <f>IF(odchylky!O19="","",odchylky!O19)</f>
        <v>-0.27083333333333331</v>
      </c>
    </row>
    <row r="406" spans="3:3" x14ac:dyDescent="0.25">
      <c r="C406" s="31">
        <f>IF(odchylky!O21="","",odchylky!O21)</f>
        <v>-0.1111111111111111</v>
      </c>
    </row>
    <row r="407" spans="3:3" x14ac:dyDescent="0.25">
      <c r="C407" s="31">
        <f>IF(odchylky!O22="","",odchylky!O22)</f>
        <v>-9.0909090909090912E-2</v>
      </c>
    </row>
    <row r="408" spans="3:3" x14ac:dyDescent="0.25">
      <c r="C408" s="31">
        <f>IF(odchylky!O23="","",odchylky!O23)</f>
        <v>0.1702127659574468</v>
      </c>
    </row>
    <row r="409" spans="3:3" x14ac:dyDescent="0.25">
      <c r="C409" s="31">
        <f>IF(odchylky!O24="","",odchylky!O24)</f>
        <v>-1.4084507042253521E-2</v>
      </c>
    </row>
    <row r="410" spans="3:3" x14ac:dyDescent="0.25">
      <c r="C410" s="31">
        <f>IF(odchylky!O25="","",odchylky!O25)</f>
        <v>4.6511627906976744E-2</v>
      </c>
    </row>
    <row r="411" spans="3:3" x14ac:dyDescent="0.25">
      <c r="C411" s="31">
        <f>IF(odchylky!O26="","",odchylky!O26)</f>
        <v>0.37931034482758619</v>
      </c>
    </row>
    <row r="412" spans="3:3" x14ac:dyDescent="0.25">
      <c r="C412" s="31">
        <f>IF(odchylky!O27="","",odchylky!O27)</f>
        <v>0</v>
      </c>
    </row>
    <row r="413" spans="3:3" x14ac:dyDescent="0.25">
      <c r="C413" s="31">
        <f>IF(odchylky!O28="","",odchylky!O28)</f>
        <v>0.2</v>
      </c>
    </row>
    <row r="414" spans="3:3" x14ac:dyDescent="0.25">
      <c r="C414" s="31">
        <f>IF(odchylky!O29="","",odchylky!O29)</f>
        <v>9.7560975609756101E-2</v>
      </c>
    </row>
    <row r="415" spans="3:3" x14ac:dyDescent="0.25">
      <c r="C415" s="31">
        <f>IF(odchylky!O30="","",odchylky!O30)</f>
        <v>0.25</v>
      </c>
    </row>
    <row r="416" spans="3:3" x14ac:dyDescent="0.25">
      <c r="C416" s="31">
        <f>IF(odchylky!O31="","",odchylky!O31)</f>
        <v>4.8387096774193547E-2</v>
      </c>
    </row>
    <row r="417" spans="3:3" x14ac:dyDescent="0.25">
      <c r="C417" s="31">
        <f>IF(odchylky!O32="","",odchylky!O32)</f>
        <v>0</v>
      </c>
    </row>
    <row r="418" spans="3:3" x14ac:dyDescent="0.25">
      <c r="C418" s="31">
        <f>IF(odchylky!O33="","",odchylky!O33)</f>
        <v>9.0909090909090912E-2</v>
      </c>
    </row>
    <row r="419" spans="3:3" x14ac:dyDescent="0.25">
      <c r="C419" s="31">
        <f>IF(odchylky!O34="","",odchylky!O34)</f>
        <v>-6.25E-2</v>
      </c>
    </row>
    <row r="420" spans="3:3" x14ac:dyDescent="0.25">
      <c r="C420" s="31">
        <f>IF(odchylky!O35="","",odchylky!O35)</f>
        <v>0.04</v>
      </c>
    </row>
    <row r="421" spans="3:3" x14ac:dyDescent="0.25">
      <c r="C421" s="31">
        <f>IF(odchylky!O36="","",odchylky!O36)</f>
        <v>4.1666666666666664E-2</v>
      </c>
    </row>
    <row r="422" spans="3:3" x14ac:dyDescent="0.25">
      <c r="C422" s="31">
        <f>IF(odchylky!O37="","",odchylky!O37)</f>
        <v>4.1666666666666664E-2</v>
      </c>
    </row>
    <row r="423" spans="3:3" x14ac:dyDescent="0.25">
      <c r="C423" s="31">
        <f>IF(odchylky!O38="","",odchylky!O38)</f>
        <v>-0.14893617021276595</v>
      </c>
    </row>
    <row r="424" spans="3:3" x14ac:dyDescent="0.25">
      <c r="C424" s="31">
        <f>IF(odchylky!O40="","",odchylky!O40)</f>
        <v>0.28205128205128205</v>
      </c>
    </row>
    <row r="425" spans="3:3" x14ac:dyDescent="0.25">
      <c r="C425" s="31">
        <f>IF(odchylky!O41="","",odchylky!O41)</f>
        <v>5.2631578947368418E-2</v>
      </c>
    </row>
    <row r="426" spans="3:3" x14ac:dyDescent="0.25">
      <c r="C426" s="31">
        <f>IF(odchylky!O42="","",odchylky!O42)</f>
        <v>2.2727272727272728E-2</v>
      </c>
    </row>
    <row r="427" spans="3:3" x14ac:dyDescent="0.25">
      <c r="C427" s="31">
        <f>IF(odchylky!O43="","",odchylky!O43)</f>
        <v>3.896103896103896E-2</v>
      </c>
    </row>
    <row r="428" spans="3:3" x14ac:dyDescent="0.25">
      <c r="C428" s="31">
        <f>IF(odchylky!O44="","",odchylky!O44)</f>
        <v>9.8901098901098897E-2</v>
      </c>
    </row>
    <row r="429" spans="3:3" x14ac:dyDescent="0.25">
      <c r="C429" s="31">
        <f>IF(odchylky!O45="","",odchylky!O45)</f>
        <v>0.31578947368421051</v>
      </c>
    </row>
    <row r="430" spans="3:3" x14ac:dyDescent="0.25">
      <c r="C430" s="31">
        <f>IF(odchylky!O46="","",odchylky!O46)</f>
        <v>1.8518518518518517E-2</v>
      </c>
    </row>
    <row r="431" spans="3:3" x14ac:dyDescent="0.25">
      <c r="C431" s="31">
        <f>IF(odchylky!O47="","",odchylky!O47)</f>
        <v>-1.9607843137254902E-2</v>
      </c>
    </row>
    <row r="432" spans="3:3" x14ac:dyDescent="0.25">
      <c r="C432" s="31">
        <f>IF(odchylky!O48="","",odchylky!O48)</f>
        <v>-0.125</v>
      </c>
    </row>
    <row r="433" spans="3:3" x14ac:dyDescent="0.25">
      <c r="C433" s="31">
        <f>IF(odchylky!O49="","",odchylky!O49)</f>
        <v>0.16279069767441862</v>
      </c>
    </row>
    <row r="434" spans="3:3" x14ac:dyDescent="0.25">
      <c r="C434" s="31">
        <f>IF(odchylky!O50="","",odchylky!O50)</f>
        <v>0.15942028985507245</v>
      </c>
    </row>
    <row r="435" spans="3:3" x14ac:dyDescent="0.25">
      <c r="C435" s="31">
        <f>IF(odchylky!O51="","",odchylky!O51)</f>
        <v>1.2658227848101266E-2</v>
      </c>
    </row>
    <row r="436" spans="3:3" x14ac:dyDescent="0.25">
      <c r="C436" s="31">
        <f>IF(odchylky!O52="","",odchylky!O52)</f>
        <v>-0.13793103448275862</v>
      </c>
    </row>
    <row r="437" spans="3:3" x14ac:dyDescent="0.25">
      <c r="C437" s="31">
        <f>IF(odchylky!O53="","",odchylky!O53)</f>
        <v>0.22641509433962265</v>
      </c>
    </row>
    <row r="438" spans="3:3" x14ac:dyDescent="0.25">
      <c r="C438" s="31">
        <f>IF(odchylky!O54="","",odchylky!O54)</f>
        <v>-0.1015625</v>
      </c>
    </row>
    <row r="439" spans="3:3" x14ac:dyDescent="0.25">
      <c r="C439" s="31">
        <f>IF(odchylky!O55="","",odchylky!O55)</f>
        <v>2.564102564102564E-2</v>
      </c>
    </row>
    <row r="440" spans="3:3" x14ac:dyDescent="0.25">
      <c r="C440" s="31">
        <f>IF(odchylky!O56="","",odchylky!O56)</f>
        <v>7.5268817204301078E-2</v>
      </c>
    </row>
    <row r="441" spans="3:3" x14ac:dyDescent="0.25">
      <c r="C441" s="31">
        <f>IF(odchylky!O59="","",odchylky!O59)</f>
        <v>0.18421052631578946</v>
      </c>
    </row>
    <row r="442" spans="3:3" x14ac:dyDescent="0.25">
      <c r="C442" s="31">
        <f>IF(odchylky!O60="","",odchylky!O60)</f>
        <v>2.0408163265306121E-2</v>
      </c>
    </row>
    <row r="443" spans="3:3" x14ac:dyDescent="0.25">
      <c r="C443" s="31">
        <f>IF(odchylky!O61="","",odchylky!O61)</f>
        <v>0.31578947368421051</v>
      </c>
    </row>
    <row r="444" spans="3:3" x14ac:dyDescent="0.25">
      <c r="C444" s="31">
        <f>IF(odchylky!O62="","",odchylky!O62)</f>
        <v>0.21212121212121213</v>
      </c>
    </row>
    <row r="445" spans="3:3" x14ac:dyDescent="0.25">
      <c r="C445" s="31">
        <f>IF(odchylky!O63="","",odchylky!O63)</f>
        <v>2.2727272727272728E-2</v>
      </c>
    </row>
    <row r="446" spans="3:3" x14ac:dyDescent="0.25">
      <c r="C446" s="31">
        <f>IF(odchylky!O64="","",odchylky!O64)</f>
        <v>0.16666666666666666</v>
      </c>
    </row>
    <row r="447" spans="3:3" x14ac:dyDescent="0.25">
      <c r="C447" s="31">
        <f>IF(odchylky!O65="","",odchylky!O65)</f>
        <v>-0.1</v>
      </c>
    </row>
    <row r="448" spans="3:3" x14ac:dyDescent="0.25">
      <c r="C448" s="31">
        <f>IF(odchylky!O66="","",odchylky!O66)</f>
        <v>2.0408163265306121E-2</v>
      </c>
    </row>
    <row r="449" spans="3:3" x14ac:dyDescent="0.25">
      <c r="C449" s="31">
        <f>IF(odchylky!O67="","",odchylky!O67)</f>
        <v>-3.614457831325301E-2</v>
      </c>
    </row>
    <row r="450" spans="3:3" x14ac:dyDescent="0.25">
      <c r="C450" s="31">
        <f>IF(odchylky!O68="","",odchylky!O68)</f>
        <v>0.34146341463414637</v>
      </c>
    </row>
    <row r="451" spans="3:3" x14ac:dyDescent="0.25">
      <c r="C451" s="31">
        <f>IF(odchylky!O69="","",odchylky!O69)</f>
        <v>0.1111111111111111</v>
      </c>
    </row>
    <row r="452" spans="3:3" x14ac:dyDescent="0.25">
      <c r="C452" s="31">
        <f>IF(odchylky!O70="","",odchylky!O70)</f>
        <v>7.1428571428571425E-2</v>
      </c>
    </row>
    <row r="453" spans="3:3" x14ac:dyDescent="0.25">
      <c r="C453" s="31">
        <f>IF(odchylky!O71="","",odchylky!O71)</f>
        <v>0.37931034482758619</v>
      </c>
    </row>
    <row r="454" spans="3:3" x14ac:dyDescent="0.25">
      <c r="C454" s="31">
        <f>IF(odchylky!O72="","",odchylky!O72)</f>
        <v>-6.5420560747663545E-2</v>
      </c>
    </row>
    <row r="455" spans="3:3" x14ac:dyDescent="0.25">
      <c r="C455" s="31">
        <f>IF(odchylky!O73="","",odchylky!O73)</f>
        <v>-2.4390243902439025E-2</v>
      </c>
    </row>
    <row r="456" spans="3:3" x14ac:dyDescent="0.25">
      <c r="C456" s="31">
        <f>IF(odchylky!O74="","",odchylky!O74)</f>
        <v>8.771929824561403E-3</v>
      </c>
    </row>
    <row r="457" spans="3:3" x14ac:dyDescent="0.25">
      <c r="C457" s="31">
        <f>IF(odchylky!O75="","",odchylky!O75)</f>
        <v>8.6956521739130432E-2</v>
      </c>
    </row>
    <row r="458" spans="3:3" x14ac:dyDescent="0.25">
      <c r="C458" s="31">
        <f>IF(odchylky!O76="","",odchylky!O76)</f>
        <v>0.25</v>
      </c>
    </row>
    <row r="459" spans="3:3" x14ac:dyDescent="0.25">
      <c r="C459" s="31">
        <f>IF(odchylky!O78="","",odchylky!O78)</f>
        <v>-0.21052631578947367</v>
      </c>
    </row>
    <row r="460" spans="3:3" x14ac:dyDescent="0.25">
      <c r="C460" s="31">
        <f>IF(odchylky!O79="","",odchylky!O79)</f>
        <v>-3.8461538461538464E-2</v>
      </c>
    </row>
    <row r="461" spans="3:3" x14ac:dyDescent="0.25">
      <c r="C461" s="31">
        <f>IF(odchylky!O80="","",odchylky!O80)</f>
        <v>-0.25</v>
      </c>
    </row>
    <row r="462" spans="3:3" x14ac:dyDescent="0.25">
      <c r="C462" s="31">
        <f>IF(odchylky!O81="","",odchylky!O81)</f>
        <v>-0.24242424242424243</v>
      </c>
    </row>
    <row r="463" spans="3:3" x14ac:dyDescent="0.25">
      <c r="C463" s="31">
        <f>IF(odchylky!O82="","",odchylky!O82)</f>
        <v>-0.21348314606741572</v>
      </c>
    </row>
    <row r="464" spans="3:3" x14ac:dyDescent="0.25">
      <c r="C464" s="31">
        <f>IF(odchylky!O83="","",odchylky!O83)</f>
        <v>0.29032258064516131</v>
      </c>
    </row>
    <row r="465" spans="3:3" x14ac:dyDescent="0.25">
      <c r="C465" s="31">
        <f>IF(odchylky!O84="","",odchylky!O84)</f>
        <v>-3.8461538461538464E-2</v>
      </c>
    </row>
    <row r="466" spans="3:3" x14ac:dyDescent="0.25">
      <c r="C466" s="31">
        <f>IF(odchylky!O85="","",odchylky!O85)</f>
        <v>-3.8461538461538464E-2</v>
      </c>
    </row>
    <row r="467" spans="3:3" x14ac:dyDescent="0.25">
      <c r="C467" s="31">
        <f>IF(odchylky!O86="","",odchylky!O86)</f>
        <v>-0.27710843373493976</v>
      </c>
    </row>
    <row r="468" spans="3:3" x14ac:dyDescent="0.25">
      <c r="C468" s="31">
        <f>IF(odchylky!O87="","",odchylky!O87)</f>
        <v>8.6956521739130432E-2</v>
      </c>
    </row>
    <row r="469" spans="3:3" x14ac:dyDescent="0.25">
      <c r="C469" s="31">
        <f>IF(odchylky!O88="","",odchylky!O88)</f>
        <v>-0.27419354838709675</v>
      </c>
    </row>
    <row r="470" spans="3:3" x14ac:dyDescent="0.25">
      <c r="C470" s="31">
        <f>IF(odchylky!O89="","",odchylky!O89)</f>
        <v>-6.9767441860465115E-2</v>
      </c>
    </row>
    <row r="471" spans="3:3" x14ac:dyDescent="0.25">
      <c r="C471" s="31">
        <f>IF(odchylky!O90="","",odchylky!O90)</f>
        <v>-0.61538461538461542</v>
      </c>
    </row>
    <row r="472" spans="3:3" x14ac:dyDescent="0.25">
      <c r="C472" s="31">
        <f>IF(odchylky!O91="","",odchylky!O91)</f>
        <v>-0.1326530612244898</v>
      </c>
    </row>
    <row r="473" spans="3:3" x14ac:dyDescent="0.25">
      <c r="C473" s="31">
        <f>IF(odchylky!O92="","",odchylky!O92)</f>
        <v>-6.9767441860465115E-2</v>
      </c>
    </row>
    <row r="474" spans="3:3" x14ac:dyDescent="0.25">
      <c r="C474" s="31">
        <f>IF(odchylky!O93="","",odchylky!O93)</f>
        <v>-5.9829059829059832E-2</v>
      </c>
    </row>
    <row r="475" spans="3:3" x14ac:dyDescent="0.25">
      <c r="C475" s="31">
        <f>IF(odchylky!O94="","",odchylky!O94)</f>
        <v>-7.6086956521739135E-2</v>
      </c>
    </row>
    <row r="476" spans="3:3" x14ac:dyDescent="0.25">
      <c r="C476" s="31">
        <f>IF(odchylky!O95="","",odchylky!O95)</f>
        <v>-0.34782608695652173</v>
      </c>
    </row>
    <row r="477" spans="3:3" x14ac:dyDescent="0.25">
      <c r="C477" s="31">
        <f>IF(odchylky!O97="","",odchylky!O97)</f>
        <v>-0.16666666666666666</v>
      </c>
    </row>
    <row r="478" spans="3:3" x14ac:dyDescent="0.25">
      <c r="C478" s="31">
        <f>IF(odchylky!O98="","",odchylky!O98)</f>
        <v>-0.2982456140350877</v>
      </c>
    </row>
    <row r="479" spans="3:3" x14ac:dyDescent="0.25">
      <c r="C479" s="31">
        <f>IF(odchylky!O99="","",odchylky!O99)</f>
        <v>-0.2857142857142857</v>
      </c>
    </row>
    <row r="480" spans="3:3" x14ac:dyDescent="0.25">
      <c r="C480" s="31">
        <f>IF(odchylky!O100="","",odchylky!O100)</f>
        <v>-0.1044776119402985</v>
      </c>
    </row>
    <row r="481" spans="3:3" x14ac:dyDescent="0.25">
      <c r="C481" s="31">
        <f>IF(odchylky!O101="","",odchylky!O101)</f>
        <v>-9.0909090909090912E-2</v>
      </c>
    </row>
    <row r="482" spans="3:3" x14ac:dyDescent="0.25">
      <c r="C482" s="31">
        <f>IF(odchylky!O102="","",odchylky!O102)</f>
        <v>-0.26470588235294118</v>
      </c>
    </row>
    <row r="483" spans="3:3" x14ac:dyDescent="0.25">
      <c r="C483" s="31">
        <f>IF(odchylky!O103="","",odchylky!O103)</f>
        <v>-0.18367346938775511</v>
      </c>
    </row>
    <row r="484" spans="3:3" x14ac:dyDescent="0.25">
      <c r="C484" s="31">
        <f>IF(odchylky!O104="","",odchylky!O104)</f>
        <v>-0.2391304347826087</v>
      </c>
    </row>
    <row r="485" spans="3:3" x14ac:dyDescent="0.25">
      <c r="C485" s="31">
        <f>IF(odchylky!O105="","",odchylky!O105)</f>
        <v>-0.34210526315789475</v>
      </c>
    </row>
    <row r="486" spans="3:3" x14ac:dyDescent="0.25">
      <c r="C486" s="31">
        <f>IF(odchylky!O106="","",odchylky!O106)</f>
        <v>-0.18604651162790697</v>
      </c>
    </row>
    <row r="487" spans="3:3" x14ac:dyDescent="0.25">
      <c r="C487" s="31">
        <f>IF(odchylky!O107="","",odchylky!O107)</f>
        <v>-0.39393939393939392</v>
      </c>
    </row>
    <row r="488" spans="3:3" x14ac:dyDescent="0.25">
      <c r="C488" s="31">
        <f>IF(odchylky!O108="","",odchylky!O108)</f>
        <v>-0.26829268292682928</v>
      </c>
    </row>
    <row r="489" spans="3:3" x14ac:dyDescent="0.25">
      <c r="C489" s="31">
        <f>IF(odchylky!O109="","",odchylky!O109)</f>
        <v>-0.10714285714285714</v>
      </c>
    </row>
    <row r="490" spans="3:3" x14ac:dyDescent="0.25">
      <c r="C490" s="31">
        <f>IF(odchylky!O110="","",odchylky!O110)</f>
        <v>-0.19191919191919191</v>
      </c>
    </row>
    <row r="491" spans="3:3" x14ac:dyDescent="0.25">
      <c r="C491" s="31">
        <f>IF(odchylky!O111="","",odchylky!O111)</f>
        <v>-0.12698412698412698</v>
      </c>
    </row>
    <row r="492" spans="3:3" x14ac:dyDescent="0.25">
      <c r="C492" s="31">
        <f>IF(odchylky!O112="","",odchylky!O112)</f>
        <v>-5.9829059829059832E-2</v>
      </c>
    </row>
    <row r="493" spans="3:3" x14ac:dyDescent="0.25">
      <c r="C493" s="31">
        <f>IF(odchylky!O113="","",odchylky!O113)</f>
        <v>0.21951219512195122</v>
      </c>
    </row>
    <row r="494" spans="3:3" x14ac:dyDescent="0.25">
      <c r="C494" s="31">
        <f>IF(odchylky!O114="","",odchylky!O114)</f>
        <v>-0.24528301886792453</v>
      </c>
    </row>
    <row r="495" spans="3:3" x14ac:dyDescent="0.25">
      <c r="C495" s="31">
        <f>IF(odchylky!P2="","",odchylky!P2)</f>
        <v>0.18421052631578946</v>
      </c>
    </row>
    <row r="496" spans="3:3" x14ac:dyDescent="0.25">
      <c r="C496" s="31">
        <f>IF(odchylky!P3="","",odchylky!P3)</f>
        <v>-1.7857142857142856E-2</v>
      </c>
    </row>
    <row r="497" spans="3:3" x14ac:dyDescent="0.25">
      <c r="C497" s="31">
        <f>IF(odchylky!P4="","",odchylky!P4)</f>
        <v>0.36363636363636365</v>
      </c>
    </row>
    <row r="498" spans="3:3" x14ac:dyDescent="0.25">
      <c r="C498" s="31">
        <f>IF(odchylky!P5="","",odchylky!P5)</f>
        <v>4.1666666666666664E-2</v>
      </c>
    </row>
    <row r="499" spans="3:3" x14ac:dyDescent="0.25">
      <c r="C499" s="31">
        <f>IF(odchylky!P6="","",odchylky!P6)</f>
        <v>-1.098901098901099E-2</v>
      </c>
    </row>
    <row r="500" spans="3:3" x14ac:dyDescent="0.25">
      <c r="C500" s="31">
        <f>IF(odchylky!P7="","",odchylky!P7)</f>
        <v>0.875</v>
      </c>
    </row>
    <row r="501" spans="3:3" x14ac:dyDescent="0.25">
      <c r="C501" s="31">
        <f>IF(odchylky!P8="","",odchylky!P8)</f>
        <v>0.41509433962264153</v>
      </c>
    </row>
    <row r="502" spans="3:3" x14ac:dyDescent="0.25">
      <c r="C502" s="31">
        <f>IF(odchylky!P9="","",odchylky!P9)</f>
        <v>0.32653061224489793</v>
      </c>
    </row>
    <row r="503" spans="3:3" x14ac:dyDescent="0.25">
      <c r="C503" s="31">
        <f>IF(odchylky!P10="","",odchylky!P10)</f>
        <v>2.4096385542168676E-2</v>
      </c>
    </row>
    <row r="504" spans="3:3" x14ac:dyDescent="0.25">
      <c r="C504" s="31">
        <f>IF(odchylky!P11="","",odchylky!P11)</f>
        <v>0.25</v>
      </c>
    </row>
    <row r="505" spans="3:3" x14ac:dyDescent="0.25">
      <c r="C505" s="31">
        <f>IF(odchylky!P12="","",odchylky!P12)</f>
        <v>0.21212121212121213</v>
      </c>
    </row>
    <row r="506" spans="3:3" x14ac:dyDescent="0.25">
      <c r="C506" s="31">
        <f>IF(odchylky!P13="","",odchylky!P13)</f>
        <v>0.13924050632911392</v>
      </c>
    </row>
    <row r="507" spans="3:3" x14ac:dyDescent="0.25">
      <c r="C507" s="31">
        <f>IF(odchylky!P14="","",odchylky!P14)</f>
        <v>3.4482758620689655E-2</v>
      </c>
    </row>
    <row r="508" spans="3:3" x14ac:dyDescent="0.25">
      <c r="C508" s="31">
        <f>IF(odchylky!P15="","",odchylky!P15)</f>
        <v>0.15</v>
      </c>
    </row>
    <row r="509" spans="3:3" x14ac:dyDescent="0.25">
      <c r="C509" s="31">
        <f>IF(odchylky!P16="","",odchylky!P16)</f>
        <v>6.2992125984251968E-2</v>
      </c>
    </row>
    <row r="510" spans="3:3" x14ac:dyDescent="0.25">
      <c r="C510" s="31">
        <f>IF(odchylky!P17="","",odchylky!P17)</f>
        <v>0.18421052631578946</v>
      </c>
    </row>
    <row r="511" spans="3:3" x14ac:dyDescent="0.25">
      <c r="C511" s="31">
        <f>IF(odchylky!P18="","",odchylky!P18)</f>
        <v>1.0638297872340425E-2</v>
      </c>
    </row>
    <row r="512" spans="3:3" x14ac:dyDescent="0.25">
      <c r="C512" s="31">
        <f>IF(odchylky!P21="","",odchylky!P21)</f>
        <v>0.18421052631578946</v>
      </c>
    </row>
    <row r="513" spans="3:3" x14ac:dyDescent="0.25">
      <c r="C513" s="31">
        <f>IF(odchylky!P22="","",odchylky!P22)</f>
        <v>2.0408163265306121E-2</v>
      </c>
    </row>
    <row r="514" spans="3:3" x14ac:dyDescent="0.25">
      <c r="C514" s="31">
        <f>IF(odchylky!P23="","",odchylky!P23)</f>
        <v>0.34146341463414637</v>
      </c>
    </row>
    <row r="515" spans="3:3" x14ac:dyDescent="0.25">
      <c r="C515" s="31">
        <f>IF(odchylky!P24="","",odchylky!P24)</f>
        <v>0.15384615384615385</v>
      </c>
    </row>
    <row r="516" spans="3:3" x14ac:dyDescent="0.25">
      <c r="C516" s="31">
        <f>IF(odchylky!P25="","",odchylky!P25)</f>
        <v>-3.4090909090909088E-2</v>
      </c>
    </row>
    <row r="517" spans="3:3" x14ac:dyDescent="0.25">
      <c r="C517" s="31">
        <f>IF(odchylky!P26="","",odchylky!P26)</f>
        <v>1.1428571428571428</v>
      </c>
    </row>
    <row r="518" spans="3:3" x14ac:dyDescent="0.25">
      <c r="C518" s="31">
        <f>IF(odchylky!P27="","",odchylky!P27)</f>
        <v>0.5</v>
      </c>
    </row>
    <row r="519" spans="3:3" x14ac:dyDescent="0.25">
      <c r="C519" s="31">
        <f>IF(odchylky!P28="","",odchylky!P28)</f>
        <v>0.42857142857142855</v>
      </c>
    </row>
    <row r="520" spans="3:3" x14ac:dyDescent="0.25">
      <c r="C520" s="31">
        <f>IF(odchylky!P29="","",odchylky!P29)</f>
        <v>2.4096385542168676E-2</v>
      </c>
    </row>
    <row r="521" spans="3:3" x14ac:dyDescent="0.25">
      <c r="C521" s="31">
        <f>IF(odchylky!P30="","",odchylky!P30)</f>
        <v>0.7441860465116279</v>
      </c>
    </row>
    <row r="522" spans="3:3" x14ac:dyDescent="0.25">
      <c r="C522" s="31">
        <f>IF(odchylky!P31="","",odchylky!P31)</f>
        <v>0.39344262295081966</v>
      </c>
    </row>
    <row r="523" spans="3:3" x14ac:dyDescent="0.25">
      <c r="C523" s="31">
        <f>IF(odchylky!P32="","",odchylky!P32)</f>
        <v>7.9545454545454544E-2</v>
      </c>
    </row>
    <row r="524" spans="3:3" x14ac:dyDescent="0.25">
      <c r="C524" s="31">
        <f>IF(odchylky!P33="","",odchylky!P33)</f>
        <v>0.22807017543859648</v>
      </c>
    </row>
    <row r="525" spans="3:3" x14ac:dyDescent="0.25">
      <c r="C525" s="31">
        <f>IF(odchylky!P34="","",odchylky!P34)</f>
        <v>0.21212121212121213</v>
      </c>
    </row>
    <row r="526" spans="3:3" x14ac:dyDescent="0.25">
      <c r="C526" s="31">
        <f>IF(odchylky!P35="","",odchylky!P35)</f>
        <v>0.15384615384615385</v>
      </c>
    </row>
    <row r="527" spans="3:3" x14ac:dyDescent="0.25">
      <c r="C527" s="31">
        <f>IF(odchylky!P36="","",odchylky!P36)</f>
        <v>0.23893805309734514</v>
      </c>
    </row>
    <row r="528" spans="3:3" x14ac:dyDescent="0.25">
      <c r="C528" s="31">
        <f>IF(odchylky!P37="","",odchylky!P37)</f>
        <v>7.5268817204301078E-2</v>
      </c>
    </row>
    <row r="529" spans="3:3" x14ac:dyDescent="0.25">
      <c r="C529" s="31">
        <f>IF(odchylky!P38="","",odchylky!P38)</f>
        <v>0.25</v>
      </c>
    </row>
    <row r="530" spans="3:3" x14ac:dyDescent="0.25">
      <c r="C530" s="31">
        <f>IF(odchylky!P40="","",odchylky!P40)</f>
        <v>-5.4054054054054057E-2</v>
      </c>
    </row>
    <row r="531" spans="3:3" x14ac:dyDescent="0.25">
      <c r="C531" s="31">
        <f>IF(odchylky!P41="","",odchylky!P41)</f>
        <v>-0.24528301886792453</v>
      </c>
    </row>
    <row r="532" spans="3:3" x14ac:dyDescent="0.25">
      <c r="C532" s="31">
        <f>IF(odchylky!P42="","",odchylky!P42)</f>
        <v>0.14583333333333334</v>
      </c>
    </row>
    <row r="533" spans="3:3" x14ac:dyDescent="0.25">
      <c r="C533" s="31">
        <f>IF(odchylky!P43="","",odchylky!P43)</f>
        <v>4.1666666666666664E-2</v>
      </c>
    </row>
    <row r="534" spans="3:3" x14ac:dyDescent="0.25">
      <c r="C534" s="31">
        <f>IF(odchylky!P44="","",odchylky!P44)</f>
        <v>-5.5555555555555552E-2</v>
      </c>
    </row>
    <row r="535" spans="3:3" x14ac:dyDescent="0.25">
      <c r="C535" s="31">
        <f>IF(odchylky!P45="","",odchylky!P45)</f>
        <v>0.93548387096774188</v>
      </c>
    </row>
    <row r="536" spans="3:3" x14ac:dyDescent="0.25">
      <c r="C536" s="31">
        <f>IF(odchylky!P46="","",odchylky!P46)</f>
        <v>0.3888888888888889</v>
      </c>
    </row>
    <row r="537" spans="3:3" x14ac:dyDescent="0.25">
      <c r="C537" s="31">
        <f>IF(odchylky!P47="","",odchylky!P47)</f>
        <v>0.15384615384615385</v>
      </c>
    </row>
    <row r="538" spans="3:3" x14ac:dyDescent="0.25">
      <c r="C538" s="31">
        <f>IF(odchylky!P48="","",odchylky!P48)</f>
        <v>4.9382716049382713E-2</v>
      </c>
    </row>
    <row r="539" spans="3:3" x14ac:dyDescent="0.25">
      <c r="C539" s="31">
        <f>IF(odchylky!P49="","",odchylky!P49)</f>
        <v>0.30952380952380953</v>
      </c>
    </row>
    <row r="540" spans="3:3" x14ac:dyDescent="0.25">
      <c r="C540" s="31">
        <f>IF(odchylky!P50="","",odchylky!P50)</f>
        <v>0.26984126984126983</v>
      </c>
    </row>
    <row r="541" spans="3:3" x14ac:dyDescent="0.25">
      <c r="C541" s="31">
        <f>IF(odchylky!P51="","",odchylky!P51)</f>
        <v>-0.26829268292682928</v>
      </c>
    </row>
    <row r="542" spans="3:3" x14ac:dyDescent="0.25">
      <c r="C542" s="31">
        <f>IF(odchylky!P52="","",odchylky!P52)</f>
        <v>1.8518518518518517E-2</v>
      </c>
    </row>
    <row r="543" spans="3:3" x14ac:dyDescent="0.25">
      <c r="C543" s="31">
        <f>IF(odchylky!P53="","",odchylky!P53)</f>
        <v>0.10576923076923077</v>
      </c>
    </row>
    <row r="544" spans="3:3" x14ac:dyDescent="0.25">
      <c r="C544" s="31">
        <f>IF(odchylky!P54="","",odchylky!P54)</f>
        <v>9.7560975609756101E-2</v>
      </c>
    </row>
    <row r="545" spans="3:3" x14ac:dyDescent="0.25">
      <c r="C545" s="31">
        <f>IF(odchylky!P55="","",odchylky!P55)</f>
        <v>0.23893805309734514</v>
      </c>
    </row>
    <row r="546" spans="3:3" x14ac:dyDescent="0.25">
      <c r="C546" s="31">
        <f>IF(odchylky!P56="","",odchylky!P56)</f>
        <v>-5.5555555555555552E-2</v>
      </c>
    </row>
    <row r="547" spans="3:3" x14ac:dyDescent="0.25">
      <c r="C547" s="31">
        <f>IF(odchylky!P57="","",odchylky!P57)</f>
        <v>0.12244897959183673</v>
      </c>
    </row>
    <row r="548" spans="3:3" x14ac:dyDescent="0.25">
      <c r="C548" s="31">
        <f>IF(odchylky!P59="","",odchylky!P59)</f>
        <v>-2.1739130434782608E-2</v>
      </c>
    </row>
    <row r="549" spans="3:3" x14ac:dyDescent="0.25">
      <c r="C549" s="31">
        <f>IF(odchylky!P60="","",odchylky!P60)</f>
        <v>0</v>
      </c>
    </row>
    <row r="550" spans="3:3" x14ac:dyDescent="0.25">
      <c r="C550" s="31">
        <f>IF(odchylky!P61="","",odchylky!P61)</f>
        <v>4.1666666666666664E-2</v>
      </c>
    </row>
    <row r="551" spans="3:3" x14ac:dyDescent="0.25">
      <c r="C551" s="31">
        <f>IF(odchylky!P62="","",odchylky!P62)</f>
        <v>0.19718309859154928</v>
      </c>
    </row>
    <row r="552" spans="3:3" x14ac:dyDescent="0.25">
      <c r="C552" s="31">
        <f>IF(odchylky!P63="","",odchylky!P63)</f>
        <v>9.1954022988505746E-2</v>
      </c>
    </row>
    <row r="553" spans="3:3" x14ac:dyDescent="0.25">
      <c r="C553" s="31">
        <f>IF(odchylky!P64="","",odchylky!P64)</f>
        <v>0.57894736842105265</v>
      </c>
    </row>
    <row r="554" spans="3:3" x14ac:dyDescent="0.25">
      <c r="C554" s="31">
        <f>IF(odchylky!P65="","",odchylky!P65)</f>
        <v>0.44230769230769229</v>
      </c>
    </row>
    <row r="555" spans="3:3" x14ac:dyDescent="0.25">
      <c r="C555" s="31">
        <f>IF(odchylky!P66="","",odchylky!P66)</f>
        <v>5.7692307692307696E-2</v>
      </c>
    </row>
    <row r="556" spans="3:3" x14ac:dyDescent="0.25">
      <c r="C556" s="31">
        <f>IF(odchylky!P67="","",odchylky!P67)</f>
        <v>-1.2345679012345678E-2</v>
      </c>
    </row>
    <row r="557" spans="3:3" x14ac:dyDescent="0.25">
      <c r="C557" s="31">
        <f>IF(odchylky!P68="","",odchylky!P68)</f>
        <v>0.34146341463414637</v>
      </c>
    </row>
    <row r="558" spans="3:3" x14ac:dyDescent="0.25">
      <c r="C558" s="31">
        <f>IF(odchylky!P69="","",odchylky!P69)</f>
        <v>6.0606060606060608E-2</v>
      </c>
    </row>
    <row r="559" spans="3:3" x14ac:dyDescent="0.25">
      <c r="C559" s="31">
        <f>IF(odchylky!P70="","",odchylky!P70)</f>
        <v>-8.0459770114942528E-2</v>
      </c>
    </row>
    <row r="560" spans="3:3" x14ac:dyDescent="0.25">
      <c r="C560" s="31">
        <f>IF(odchylky!P71="","",odchylky!P71)</f>
        <v>0.20370370370370369</v>
      </c>
    </row>
    <row r="561" spans="3:3" x14ac:dyDescent="0.25">
      <c r="C561" s="31">
        <f>IF(odchylky!P72="","",odchylky!P72)</f>
        <v>0</v>
      </c>
    </row>
    <row r="562" spans="3:3" x14ac:dyDescent="0.25">
      <c r="C562" s="31">
        <f>IF(odchylky!P73="","",odchylky!P73)</f>
        <v>9.7560975609756101E-2</v>
      </c>
    </row>
    <row r="563" spans="3:3" x14ac:dyDescent="0.25">
      <c r="C563" s="31">
        <f>IF(odchylky!P74="","",odchylky!P74)</f>
        <v>5.9322033898305086E-2</v>
      </c>
    </row>
    <row r="564" spans="3:3" x14ac:dyDescent="0.25">
      <c r="C564" s="31">
        <f>IF(odchylky!P75="","",odchylky!P75)</f>
        <v>-4.2553191489361701E-2</v>
      </c>
    </row>
    <row r="565" spans="3:3" x14ac:dyDescent="0.25">
      <c r="C565" s="31">
        <f>IF(odchylky!P76="","",odchylky!P76)</f>
        <v>0.3</v>
      </c>
    </row>
    <row r="566" spans="3:3" x14ac:dyDescent="0.25">
      <c r="C566" s="31">
        <f>IF(odchylky!P78="","",odchylky!P78)</f>
        <v>0.18421052631578946</v>
      </c>
    </row>
    <row r="567" spans="3:3" x14ac:dyDescent="0.25">
      <c r="C567" s="31">
        <f>IF(odchylky!P79="","",odchylky!P79)</f>
        <v>0.15384615384615385</v>
      </c>
    </row>
    <row r="568" spans="3:3" x14ac:dyDescent="0.25">
      <c r="C568" s="31">
        <f>IF(odchylky!P80="","",odchylky!P80)</f>
        <v>0</v>
      </c>
    </row>
    <row r="569" spans="3:3" x14ac:dyDescent="0.25">
      <c r="C569" s="31">
        <f>IF(odchylky!P81="","",odchylky!P81)</f>
        <v>6.0606060606060608E-2</v>
      </c>
    </row>
    <row r="570" spans="3:3" x14ac:dyDescent="0.25">
      <c r="C570" s="31">
        <f>IF(odchylky!P82="","",odchylky!P82)</f>
        <v>1.1235955056179775E-2</v>
      </c>
    </row>
    <row r="571" spans="3:3" x14ac:dyDescent="0.25">
      <c r="C571" s="31">
        <f>IF(odchylky!P83="","",odchylky!P83)</f>
        <v>0.45161290322580644</v>
      </c>
    </row>
    <row r="572" spans="3:3" x14ac:dyDescent="0.25">
      <c r="C572" s="31">
        <f>IF(odchylky!P84="","",odchylky!P84)</f>
        <v>0.15384615384615385</v>
      </c>
    </row>
    <row r="573" spans="3:3" x14ac:dyDescent="0.25">
      <c r="C573" s="31">
        <f>IF(odchylky!P85="","",odchylky!P85)</f>
        <v>-3.8461538461538464E-2</v>
      </c>
    </row>
    <row r="574" spans="3:3" x14ac:dyDescent="0.25">
      <c r="C574" s="31">
        <f>IF(odchylky!P86="","",odchylky!P86)</f>
        <v>-9.6385542168674704E-2</v>
      </c>
    </row>
    <row r="575" spans="3:3" x14ac:dyDescent="0.25">
      <c r="C575" s="31">
        <f>IF(odchylky!P87="","",odchylky!P87)</f>
        <v>-2.1739130434782608E-2</v>
      </c>
    </row>
    <row r="576" spans="3:3" x14ac:dyDescent="0.25">
      <c r="C576" s="31">
        <f>IF(odchylky!P88="","",odchylky!P88)</f>
        <v>-0.11290322580645161</v>
      </c>
    </row>
    <row r="577" spans="3:3" x14ac:dyDescent="0.25">
      <c r="C577" s="31">
        <f>IF(odchylky!P89="","",odchylky!P89)</f>
        <v>-6.9767441860465115E-2</v>
      </c>
    </row>
    <row r="578" spans="3:3" x14ac:dyDescent="0.25">
      <c r="C578" s="31">
        <f>IF(odchylky!P90="","",odchylky!P90)</f>
        <v>-3.8461538461538464E-2</v>
      </c>
    </row>
    <row r="579" spans="3:3" x14ac:dyDescent="0.25">
      <c r="C579" s="31">
        <f>IF(odchylky!P91="","",odchylky!P91)</f>
        <v>2.0408163265306121E-2</v>
      </c>
    </row>
    <row r="580" spans="3:3" x14ac:dyDescent="0.25">
      <c r="C580" s="31">
        <f>IF(odchylky!P92="","",odchylky!P92)</f>
        <v>-6.9767441860465115E-2</v>
      </c>
    </row>
    <row r="581" spans="3:3" x14ac:dyDescent="0.25">
      <c r="C581" s="31">
        <f>IF(odchylky!P93="","",odchylky!P93)</f>
        <v>-1.7094017094017096E-2</v>
      </c>
    </row>
    <row r="582" spans="3:3" x14ac:dyDescent="0.25">
      <c r="C582" s="31">
        <f>IF(odchylky!P94="","",odchylky!P94)</f>
        <v>-7.6086956521739135E-2</v>
      </c>
    </row>
    <row r="583" spans="3:3" x14ac:dyDescent="0.25">
      <c r="C583" s="31">
        <f>IF(odchylky!P95="","",odchylky!P95)</f>
        <v>0.19565217391304349</v>
      </c>
    </row>
    <row r="584" spans="3:3" x14ac:dyDescent="0.25">
      <c r="C584" s="31">
        <f>IF(odchylky!P97="","",odchylky!P97)</f>
        <v>-0.2857142857142857</v>
      </c>
    </row>
    <row r="585" spans="3:3" x14ac:dyDescent="0.25">
      <c r="C585" s="31">
        <f>IF(odchylky!P98="","",odchylky!P98)</f>
        <v>-0.12280701754385964</v>
      </c>
    </row>
    <row r="586" spans="3:3" x14ac:dyDescent="0.25">
      <c r="C586" s="31">
        <f>IF(odchylky!P99="","",odchylky!P99)</f>
        <v>7.1428571428571425E-2</v>
      </c>
    </row>
    <row r="587" spans="3:3" x14ac:dyDescent="0.25">
      <c r="C587" s="31">
        <f>IF(odchylky!P100="","",odchylky!P100)</f>
        <v>-2.9850746268656716E-2</v>
      </c>
    </row>
    <row r="588" spans="3:3" x14ac:dyDescent="0.25">
      <c r="C588" s="31">
        <f>IF(odchylky!P101="","",odchylky!P101)</f>
        <v>-9.0909090909090912E-2</v>
      </c>
    </row>
    <row r="589" spans="3:3" x14ac:dyDescent="0.25">
      <c r="C589" s="31">
        <f>IF(odchylky!P102="","",odchylky!P102)</f>
        <v>0.17647058823529413</v>
      </c>
    </row>
    <row r="590" spans="3:3" x14ac:dyDescent="0.25">
      <c r="C590" s="31">
        <f>IF(odchylky!P103="","",odchylky!P103)</f>
        <v>0.12244897959183673</v>
      </c>
    </row>
    <row r="591" spans="3:3" x14ac:dyDescent="0.25">
      <c r="C591" s="31">
        <f>IF(odchylky!P104="","",odchylky!P104)</f>
        <v>8.6956521739130432E-2</v>
      </c>
    </row>
    <row r="592" spans="3:3" x14ac:dyDescent="0.25">
      <c r="C592" s="31">
        <f>IF(odchylky!P105="","",odchylky!P105)</f>
        <v>-1.3157894736842105E-2</v>
      </c>
    </row>
    <row r="593" spans="3:3" x14ac:dyDescent="0.25">
      <c r="C593" s="31">
        <f>IF(odchylky!P106="","",odchylky!P106)</f>
        <v>4.6511627906976744E-2</v>
      </c>
    </row>
    <row r="594" spans="3:3" x14ac:dyDescent="0.25">
      <c r="C594" s="31">
        <f>IF(odchylky!P107="","",odchylky!P107)</f>
        <v>-1.5151515151515152E-2</v>
      </c>
    </row>
    <row r="595" spans="3:3" x14ac:dyDescent="0.25">
      <c r="C595" s="31">
        <f>IF(odchylky!P108="","",odchylky!P108)</f>
        <v>-2.4390243902439025E-2</v>
      </c>
    </row>
    <row r="596" spans="3:3" x14ac:dyDescent="0.25">
      <c r="C596" s="31">
        <f>IF(odchylky!P109="","",odchylky!P109)</f>
        <v>0.16071428571428573</v>
      </c>
    </row>
    <row r="597" spans="3:3" x14ac:dyDescent="0.25">
      <c r="C597" s="31">
        <f>IF(odchylky!P110="","",odchylky!P110)</f>
        <v>0.1111111111111111</v>
      </c>
    </row>
    <row r="598" spans="3:3" x14ac:dyDescent="0.25">
      <c r="C598" s="31">
        <f>IF(odchylky!P111="","",odchylky!P111)</f>
        <v>7.1428571428571425E-2</v>
      </c>
    </row>
    <row r="599" spans="3:3" x14ac:dyDescent="0.25">
      <c r="C599" s="31">
        <f>IF(odchylky!P112="","",odchylky!P112)</f>
        <v>0.19658119658119658</v>
      </c>
    </row>
    <row r="600" spans="3:3" x14ac:dyDescent="0.25">
      <c r="C600" s="31">
        <f>IF(odchylky!P113="","",odchylky!P113)</f>
        <v>0.46341463414634149</v>
      </c>
    </row>
    <row r="601" spans="3:3" x14ac:dyDescent="0.25">
      <c r="C601" s="31">
        <f>IF(odchylky!P114="","",odchylky!P114)</f>
        <v>3.7735849056603772E-2</v>
      </c>
    </row>
  </sheetData>
  <conditionalFormatting sqref="C2:C601">
    <cfRule type="cellIs" dxfId="7" priority="9" operator="between">
      <formula>-0.05</formula>
      <formula>0.05</formula>
    </cfRule>
  </conditionalFormatting>
  <conditionalFormatting sqref="C2:C601">
    <cfRule type="cellIs" dxfId="6" priority="1" operator="between">
      <formula>0.85</formula>
      <formula>1.2</formula>
    </cfRule>
    <cfRule type="cellIs" dxfId="5" priority="2" operator="between">
      <formula>0.85</formula>
      <formula>1.1</formula>
    </cfRule>
    <cfRule type="cellIs" dxfId="4" priority="3" operator="between">
      <formula>0.85</formula>
      <formula>1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A79CF-3F8C-4D69-B670-34487E8E3487}">
  <dimension ref="A1:M518"/>
  <sheetViews>
    <sheetView topLeftCell="A54" zoomScale="70" zoomScaleNormal="70" workbookViewId="0">
      <selection activeCell="A37" sqref="A37:A71"/>
    </sheetView>
  </sheetViews>
  <sheetFormatPr defaultRowHeight="15" x14ac:dyDescent="0.25"/>
  <cols>
    <col min="1" max="1" width="24.42578125" customWidth="1"/>
    <col min="2" max="2" width="19.85546875" customWidth="1"/>
    <col min="3" max="7" width="11.85546875" bestFit="1" customWidth="1"/>
    <col min="8" max="8" width="9.28515625" bestFit="1" customWidth="1"/>
    <col min="9" max="9" width="11.85546875" bestFit="1" customWidth="1"/>
  </cols>
  <sheetData>
    <row r="1" spans="1:13" x14ac:dyDescent="0.25">
      <c r="A1" s="2" t="s">
        <v>0</v>
      </c>
      <c r="B1" s="2" t="s">
        <v>1</v>
      </c>
      <c r="C1" s="32"/>
      <c r="D1" s="32"/>
      <c r="E1" s="32">
        <f>IF(odchylky!H1="","",odchylky!H1)</f>
        <v>8</v>
      </c>
      <c r="F1" s="32">
        <f>IF(odchylky!I1="","",odchylky!I1)</f>
        <v>9</v>
      </c>
      <c r="G1" s="32">
        <f>IF(odchylky!J1="","",odchylky!J1)</f>
        <v>10</v>
      </c>
      <c r="H1" s="32">
        <f>IF(odchylky!Q1="","",odchylky!Q1)</f>
        <v>17</v>
      </c>
      <c r="I1" s="32">
        <f>IF(odchylky!R1="","",odchylky!R1)</f>
        <v>18</v>
      </c>
    </row>
    <row r="2" spans="1:13" x14ac:dyDescent="0.25">
      <c r="A2" s="4" t="s">
        <v>3</v>
      </c>
      <c r="B2" s="4" t="s">
        <v>4</v>
      </c>
      <c r="C2" s="31"/>
      <c r="D2" s="31"/>
      <c r="E2" s="31">
        <f>IF(odchylky!H2="","",odchylky!H2)</f>
        <v>-7.8947368421052627E-2</v>
      </c>
    </row>
    <row r="3" spans="1:13" x14ac:dyDescent="0.25">
      <c r="A3" s="6" t="s">
        <v>3</v>
      </c>
      <c r="B3" s="6" t="s">
        <v>4</v>
      </c>
      <c r="C3" s="31"/>
      <c r="D3" s="31"/>
      <c r="E3" s="31">
        <f>IF(odchylky!H3="","",odchylky!H3)</f>
        <v>-4.2553191489361701E-2</v>
      </c>
      <c r="L3" s="1"/>
      <c r="M3" s="1"/>
    </row>
    <row r="4" spans="1:13" x14ac:dyDescent="0.25">
      <c r="A4" s="4" t="s">
        <v>3</v>
      </c>
      <c r="B4" s="4" t="s">
        <v>4</v>
      </c>
      <c r="C4" s="31"/>
      <c r="D4" s="31"/>
      <c r="E4" s="31">
        <f>IF(odchylky!H4="","",odchylky!H4)</f>
        <v>-0.1891891891891892</v>
      </c>
      <c r="H4" t="s">
        <v>123</v>
      </c>
    </row>
    <row r="5" spans="1:13" x14ac:dyDescent="0.25">
      <c r="A5" s="6" t="s">
        <v>3</v>
      </c>
      <c r="B5" s="6" t="s">
        <v>4</v>
      </c>
      <c r="C5" s="31"/>
      <c r="D5" s="31"/>
      <c r="E5" s="31">
        <f>IF(odchylky!H5="","",odchylky!H5)</f>
        <v>-5.4054054054054057E-2</v>
      </c>
      <c r="L5" s="1"/>
      <c r="M5" s="1"/>
    </row>
    <row r="6" spans="1:13" x14ac:dyDescent="0.25">
      <c r="A6" s="4" t="s">
        <v>3</v>
      </c>
      <c r="B6" s="4" t="s">
        <v>4</v>
      </c>
      <c r="C6" s="31"/>
      <c r="D6" s="31"/>
      <c r="E6" s="31">
        <f>IF(odchylky!H6="","",odchylky!H6)</f>
        <v>-9.0909090909090912E-2</v>
      </c>
    </row>
    <row r="7" spans="1:13" x14ac:dyDescent="0.25">
      <c r="A7" s="6" t="s">
        <v>3</v>
      </c>
      <c r="B7" s="6" t="s">
        <v>4</v>
      </c>
      <c r="C7" s="31"/>
      <c r="D7" s="31"/>
      <c r="E7" s="31">
        <f>IF(odchylky!H7="","",odchylky!H7)</f>
        <v>0.16666666666666666</v>
      </c>
      <c r="L7" s="1"/>
      <c r="M7" s="1"/>
    </row>
    <row r="8" spans="1:13" x14ac:dyDescent="0.25">
      <c r="A8" s="4" t="s">
        <v>3</v>
      </c>
      <c r="B8" s="4" t="s">
        <v>4</v>
      </c>
      <c r="C8" s="31"/>
      <c r="D8" s="31"/>
      <c r="E8" s="31">
        <f>IF(odchylky!H8="","",odchylky!H8)</f>
        <v>-3.8461538461538464E-2</v>
      </c>
    </row>
    <row r="9" spans="1:13" x14ac:dyDescent="0.25">
      <c r="A9" s="6" t="s">
        <v>3</v>
      </c>
      <c r="B9" s="6" t="s">
        <v>4</v>
      </c>
      <c r="C9" s="31"/>
      <c r="D9" s="31"/>
      <c r="E9" s="31">
        <f>IF(odchylky!H9="","",odchylky!H9)</f>
        <v>0</v>
      </c>
      <c r="L9" s="1"/>
      <c r="M9" s="1"/>
    </row>
    <row r="10" spans="1:13" x14ac:dyDescent="0.25">
      <c r="A10" s="4" t="s">
        <v>3</v>
      </c>
      <c r="B10" s="4" t="s">
        <v>4</v>
      </c>
      <c r="C10" s="31"/>
      <c r="D10" s="31"/>
      <c r="E10" s="31">
        <f>IF(odchylky!H10="","",odchylky!H10)</f>
        <v>-0.14634146341463414</v>
      </c>
    </row>
    <row r="11" spans="1:13" x14ac:dyDescent="0.25">
      <c r="A11" s="6" t="s">
        <v>3</v>
      </c>
      <c r="B11" s="6" t="s">
        <v>4</v>
      </c>
      <c r="C11" s="31"/>
      <c r="D11" s="31"/>
      <c r="E11" s="31">
        <f>IF(odchylky!H11="","",odchylky!H11)</f>
        <v>0</v>
      </c>
      <c r="L11" s="1"/>
      <c r="M11" s="1"/>
    </row>
    <row r="12" spans="1:13" x14ac:dyDescent="0.25">
      <c r="A12" s="4" t="s">
        <v>3</v>
      </c>
      <c r="B12" s="4" t="s">
        <v>4</v>
      </c>
      <c r="C12" s="31"/>
      <c r="D12" s="31"/>
      <c r="E12" s="31">
        <f>IF(odchylky!H12="","",odchylky!H12)</f>
        <v>3.7735849056603772E-2</v>
      </c>
    </row>
    <row r="13" spans="1:13" x14ac:dyDescent="0.25">
      <c r="A13" s="6" t="s">
        <v>3</v>
      </c>
      <c r="B13" s="6" t="s">
        <v>4</v>
      </c>
      <c r="C13" s="31"/>
      <c r="D13" s="31"/>
      <c r="E13" s="31">
        <f>IF(odchylky!H13="","",odchylky!H13)</f>
        <v>0.15384615384615385</v>
      </c>
      <c r="L13" s="1"/>
      <c r="M13" s="1"/>
    </row>
    <row r="14" spans="1:13" x14ac:dyDescent="0.25">
      <c r="A14" s="4" t="s">
        <v>3</v>
      </c>
      <c r="B14" s="4" t="s">
        <v>4</v>
      </c>
      <c r="C14" s="31"/>
      <c r="D14" s="31"/>
      <c r="E14" s="31">
        <f>IF(odchylky!H14="","",odchylky!H14)</f>
        <v>5.7692307692307696E-2</v>
      </c>
    </row>
    <row r="15" spans="1:13" x14ac:dyDescent="0.25">
      <c r="A15" s="6" t="s">
        <v>3</v>
      </c>
      <c r="B15" s="6" t="s">
        <v>4</v>
      </c>
      <c r="C15" s="31"/>
      <c r="D15" s="31"/>
      <c r="E15" s="31">
        <f>IF(odchylky!H15="","",odchylky!H15)</f>
        <v>0.28865979381443296</v>
      </c>
      <c r="L15" s="1"/>
      <c r="M15" s="1"/>
    </row>
    <row r="16" spans="1:13" x14ac:dyDescent="0.25">
      <c r="A16" s="4" t="s">
        <v>3</v>
      </c>
      <c r="B16" s="4" t="s">
        <v>4</v>
      </c>
      <c r="C16" s="31"/>
      <c r="D16" s="31"/>
      <c r="E16" s="31">
        <f>IF(odchylky!H16="","",odchylky!H16)</f>
        <v>0</v>
      </c>
    </row>
    <row r="17" spans="1:13" x14ac:dyDescent="0.25">
      <c r="A17" s="4" t="s">
        <v>3</v>
      </c>
      <c r="B17" s="4" t="s">
        <v>4</v>
      </c>
      <c r="C17" s="31"/>
      <c r="D17" s="31"/>
      <c r="E17" s="31">
        <f>IF(odchylky!H18="","",odchylky!H18)</f>
        <v>-8.0459770114942528E-2</v>
      </c>
    </row>
    <row r="18" spans="1:13" x14ac:dyDescent="0.25">
      <c r="A18" s="6" t="s">
        <v>3</v>
      </c>
      <c r="B18" s="6" t="s">
        <v>4</v>
      </c>
      <c r="C18" s="31"/>
      <c r="D18" s="31"/>
      <c r="E18" s="31">
        <f>IF(odchylky!H19="","",odchylky!H19)</f>
        <v>-0.22222222222222221</v>
      </c>
      <c r="L18" s="1"/>
      <c r="M18" s="1"/>
    </row>
    <row r="19" spans="1:13" x14ac:dyDescent="0.25">
      <c r="A19" s="6" t="s">
        <v>3</v>
      </c>
      <c r="B19" s="6" t="s">
        <v>2</v>
      </c>
      <c r="C19" s="31"/>
      <c r="D19" s="31"/>
      <c r="E19" s="31">
        <f>IF(odchylky!H21="","",odchylky!H21)</f>
        <v>-2.4390243902439025E-2</v>
      </c>
      <c r="L19" s="1"/>
      <c r="M19" s="1"/>
    </row>
    <row r="20" spans="1:13" x14ac:dyDescent="0.25">
      <c r="A20" s="4" t="s">
        <v>3</v>
      </c>
      <c r="B20" s="9" t="s">
        <v>2</v>
      </c>
      <c r="C20" s="31"/>
      <c r="D20" s="31"/>
      <c r="E20" s="31">
        <f>IF(odchylky!H22="","",odchylky!H22)</f>
        <v>-0.1</v>
      </c>
      <c r="L20" s="8"/>
      <c r="M20" s="8"/>
    </row>
    <row r="21" spans="1:13" x14ac:dyDescent="0.25">
      <c r="A21" s="6" t="s">
        <v>3</v>
      </c>
      <c r="B21" s="6" t="s">
        <v>2</v>
      </c>
      <c r="C21" s="31"/>
      <c r="D21" s="31"/>
      <c r="E21" s="31">
        <f>IF(odchylky!H23="","",odchylky!H23)</f>
        <v>-0.14285714285714285</v>
      </c>
    </row>
    <row r="22" spans="1:13" x14ac:dyDescent="0.25">
      <c r="A22" s="4" t="s">
        <v>3</v>
      </c>
      <c r="B22" s="9" t="s">
        <v>2</v>
      </c>
      <c r="C22" s="31"/>
      <c r="D22" s="31"/>
      <c r="E22" s="31">
        <f>IF(odchylky!H24="","",odchylky!H24)</f>
        <v>0.11940298507462686</v>
      </c>
    </row>
    <row r="23" spans="1:13" x14ac:dyDescent="0.25">
      <c r="A23" s="6" t="s">
        <v>3</v>
      </c>
      <c r="B23" s="6" t="s">
        <v>2</v>
      </c>
      <c r="C23" s="31"/>
      <c r="D23" s="31"/>
      <c r="E23" s="31">
        <f>IF(odchylky!H25="","",odchylky!H25)</f>
        <v>1.1904761904761904E-2</v>
      </c>
    </row>
    <row r="24" spans="1:13" x14ac:dyDescent="0.25">
      <c r="A24" s="4" t="s">
        <v>3</v>
      </c>
      <c r="B24" s="9" t="s">
        <v>2</v>
      </c>
      <c r="C24" s="31"/>
      <c r="D24" s="31"/>
      <c r="E24" s="31">
        <f>IF(odchylky!H26="","",odchylky!H26)</f>
        <v>0.48148148148148145</v>
      </c>
    </row>
    <row r="25" spans="1:13" x14ac:dyDescent="0.25">
      <c r="A25" s="6" t="s">
        <v>3</v>
      </c>
      <c r="B25" s="6" t="s">
        <v>2</v>
      </c>
      <c r="C25" s="31"/>
      <c r="D25" s="31"/>
      <c r="E25" s="31">
        <f>IF(odchylky!H27="","",odchylky!H27)</f>
        <v>2.0408163265306121E-2</v>
      </c>
    </row>
    <row r="26" spans="1:13" x14ac:dyDescent="0.25">
      <c r="A26" s="4" t="s">
        <v>3</v>
      </c>
      <c r="B26" s="9" t="s">
        <v>2</v>
      </c>
      <c r="C26" s="31"/>
      <c r="D26" s="31"/>
      <c r="E26" s="31">
        <f>IF(odchylky!H28="","",odchylky!H28)</f>
        <v>4.1666666666666664E-2</v>
      </c>
    </row>
    <row r="27" spans="1:13" x14ac:dyDescent="0.25">
      <c r="A27" s="6" t="s">
        <v>3</v>
      </c>
      <c r="B27" s="6" t="s">
        <v>2</v>
      </c>
      <c r="C27" s="31"/>
      <c r="D27" s="31"/>
      <c r="E27" s="31">
        <f>IF(odchylky!H29="","",odchylky!H29)</f>
        <v>1.1235955056179775E-2</v>
      </c>
    </row>
    <row r="28" spans="1:13" x14ac:dyDescent="0.25">
      <c r="A28" s="4" t="s">
        <v>3</v>
      </c>
      <c r="B28" s="9" t="s">
        <v>2</v>
      </c>
      <c r="C28" s="31"/>
      <c r="D28" s="31"/>
      <c r="E28" s="31">
        <f>IF(odchylky!H30="","",odchylky!H30)</f>
        <v>8.6956521739130432E-2</v>
      </c>
    </row>
    <row r="29" spans="1:13" x14ac:dyDescent="0.25">
      <c r="A29" s="6" t="s">
        <v>3</v>
      </c>
      <c r="B29" s="6" t="s">
        <v>2</v>
      </c>
      <c r="C29" s="31"/>
      <c r="D29" s="31"/>
      <c r="E29" s="31">
        <f>IF(odchylky!H31="","",odchylky!H31)</f>
        <v>0.1111111111111111</v>
      </c>
    </row>
    <row r="30" spans="1:13" x14ac:dyDescent="0.25">
      <c r="A30" s="4" t="s">
        <v>3</v>
      </c>
      <c r="B30" s="9" t="s">
        <v>2</v>
      </c>
      <c r="C30" s="31"/>
      <c r="D30" s="31"/>
      <c r="E30" s="31">
        <f>IF(odchylky!H32="","",odchylky!H32)</f>
        <v>4.6511627906976744E-2</v>
      </c>
    </row>
    <row r="31" spans="1:13" x14ac:dyDescent="0.25">
      <c r="A31" s="6" t="s">
        <v>3</v>
      </c>
      <c r="B31" s="6" t="s">
        <v>2</v>
      </c>
      <c r="C31" s="31"/>
      <c r="D31" s="31"/>
      <c r="E31" s="31">
        <f>IF(odchylky!H33="","",odchylky!H33)</f>
        <v>-0.16666666666666666</v>
      </c>
    </row>
    <row r="32" spans="1:13" x14ac:dyDescent="0.25">
      <c r="A32" s="4" t="s">
        <v>3</v>
      </c>
      <c r="B32" s="9" t="s">
        <v>2</v>
      </c>
      <c r="C32" s="31"/>
      <c r="D32" s="31"/>
      <c r="E32" s="31">
        <f>IF(odchylky!H34="","",odchylky!H34)</f>
        <v>0.35</v>
      </c>
    </row>
    <row r="33" spans="1:5" x14ac:dyDescent="0.25">
      <c r="A33" s="6" t="s">
        <v>3</v>
      </c>
      <c r="B33" s="6" t="s">
        <v>2</v>
      </c>
      <c r="C33" s="31"/>
      <c r="D33" s="31"/>
      <c r="E33" s="31">
        <f>IF(odchylky!H35="","",odchylky!H35)</f>
        <v>2.3622047244094488E-2</v>
      </c>
    </row>
    <row r="34" spans="1:5" x14ac:dyDescent="0.25">
      <c r="A34" s="4" t="s">
        <v>3</v>
      </c>
      <c r="B34" s="9" t="s">
        <v>2</v>
      </c>
      <c r="C34" s="31"/>
      <c r="D34" s="31"/>
      <c r="E34" s="31">
        <f>IF(odchylky!H36="","",odchylky!H36)</f>
        <v>0</v>
      </c>
    </row>
    <row r="35" spans="1:5" x14ac:dyDescent="0.25">
      <c r="A35" s="6" t="s">
        <v>3</v>
      </c>
      <c r="B35" s="6" t="s">
        <v>2</v>
      </c>
      <c r="C35" s="31"/>
      <c r="D35" s="31"/>
      <c r="E35" s="31">
        <f>IF(odchylky!H37="","",odchylky!H37)</f>
        <v>-2.1739130434782608E-2</v>
      </c>
    </row>
    <row r="36" spans="1:5" x14ac:dyDescent="0.25">
      <c r="A36" s="4" t="s">
        <v>3</v>
      </c>
      <c r="B36" s="9" t="s">
        <v>2</v>
      </c>
      <c r="C36" s="31"/>
      <c r="D36" s="31"/>
      <c r="E36" s="31">
        <f>IF(odchylky!H38="","",odchylky!H38)</f>
        <v>-0.43181818181818182</v>
      </c>
    </row>
    <row r="37" spans="1:5" x14ac:dyDescent="0.25">
      <c r="A37" s="3" t="s">
        <v>5</v>
      </c>
      <c r="B37" s="4" t="s">
        <v>4</v>
      </c>
      <c r="C37" s="31"/>
      <c r="D37" s="31"/>
      <c r="E37" s="31">
        <f>IF(odchylky!H40="","",odchylky!H40)</f>
        <v>-2.7777777777777776E-2</v>
      </c>
    </row>
    <row r="38" spans="1:5" x14ac:dyDescent="0.25">
      <c r="A38" s="15" t="s">
        <v>5</v>
      </c>
      <c r="B38" s="14" t="s">
        <v>4</v>
      </c>
      <c r="C38" s="31"/>
      <c r="D38" s="31"/>
      <c r="E38" s="31">
        <f>IF(odchylky!H41="","",odchylky!H41)</f>
        <v>-6.25E-2</v>
      </c>
    </row>
    <row r="39" spans="1:5" x14ac:dyDescent="0.25">
      <c r="A39" s="3" t="s">
        <v>5</v>
      </c>
      <c r="B39" s="4" t="s">
        <v>4</v>
      </c>
      <c r="C39" s="31"/>
      <c r="D39" s="31"/>
      <c r="E39" s="31">
        <f>IF(odchylky!H42="","",odchylky!H42)</f>
        <v>-0.25</v>
      </c>
    </row>
    <row r="40" spans="1:5" x14ac:dyDescent="0.25">
      <c r="A40" s="15" t="s">
        <v>5</v>
      </c>
      <c r="B40" s="14" t="s">
        <v>4</v>
      </c>
      <c r="C40" s="31"/>
      <c r="D40" s="31"/>
      <c r="E40" s="31">
        <f>IF(odchylky!H43="","",odchylky!H43)</f>
        <v>6.0606060606060608E-2</v>
      </c>
    </row>
    <row r="41" spans="1:5" x14ac:dyDescent="0.25">
      <c r="A41" s="3" t="s">
        <v>5</v>
      </c>
      <c r="B41" s="4" t="s">
        <v>4</v>
      </c>
      <c r="C41" s="31"/>
      <c r="D41" s="31"/>
      <c r="E41" s="31">
        <f>IF(odchylky!H44="","",odchylky!H44)</f>
        <v>3.4482758620689655E-2</v>
      </c>
    </row>
    <row r="42" spans="1:5" x14ac:dyDescent="0.25">
      <c r="A42" s="15" t="s">
        <v>5</v>
      </c>
      <c r="B42" s="14" t="s">
        <v>4</v>
      </c>
      <c r="C42" s="33"/>
      <c r="D42" s="33"/>
      <c r="E42" s="31">
        <f>IF(odchylky!H45="","",odchylky!H45)</f>
        <v>0.20689655172413793</v>
      </c>
    </row>
    <row r="43" spans="1:5" x14ac:dyDescent="0.25">
      <c r="A43" s="3" t="s">
        <v>5</v>
      </c>
      <c r="B43" s="4" t="s">
        <v>4</v>
      </c>
      <c r="C43" s="31"/>
      <c r="D43" s="31"/>
      <c r="E43" s="31">
        <f>IF(odchylky!H46="","",odchylky!H46)</f>
        <v>6.3829787234042548E-2</v>
      </c>
    </row>
    <row r="44" spans="1:5" x14ac:dyDescent="0.25">
      <c r="A44" s="15" t="s">
        <v>5</v>
      </c>
      <c r="B44" s="14" t="s">
        <v>4</v>
      </c>
      <c r="C44" s="33"/>
      <c r="D44" s="33"/>
      <c r="E44" s="31">
        <f>IF(odchylky!H47="","",odchylky!H47)</f>
        <v>-6.25E-2</v>
      </c>
    </row>
    <row r="45" spans="1:5" x14ac:dyDescent="0.25">
      <c r="A45" s="3" t="s">
        <v>5</v>
      </c>
      <c r="B45" s="4" t="s">
        <v>4</v>
      </c>
      <c r="C45" s="33"/>
      <c r="D45" s="33"/>
      <c r="E45" s="31">
        <f>IF(odchylky!H48="","",odchylky!H48)</f>
        <v>-3.614457831325301E-2</v>
      </c>
    </row>
    <row r="46" spans="1:5" x14ac:dyDescent="0.25">
      <c r="A46" s="15" t="s">
        <v>5</v>
      </c>
      <c r="B46" s="14" t="s">
        <v>4</v>
      </c>
      <c r="C46" s="33"/>
      <c r="D46" s="33"/>
      <c r="E46" s="31">
        <f>IF(odchylky!H49="","",odchylky!H49)</f>
        <v>4.6511627906976744E-2</v>
      </c>
    </row>
    <row r="47" spans="1:5" x14ac:dyDescent="0.25">
      <c r="A47" s="3" t="s">
        <v>5</v>
      </c>
      <c r="B47" s="4" t="s">
        <v>4</v>
      </c>
      <c r="C47" s="31"/>
      <c r="D47" s="31"/>
      <c r="E47" s="31">
        <f>IF(odchylky!H50="","",odchylky!H50)</f>
        <v>0.12903225806451613</v>
      </c>
    </row>
    <row r="48" spans="1:5" x14ac:dyDescent="0.25">
      <c r="A48" s="15" t="s">
        <v>5</v>
      </c>
      <c r="B48" s="14" t="s">
        <v>4</v>
      </c>
      <c r="C48" s="31"/>
      <c r="D48" s="31"/>
      <c r="E48" s="31">
        <f>IF(odchylky!H51="","",odchylky!H51)</f>
        <v>4.9382716049382713E-2</v>
      </c>
    </row>
    <row r="49" spans="1:5" x14ac:dyDescent="0.25">
      <c r="A49" s="3" t="s">
        <v>5</v>
      </c>
      <c r="B49" s="4" t="s">
        <v>4</v>
      </c>
      <c r="C49" s="31"/>
      <c r="D49" s="31"/>
      <c r="E49" s="31">
        <f>IF(odchylky!H52="","",odchylky!H52)</f>
        <v>3.4482758620689655E-2</v>
      </c>
    </row>
    <row r="50" spans="1:5" x14ac:dyDescent="0.25">
      <c r="A50" s="15" t="s">
        <v>5</v>
      </c>
      <c r="B50" s="14" t="s">
        <v>4</v>
      </c>
      <c r="C50" s="31"/>
      <c r="D50" s="31"/>
      <c r="E50" s="31">
        <f>IF(odchylky!H53="","",odchylky!H53)</f>
        <v>0.23711340206185566</v>
      </c>
    </row>
    <row r="51" spans="1:5" x14ac:dyDescent="0.25">
      <c r="A51" s="3" t="s">
        <v>5</v>
      </c>
      <c r="B51" s="4" t="s">
        <v>4</v>
      </c>
      <c r="C51" s="31"/>
      <c r="D51" s="31"/>
      <c r="E51" s="31">
        <f>IF(odchylky!H54="","",odchylky!H54)</f>
        <v>-0.04</v>
      </c>
    </row>
    <row r="52" spans="1:5" x14ac:dyDescent="0.25">
      <c r="A52" s="3" t="s">
        <v>5</v>
      </c>
      <c r="B52" s="4" t="s">
        <v>4</v>
      </c>
      <c r="C52" s="31"/>
      <c r="D52" s="31"/>
      <c r="E52" s="31">
        <f>IF(odchylky!H56="","",odchylky!H56)</f>
        <v>9.1954022988505746E-2</v>
      </c>
    </row>
    <row r="53" spans="1:5" x14ac:dyDescent="0.25">
      <c r="A53" s="15" t="s">
        <v>5</v>
      </c>
      <c r="B53" s="14" t="s">
        <v>4</v>
      </c>
      <c r="C53" s="31"/>
      <c r="D53" s="31"/>
      <c r="E53" s="31">
        <f>IF(odchylky!H57="","",odchylky!H57)</f>
        <v>-0.2857142857142857</v>
      </c>
    </row>
    <row r="54" spans="1:5" x14ac:dyDescent="0.25">
      <c r="A54" s="5" t="s">
        <v>5</v>
      </c>
      <c r="B54" s="6" t="s">
        <v>2</v>
      </c>
      <c r="C54" s="31"/>
      <c r="D54" s="31"/>
      <c r="E54" s="31">
        <f>IF(odchylky!H59="","",odchylky!H59)</f>
        <v>0.15384615384615385</v>
      </c>
    </row>
    <row r="55" spans="1:5" x14ac:dyDescent="0.25">
      <c r="A55" s="3" t="s">
        <v>5</v>
      </c>
      <c r="B55" s="9" t="s">
        <v>2</v>
      </c>
      <c r="C55" s="31"/>
      <c r="D55" s="31"/>
      <c r="E55" s="31">
        <f>IF(odchylky!H60="","",odchylky!H60)</f>
        <v>-3.8461538461538464E-2</v>
      </c>
    </row>
    <row r="56" spans="1:5" x14ac:dyDescent="0.25">
      <c r="A56" s="5" t="s">
        <v>5</v>
      </c>
      <c r="B56" s="6" t="s">
        <v>2</v>
      </c>
      <c r="C56" s="31"/>
      <c r="D56" s="31"/>
      <c r="E56" s="31">
        <f>IF(odchylky!H61="","",odchylky!H61)</f>
        <v>-0.11764705882352941</v>
      </c>
    </row>
    <row r="57" spans="1:5" x14ac:dyDescent="0.25">
      <c r="A57" s="3" t="s">
        <v>5</v>
      </c>
      <c r="B57" s="9" t="s">
        <v>2</v>
      </c>
      <c r="C57" s="31"/>
      <c r="D57" s="31"/>
      <c r="E57" s="31">
        <f>IF(odchylky!H62="","",odchylky!H62)</f>
        <v>7.6923076923076927E-2</v>
      </c>
    </row>
    <row r="58" spans="1:5" x14ac:dyDescent="0.25">
      <c r="A58" s="5" t="s">
        <v>5</v>
      </c>
      <c r="B58" s="6" t="s">
        <v>2</v>
      </c>
      <c r="C58" s="31"/>
      <c r="D58" s="31"/>
      <c r="E58" s="31">
        <f>IF(odchylky!H63="","",odchylky!H63)</f>
        <v>-1.1627906976744186E-2</v>
      </c>
    </row>
    <row r="59" spans="1:5" x14ac:dyDescent="0.25">
      <c r="A59" s="3" t="s">
        <v>5</v>
      </c>
      <c r="B59" s="9" t="s">
        <v>2</v>
      </c>
      <c r="C59" s="31"/>
      <c r="D59" s="31"/>
      <c r="E59" s="31">
        <f>IF(odchylky!H64="","",odchylky!H64)</f>
        <v>0.25</v>
      </c>
    </row>
    <row r="60" spans="1:5" x14ac:dyDescent="0.25">
      <c r="A60" s="5" t="s">
        <v>5</v>
      </c>
      <c r="B60" s="6" t="s">
        <v>2</v>
      </c>
      <c r="C60" s="31"/>
      <c r="D60" s="31"/>
      <c r="E60" s="31">
        <f>IF(odchylky!H65="","",odchylky!H65)</f>
        <v>-0.14893617021276595</v>
      </c>
    </row>
    <row r="61" spans="1:5" x14ac:dyDescent="0.25">
      <c r="A61" s="3" t="s">
        <v>5</v>
      </c>
      <c r="B61" s="9" t="s">
        <v>2</v>
      </c>
      <c r="C61" s="31"/>
      <c r="D61" s="31"/>
      <c r="E61" s="31">
        <f>IF(odchylky!H66="","",odchylky!H66)</f>
        <v>2.0408163265306121E-2</v>
      </c>
    </row>
    <row r="62" spans="1:5" x14ac:dyDescent="0.25">
      <c r="A62" s="5" t="s">
        <v>5</v>
      </c>
      <c r="B62" s="6" t="s">
        <v>2</v>
      </c>
      <c r="C62" s="31"/>
      <c r="D62" s="31"/>
      <c r="E62" s="31">
        <f>IF(odchylky!H67="","",odchylky!H67)</f>
        <v>-5.8823529411764705E-2</v>
      </c>
    </row>
    <row r="63" spans="1:5" x14ac:dyDescent="0.25">
      <c r="A63" s="3" t="s">
        <v>5</v>
      </c>
      <c r="B63" s="9" t="s">
        <v>2</v>
      </c>
      <c r="C63" s="31"/>
      <c r="D63" s="31"/>
      <c r="E63" s="31">
        <f>IF(odchylky!H68="","",odchylky!H68)</f>
        <v>6.3829787234042548E-2</v>
      </c>
    </row>
    <row r="64" spans="1:5" x14ac:dyDescent="0.25">
      <c r="A64" s="5" t="s">
        <v>5</v>
      </c>
      <c r="B64" s="6" t="s">
        <v>2</v>
      </c>
      <c r="C64" s="31"/>
      <c r="D64" s="31"/>
      <c r="E64" s="31">
        <f>IF(odchylky!H69="","",odchylky!H69)</f>
        <v>0.25</v>
      </c>
    </row>
    <row r="65" spans="1:5" x14ac:dyDescent="0.25">
      <c r="A65" s="3" t="s">
        <v>5</v>
      </c>
      <c r="B65" s="9" t="s">
        <v>2</v>
      </c>
      <c r="C65" s="31"/>
      <c r="D65" s="31"/>
      <c r="E65" s="31">
        <f>IF(odchylky!H70="","",odchylky!H70)</f>
        <v>0.13924050632911392</v>
      </c>
    </row>
    <row r="66" spans="1:5" x14ac:dyDescent="0.25">
      <c r="A66" s="5" t="s">
        <v>5</v>
      </c>
      <c r="B66" s="6" t="s">
        <v>2</v>
      </c>
      <c r="C66" s="31"/>
      <c r="D66" s="31"/>
      <c r="E66" s="31">
        <f>IF(odchylky!H71="","",odchylky!H71)</f>
        <v>-0.13793103448275862</v>
      </c>
    </row>
    <row r="67" spans="1:5" x14ac:dyDescent="0.25">
      <c r="A67" s="3" t="s">
        <v>5</v>
      </c>
      <c r="B67" s="9" t="s">
        <v>2</v>
      </c>
      <c r="C67" s="31"/>
      <c r="D67" s="31"/>
      <c r="E67" s="31">
        <f>IF(odchylky!H72="","",odchylky!H72)</f>
        <v>0.25</v>
      </c>
    </row>
    <row r="68" spans="1:5" x14ac:dyDescent="0.25">
      <c r="A68" s="5" t="s">
        <v>5</v>
      </c>
      <c r="B68" s="6" t="s">
        <v>2</v>
      </c>
      <c r="C68" s="31"/>
      <c r="D68" s="31"/>
      <c r="E68" s="31">
        <f>IF(odchylky!H73="","",odchylky!H73)</f>
        <v>-2.6548672566371681E-2</v>
      </c>
    </row>
    <row r="69" spans="1:5" x14ac:dyDescent="0.25">
      <c r="A69" s="3" t="s">
        <v>5</v>
      </c>
      <c r="B69" s="9" t="s">
        <v>2</v>
      </c>
      <c r="C69" s="31"/>
      <c r="D69" s="31"/>
      <c r="E69" s="31">
        <f>IF(odchylky!H74="","",odchylky!H74)</f>
        <v>9.2436974789915971E-2</v>
      </c>
    </row>
    <row r="70" spans="1:5" x14ac:dyDescent="0.25">
      <c r="A70" s="5" t="s">
        <v>5</v>
      </c>
      <c r="B70" s="6" t="s">
        <v>2</v>
      </c>
      <c r="C70" s="31"/>
      <c r="D70" s="31"/>
      <c r="E70" s="31">
        <f>IF(odchylky!H75="","",odchylky!H75)</f>
        <v>0</v>
      </c>
    </row>
    <row r="71" spans="1:5" x14ac:dyDescent="0.25">
      <c r="A71" s="3" t="s">
        <v>5</v>
      </c>
      <c r="B71" s="9" t="s">
        <v>2</v>
      </c>
      <c r="C71" s="31"/>
      <c r="D71" s="31"/>
      <c r="E71" s="31">
        <f>IF(odchylky!H76="","",odchylky!H76)</f>
        <v>-0.2391304347826087</v>
      </c>
    </row>
    <row r="72" spans="1:5" x14ac:dyDescent="0.25">
      <c r="A72" s="5" t="s">
        <v>6</v>
      </c>
      <c r="B72" s="6" t="s">
        <v>4</v>
      </c>
      <c r="C72" s="31"/>
      <c r="D72" s="31"/>
      <c r="E72" s="31">
        <f>IF(odchylky!H78="","",odchylky!H78)</f>
        <v>8.1081081081081086E-2</v>
      </c>
    </row>
    <row r="73" spans="1:5" x14ac:dyDescent="0.25">
      <c r="A73" s="3" t="s">
        <v>6</v>
      </c>
      <c r="B73" s="4" t="s">
        <v>4</v>
      </c>
      <c r="C73" s="31"/>
      <c r="D73" s="31"/>
      <c r="E73" s="31">
        <f>IF(odchylky!H79="","",odchylky!H79)</f>
        <v>-0.1</v>
      </c>
    </row>
    <row r="74" spans="1:5" x14ac:dyDescent="0.25">
      <c r="A74" s="5" t="s">
        <v>6</v>
      </c>
      <c r="B74" s="6" t="s">
        <v>4</v>
      </c>
      <c r="C74" s="31"/>
      <c r="D74" s="31"/>
      <c r="E74" s="31">
        <f>IF(odchylky!H80="","",odchylky!H80)</f>
        <v>-0.1891891891891892</v>
      </c>
    </row>
    <row r="75" spans="1:5" x14ac:dyDescent="0.25">
      <c r="A75" s="3" t="s">
        <v>6</v>
      </c>
      <c r="B75" s="4" t="s">
        <v>4</v>
      </c>
      <c r="C75" s="31"/>
      <c r="D75" s="31"/>
      <c r="E75" s="31">
        <f>IF(odchylky!H81="","",odchylky!H81)</f>
        <v>2.9411764705882353E-2</v>
      </c>
    </row>
    <row r="76" spans="1:5" x14ac:dyDescent="0.25">
      <c r="A76" s="5" t="s">
        <v>6</v>
      </c>
      <c r="B76" s="6" t="s">
        <v>4</v>
      </c>
      <c r="C76" s="31"/>
      <c r="D76" s="31"/>
      <c r="E76" s="31">
        <f>IF(odchylky!H82="","",odchylky!H82)</f>
        <v>-0.1111111111111111</v>
      </c>
    </row>
    <row r="77" spans="1:5" x14ac:dyDescent="0.25">
      <c r="A77" s="3" t="s">
        <v>6</v>
      </c>
      <c r="B77" s="4" t="s">
        <v>4</v>
      </c>
      <c r="C77" s="31"/>
      <c r="D77" s="31"/>
      <c r="E77" s="31">
        <f>IF(odchylky!H83="","",odchylky!H83)</f>
        <v>0.16666666666666666</v>
      </c>
    </row>
    <row r="78" spans="1:5" x14ac:dyDescent="0.25">
      <c r="A78" s="5" t="s">
        <v>6</v>
      </c>
      <c r="B78" s="6" t="s">
        <v>4</v>
      </c>
      <c r="C78" s="31"/>
      <c r="D78" s="31"/>
      <c r="E78" s="31">
        <f>IF(odchylky!H84="","",odchylky!H84)</f>
        <v>4.1666666666666664E-2</v>
      </c>
    </row>
    <row r="79" spans="1:5" x14ac:dyDescent="0.25">
      <c r="A79" s="3" t="s">
        <v>6</v>
      </c>
      <c r="B79" s="4" t="s">
        <v>4</v>
      </c>
      <c r="C79" s="31"/>
      <c r="D79" s="31"/>
      <c r="E79" s="31">
        <f>IF(odchylky!H85="","",odchylky!H85)</f>
        <v>0</v>
      </c>
    </row>
    <row r="80" spans="1:5" x14ac:dyDescent="0.25">
      <c r="A80" s="5" t="s">
        <v>6</v>
      </c>
      <c r="B80" s="6" t="s">
        <v>4</v>
      </c>
      <c r="C80" s="31"/>
      <c r="D80" s="31"/>
      <c r="E80" s="31">
        <f>IF(odchylky!H86="","",odchylky!H86)</f>
        <v>-0.13978494623655913</v>
      </c>
    </row>
    <row r="81" spans="1:5" x14ac:dyDescent="0.25">
      <c r="A81" s="3" t="s">
        <v>6</v>
      </c>
      <c r="B81" s="4" t="s">
        <v>4</v>
      </c>
      <c r="C81" s="31"/>
      <c r="D81" s="31"/>
      <c r="E81" s="31">
        <f>IF(odchylky!H87="","",odchylky!H87)</f>
        <v>4.6511627906976744E-2</v>
      </c>
    </row>
    <row r="82" spans="1:5" x14ac:dyDescent="0.25">
      <c r="A82" s="5" t="s">
        <v>6</v>
      </c>
      <c r="B82" s="6" t="s">
        <v>4</v>
      </c>
      <c r="C82" s="31"/>
      <c r="D82" s="31"/>
      <c r="E82" s="31">
        <f>IF(odchylky!H88="","",odchylky!H88)</f>
        <v>0</v>
      </c>
    </row>
    <row r="83" spans="1:5" x14ac:dyDescent="0.25">
      <c r="A83" s="3" t="s">
        <v>6</v>
      </c>
      <c r="B83" s="4" t="s">
        <v>4</v>
      </c>
      <c r="C83" s="31"/>
      <c r="D83" s="31"/>
      <c r="E83" s="31">
        <f>IF(odchylky!H89="","",odchylky!H89)</f>
        <v>1.2658227848101266E-2</v>
      </c>
    </row>
    <row r="84" spans="1:5" x14ac:dyDescent="0.25">
      <c r="A84" s="5" t="s">
        <v>6</v>
      </c>
      <c r="B84" s="6" t="s">
        <v>4</v>
      </c>
      <c r="C84" s="31"/>
      <c r="D84" s="31"/>
      <c r="E84" s="31">
        <f>IF(odchylky!H90="","",odchylky!H90)</f>
        <v>-0.21875</v>
      </c>
    </row>
    <row r="85" spans="1:5" x14ac:dyDescent="0.25">
      <c r="A85" s="3" t="s">
        <v>6</v>
      </c>
      <c r="B85" s="4" t="s">
        <v>4</v>
      </c>
      <c r="C85" s="31"/>
      <c r="D85" s="31"/>
      <c r="E85" s="31">
        <f>IF(odchylky!H91="","",odchylky!H91)</f>
        <v>3.7735849056603772E-2</v>
      </c>
    </row>
    <row r="86" spans="1:5" x14ac:dyDescent="0.25">
      <c r="A86" s="5" t="s">
        <v>6</v>
      </c>
      <c r="B86" s="6" t="s">
        <v>4</v>
      </c>
      <c r="C86" s="31"/>
      <c r="D86" s="31"/>
      <c r="E86" s="31">
        <f>IF(odchylky!H92="","",odchylky!H92)</f>
        <v>-6.25E-2</v>
      </c>
    </row>
    <row r="87" spans="1:5" x14ac:dyDescent="0.25">
      <c r="A87" s="5" t="s">
        <v>6</v>
      </c>
      <c r="B87" s="6" t="s">
        <v>4</v>
      </c>
      <c r="C87" s="31"/>
      <c r="D87" s="31"/>
      <c r="E87" s="31">
        <f>IF(odchylky!H94="","",odchylky!H94)</f>
        <v>-2.4390243902439025E-2</v>
      </c>
    </row>
    <row r="88" spans="1:5" x14ac:dyDescent="0.25">
      <c r="A88" s="3" t="s">
        <v>6</v>
      </c>
      <c r="B88" s="9" t="s">
        <v>4</v>
      </c>
      <c r="C88" s="31"/>
      <c r="D88" s="31"/>
      <c r="E88" s="31">
        <f>IF(odchylky!H95="","",odchylky!H95)</f>
        <v>-0.23076923076923078</v>
      </c>
    </row>
    <row r="89" spans="1:5" x14ac:dyDescent="0.25">
      <c r="A89" s="5" t="s">
        <v>6</v>
      </c>
      <c r="B89" s="6" t="s">
        <v>2</v>
      </c>
      <c r="C89" s="31"/>
      <c r="D89" s="31"/>
      <c r="E89" s="31">
        <f>IF(odchylky!H97="","",odchylky!H97)</f>
        <v>8.1081081081081086E-2</v>
      </c>
    </row>
    <row r="90" spans="1:5" x14ac:dyDescent="0.25">
      <c r="A90" s="3" t="s">
        <v>6</v>
      </c>
      <c r="B90" s="9" t="s">
        <v>2</v>
      </c>
      <c r="C90" s="31"/>
      <c r="D90" s="31"/>
      <c r="E90" s="31">
        <f>IF(odchylky!H98="","",odchylky!H98)</f>
        <v>2.0408163265306121E-2</v>
      </c>
    </row>
    <row r="91" spans="1:5" x14ac:dyDescent="0.25">
      <c r="A91" s="5" t="s">
        <v>6</v>
      </c>
      <c r="B91" s="6" t="s">
        <v>2</v>
      </c>
      <c r="C91" s="31"/>
      <c r="D91" s="31"/>
      <c r="E91" s="31">
        <f>IF(odchylky!H99="","",odchylky!H99)</f>
        <v>-0.1891891891891892</v>
      </c>
    </row>
    <row r="92" spans="1:5" x14ac:dyDescent="0.25">
      <c r="A92" s="3" t="s">
        <v>6</v>
      </c>
      <c r="B92" s="9" t="s">
        <v>2</v>
      </c>
      <c r="C92" s="31"/>
      <c r="D92" s="31"/>
      <c r="E92" s="31">
        <f>IF(odchylky!H100="","",odchylky!H100)</f>
        <v>-9.0909090909090912E-2</v>
      </c>
    </row>
    <row r="93" spans="1:5" x14ac:dyDescent="0.25">
      <c r="A93" s="5" t="s">
        <v>6</v>
      </c>
      <c r="B93" s="6" t="s">
        <v>2</v>
      </c>
      <c r="C93" s="31"/>
      <c r="D93" s="31"/>
      <c r="E93" s="31">
        <f>IF(odchylky!H101="","",odchylky!H101)</f>
        <v>0.10465116279069768</v>
      </c>
    </row>
    <row r="94" spans="1:5" x14ac:dyDescent="0.25">
      <c r="A94" s="3" t="s">
        <v>6</v>
      </c>
      <c r="B94" s="9" t="s">
        <v>2</v>
      </c>
      <c r="C94" s="31"/>
      <c r="D94" s="31"/>
      <c r="E94" s="31">
        <f>IF(odchylky!H102="","",odchylky!H102)</f>
        <v>0.29032258064516131</v>
      </c>
    </row>
    <row r="95" spans="1:5" x14ac:dyDescent="0.25">
      <c r="A95" s="5" t="s">
        <v>6</v>
      </c>
      <c r="B95" s="6" t="s">
        <v>2</v>
      </c>
      <c r="C95" s="31"/>
      <c r="D95" s="31"/>
      <c r="E95" s="31">
        <f>IF(odchylky!H103="","",odchylky!H103)</f>
        <v>-6.7796610169491525E-2</v>
      </c>
    </row>
    <row r="96" spans="1:5" x14ac:dyDescent="0.25">
      <c r="A96" s="3" t="s">
        <v>6</v>
      </c>
      <c r="B96" s="9" t="s">
        <v>2</v>
      </c>
      <c r="C96" s="31"/>
      <c r="D96" s="31"/>
      <c r="E96" s="31">
        <f>IF(odchylky!H104="","",odchylky!H104)</f>
        <v>0</v>
      </c>
    </row>
    <row r="97" spans="1:5" x14ac:dyDescent="0.25">
      <c r="A97" s="5" t="s">
        <v>6</v>
      </c>
      <c r="B97" s="6" t="s">
        <v>2</v>
      </c>
      <c r="C97" s="31"/>
      <c r="D97" s="31"/>
      <c r="E97" s="31">
        <f>IF(odchylky!H105="","",odchylky!H105)</f>
        <v>-6.9767441860465115E-2</v>
      </c>
    </row>
    <row r="98" spans="1:5" x14ac:dyDescent="0.25">
      <c r="A98" s="3" t="s">
        <v>6</v>
      </c>
      <c r="B98" s="9" t="s">
        <v>2</v>
      </c>
      <c r="C98" s="31"/>
      <c r="D98" s="31"/>
      <c r="E98" s="31">
        <f>IF(odchylky!H106="","",odchylky!H106)</f>
        <v>0.14285714285714285</v>
      </c>
    </row>
    <row r="99" spans="1:5" x14ac:dyDescent="0.25">
      <c r="A99" s="5" t="s">
        <v>6</v>
      </c>
      <c r="B99" s="6" t="s">
        <v>2</v>
      </c>
      <c r="C99" s="31"/>
      <c r="D99" s="31"/>
      <c r="E99" s="31">
        <f>IF(odchylky!H107="","",odchylky!H107)</f>
        <v>0.2318840579710145</v>
      </c>
    </row>
    <row r="100" spans="1:5" x14ac:dyDescent="0.25">
      <c r="A100" s="3" t="s">
        <v>6</v>
      </c>
      <c r="B100" s="9" t="s">
        <v>2</v>
      </c>
      <c r="C100" s="31"/>
      <c r="D100" s="31"/>
      <c r="E100" s="31">
        <f>IF(odchylky!H108="","",odchylky!H108)</f>
        <v>0.25</v>
      </c>
    </row>
    <row r="101" spans="1:5" x14ac:dyDescent="0.25">
      <c r="A101" s="5" t="s">
        <v>6</v>
      </c>
      <c r="B101" s="6" t="s">
        <v>2</v>
      </c>
      <c r="C101" s="31"/>
      <c r="D101" s="31"/>
      <c r="E101" s="31">
        <f>IF(odchylky!H109="","",odchylky!H109)</f>
        <v>-0.18032786885245902</v>
      </c>
    </row>
    <row r="102" spans="1:5" x14ac:dyDescent="0.25">
      <c r="A102" s="3" t="s">
        <v>6</v>
      </c>
      <c r="B102" s="9" t="s">
        <v>2</v>
      </c>
      <c r="C102" s="31"/>
      <c r="D102" s="31"/>
      <c r="E102" s="31">
        <f>IF(odchylky!H110="","",odchylky!H110)</f>
        <v>0.27450980392156865</v>
      </c>
    </row>
    <row r="103" spans="1:5" x14ac:dyDescent="0.25">
      <c r="A103" s="5" t="s">
        <v>6</v>
      </c>
      <c r="B103" s="6" t="s">
        <v>2</v>
      </c>
      <c r="C103" s="31"/>
      <c r="D103" s="31"/>
      <c r="E103" s="31">
        <f>IF(odchylky!H111="","",odchylky!H111)</f>
        <v>5.6910569105691054E-2</v>
      </c>
    </row>
    <row r="104" spans="1:5" x14ac:dyDescent="0.25">
      <c r="A104" s="3" t="s">
        <v>6</v>
      </c>
      <c r="B104" s="9" t="s">
        <v>2</v>
      </c>
      <c r="C104" s="31"/>
      <c r="D104" s="31"/>
      <c r="E104" s="31">
        <f>IF(odchylky!H112="","",odchylky!H112)</f>
        <v>9.6491228070175433E-2</v>
      </c>
    </row>
    <row r="105" spans="1:5" x14ac:dyDescent="0.25">
      <c r="A105" s="5" t="s">
        <v>6</v>
      </c>
      <c r="B105" s="6" t="s">
        <v>2</v>
      </c>
      <c r="C105" s="31"/>
      <c r="D105" s="31"/>
      <c r="E105" s="31">
        <f>IF(odchylky!H113="","",odchylky!H113)</f>
        <v>-3.614457831325301E-2</v>
      </c>
    </row>
    <row r="106" spans="1:5" x14ac:dyDescent="0.25">
      <c r="A106" s="3" t="s">
        <v>6</v>
      </c>
      <c r="B106" s="9" t="s">
        <v>2</v>
      </c>
      <c r="C106" s="31"/>
      <c r="D106" s="31"/>
      <c r="E106" s="31">
        <f>IF(odchylky!H114="","",odchylky!H114)</f>
        <v>-4.7619047619047616E-2</v>
      </c>
    </row>
    <row r="107" spans="1:5" x14ac:dyDescent="0.25">
      <c r="A107" s="47">
        <f>MAX(C2:I106)</f>
        <v>0.48148148148148145</v>
      </c>
      <c r="E107" s="31">
        <f>IF(odchylky!I2="","",odchylky!I2)</f>
        <v>5.2631578947368418E-2</v>
      </c>
    </row>
    <row r="108" spans="1:5" x14ac:dyDescent="0.25">
      <c r="A108" s="47">
        <f>MIN(C2:I106)</f>
        <v>-0.43181818181818182</v>
      </c>
      <c r="E108" s="31">
        <f>IF(odchylky!I3="","",odchylky!I3)</f>
        <v>0.17647058823529413</v>
      </c>
    </row>
    <row r="109" spans="1:5" x14ac:dyDescent="0.25">
      <c r="E109" s="31">
        <f>IF(odchylky!I4="","",odchylky!I4)</f>
        <v>0.28205128205128205</v>
      </c>
    </row>
    <row r="110" spans="1:5" x14ac:dyDescent="0.25">
      <c r="E110" s="31">
        <f>IF(odchylky!I5="","",odchylky!I5)</f>
        <v>7.6923076923076927E-2</v>
      </c>
    </row>
    <row r="111" spans="1:5" x14ac:dyDescent="0.25">
      <c r="E111" s="31">
        <f>IF(odchylky!I6="","",odchylky!I6)</f>
        <v>0.1111111111111111</v>
      </c>
    </row>
    <row r="112" spans="1:5" x14ac:dyDescent="0.25">
      <c r="E112" s="31">
        <f>IF(odchylky!I7="","",odchylky!I7)</f>
        <v>0.25</v>
      </c>
    </row>
    <row r="113" spans="5:5" x14ac:dyDescent="0.25">
      <c r="E113" s="31">
        <f>IF(odchylky!I8="","",odchylky!I8)</f>
        <v>-0.11764705882352941</v>
      </c>
    </row>
    <row r="114" spans="5:5" x14ac:dyDescent="0.25">
      <c r="E114" s="31">
        <f>IF(odchylky!I9="","",odchylky!I9)</f>
        <v>-3.8461538461538464E-2</v>
      </c>
    </row>
    <row r="115" spans="5:5" x14ac:dyDescent="0.25">
      <c r="E115" s="31">
        <f>IF(odchylky!I10="","",odchylky!I10)</f>
        <v>-4.7619047619047616E-2</v>
      </c>
    </row>
    <row r="116" spans="5:5" x14ac:dyDescent="0.25">
      <c r="E116" s="31">
        <f>IF(odchylky!I11="","",odchylky!I11)</f>
        <v>-0.22222222222222221</v>
      </c>
    </row>
    <row r="117" spans="5:5" x14ac:dyDescent="0.25">
      <c r="E117" s="31">
        <f>IF(odchylky!I12="","",odchylky!I12)</f>
        <v>0.2711864406779661</v>
      </c>
    </row>
    <row r="118" spans="5:5" x14ac:dyDescent="0.25">
      <c r="E118" s="31">
        <f>IF(odchylky!I13="","",odchylky!I13)</f>
        <v>-1.1627906976744186E-2</v>
      </c>
    </row>
    <row r="119" spans="5:5" x14ac:dyDescent="0.25">
      <c r="E119" s="31">
        <f>IF(odchylky!I14="","",odchylky!I14)</f>
        <v>-0.1</v>
      </c>
    </row>
    <row r="120" spans="5:5" x14ac:dyDescent="0.25">
      <c r="E120" s="31">
        <f>IF(odchylky!I15="","",odchylky!I15)</f>
        <v>3.0927835051546393E-2</v>
      </c>
    </row>
    <row r="121" spans="5:5" x14ac:dyDescent="0.25">
      <c r="E121" s="31">
        <f>IF(odchylky!I16="","",odchylky!I16)</f>
        <v>7.7519379844961239E-3</v>
      </c>
    </row>
    <row r="122" spans="5:5" x14ac:dyDescent="0.25">
      <c r="E122" s="31">
        <f>IF(odchylky!I17="","",odchylky!I17)</f>
        <v>-1.7094017094017096E-2</v>
      </c>
    </row>
    <row r="123" spans="5:5" x14ac:dyDescent="0.25">
      <c r="E123" s="31">
        <f>IF(odchylky!I18="","",odchylky!I18)</f>
        <v>-0.13043478260869565</v>
      </c>
    </row>
    <row r="124" spans="5:5" x14ac:dyDescent="0.25">
      <c r="E124" s="31">
        <f>IF(odchylky!I19="","",odchylky!I19)</f>
        <v>0.13636363636363635</v>
      </c>
    </row>
    <row r="125" spans="5:5" x14ac:dyDescent="0.25">
      <c r="E125" s="31">
        <f>IF(odchylky!I21="","",odchylky!I21)</f>
        <v>9.7560975609756101E-2</v>
      </c>
    </row>
    <row r="126" spans="5:5" x14ac:dyDescent="0.25">
      <c r="E126" s="31">
        <f>IF(odchylky!I22="","",odchylky!I22)</f>
        <v>7.1428571428571425E-2</v>
      </c>
    </row>
    <row r="127" spans="5:5" x14ac:dyDescent="0.25">
      <c r="E127" s="31">
        <f>IF(odchylky!I23="","",odchylky!I23)</f>
        <v>0.21951219512195122</v>
      </c>
    </row>
    <row r="128" spans="5:5" x14ac:dyDescent="0.25">
      <c r="E128" s="31">
        <f>IF(odchylky!I24="","",odchylky!I24)</f>
        <v>0.13636363636363635</v>
      </c>
    </row>
    <row r="129" spans="5:5" x14ac:dyDescent="0.25">
      <c r="E129" s="31">
        <f>IF(odchylky!I25="","",odchylky!I25)</f>
        <v>4.6511627906976744E-2</v>
      </c>
    </row>
    <row r="130" spans="5:5" x14ac:dyDescent="0.25">
      <c r="E130" s="31">
        <f>IF(odchylky!I26="","",odchylky!I26)</f>
        <v>6.0606060606060608E-2</v>
      </c>
    </row>
    <row r="131" spans="5:5" x14ac:dyDescent="0.25">
      <c r="E131" s="31">
        <f>IF(odchylky!I27="","",odchylky!I27)</f>
        <v>2.0408163265306121E-2</v>
      </c>
    </row>
    <row r="132" spans="5:5" x14ac:dyDescent="0.25">
      <c r="E132" s="31">
        <f>IF(odchylky!I28="","",odchylky!I28)</f>
        <v>-0.1111111111111111</v>
      </c>
    </row>
    <row r="133" spans="5:5" x14ac:dyDescent="0.25">
      <c r="E133" s="31">
        <f>IF(odchylky!I29="","",odchylky!I29)</f>
        <v>3.896103896103896E-2</v>
      </c>
    </row>
    <row r="134" spans="5:5" x14ac:dyDescent="0.25">
      <c r="E134" s="31">
        <f>IF(odchylky!I30="","",odchylky!I30)</f>
        <v>-9.0909090909090912E-2</v>
      </c>
    </row>
    <row r="135" spans="5:5" x14ac:dyDescent="0.25">
      <c r="E135" s="31">
        <f>IF(odchylky!I31="","",odchylky!I31)</f>
        <v>0.10294117647058823</v>
      </c>
    </row>
    <row r="136" spans="5:5" x14ac:dyDescent="0.25">
      <c r="E136" s="31">
        <f>IF(odchylky!I32="","",odchylky!I32)</f>
        <v>9.7560975609756101E-2</v>
      </c>
    </row>
    <row r="137" spans="5:5" x14ac:dyDescent="0.25">
      <c r="E137" s="31">
        <f>IF(odchylky!I33="","",odchylky!I33)</f>
        <v>-9.0909090909090912E-2</v>
      </c>
    </row>
    <row r="138" spans="5:5" x14ac:dyDescent="0.25">
      <c r="E138" s="31">
        <f>IF(odchylky!I34="","",odchylky!I34)</f>
        <v>3.0927835051546393E-2</v>
      </c>
    </row>
    <row r="139" spans="5:5" x14ac:dyDescent="0.25">
      <c r="E139" s="31">
        <f>IF(odchylky!I35="","",odchylky!I35)</f>
        <v>-1.5748031496062992E-2</v>
      </c>
    </row>
    <row r="140" spans="5:5" x14ac:dyDescent="0.25">
      <c r="E140" s="31">
        <f>IF(odchylky!I36="","",odchylky!I36)</f>
        <v>-5.1724137931034482E-2</v>
      </c>
    </row>
    <row r="141" spans="5:5" x14ac:dyDescent="0.25">
      <c r="E141" s="31">
        <f>IF(odchylky!I37="","",odchylky!I37)</f>
        <v>1.1904761904761904E-2</v>
      </c>
    </row>
    <row r="142" spans="5:5" x14ac:dyDescent="0.25">
      <c r="E142" s="31">
        <f>IF(odchylky!I38="","",odchylky!I38)</f>
        <v>-0.1</v>
      </c>
    </row>
    <row r="143" spans="5:5" x14ac:dyDescent="0.25">
      <c r="E143" s="31">
        <f>IF(odchylky!I40="","",odchylky!I40)</f>
        <v>-5.4054054054054057E-2</v>
      </c>
    </row>
    <row r="144" spans="5:5" x14ac:dyDescent="0.25">
      <c r="E144" s="31">
        <f>IF(odchylky!I41="","",odchylky!I41)</f>
        <v>0.1</v>
      </c>
    </row>
    <row r="145" spans="5:5" x14ac:dyDescent="0.25">
      <c r="E145" s="31">
        <f>IF(odchylky!I42="","",odchylky!I42)</f>
        <v>0.53846153846153844</v>
      </c>
    </row>
    <row r="146" spans="5:5" x14ac:dyDescent="0.25">
      <c r="E146" s="31">
        <f>IF(odchylky!I43="","",odchylky!I43)</f>
        <v>0.26760563380281688</v>
      </c>
    </row>
    <row r="147" spans="5:5" x14ac:dyDescent="0.25">
      <c r="E147" s="31">
        <f>IF(odchylky!I44="","",odchylky!I44)</f>
        <v>0.1111111111111111</v>
      </c>
    </row>
    <row r="148" spans="5:5" x14ac:dyDescent="0.25">
      <c r="E148" s="31">
        <f>IF(odchylky!I45="","",odchylky!I45)</f>
        <v>0.33333333333333331</v>
      </c>
    </row>
    <row r="149" spans="5:5" x14ac:dyDescent="0.25">
      <c r="E149" s="31">
        <f>IF(odchylky!I46="","",odchylky!I46)</f>
        <v>2.0408163265306121E-2</v>
      </c>
    </row>
    <row r="150" spans="5:5" x14ac:dyDescent="0.25">
      <c r="E150" s="31">
        <f>IF(odchylky!I47="","",odchylky!I47)</f>
        <v>-0.2</v>
      </c>
    </row>
    <row r="151" spans="5:5" x14ac:dyDescent="0.25">
      <c r="E151" s="31">
        <f>IF(odchylky!I48="","",odchylky!I48)</f>
        <v>1.1904761904761904E-2</v>
      </c>
    </row>
    <row r="152" spans="5:5" x14ac:dyDescent="0.25">
      <c r="E152" s="31">
        <f>IF(odchylky!I49="","",odchylky!I49)</f>
        <v>-0.22222222222222221</v>
      </c>
    </row>
    <row r="153" spans="5:5" x14ac:dyDescent="0.25">
      <c r="E153" s="31">
        <f>IF(odchylky!I50="","",odchylky!I50)</f>
        <v>0.15942028985507245</v>
      </c>
    </row>
    <row r="154" spans="5:5" x14ac:dyDescent="0.25">
      <c r="E154" s="31">
        <f>IF(odchylky!I51="","",odchylky!I51)</f>
        <v>0.13095238095238096</v>
      </c>
    </row>
    <row r="155" spans="5:5" x14ac:dyDescent="0.25">
      <c r="E155" s="31">
        <f>IF(odchylky!I53="","",odchylky!I53)</f>
        <v>2.0408163265306121E-2</v>
      </c>
    </row>
    <row r="156" spans="5:5" x14ac:dyDescent="0.25">
      <c r="E156" s="31">
        <f>IF(odchylky!I54="","",odchylky!I54)</f>
        <v>-2.4390243902439025E-2</v>
      </c>
    </row>
    <row r="157" spans="5:5" x14ac:dyDescent="0.25">
      <c r="E157" s="31">
        <f>IF(odchylky!I55="","",odchylky!I55)</f>
        <v>0.18181818181818182</v>
      </c>
    </row>
    <row r="158" spans="5:5" x14ac:dyDescent="0.25">
      <c r="E158" s="31">
        <f>IF(odchylky!I56="","",odchylky!I56)</f>
        <v>-0.12790697674418605</v>
      </c>
    </row>
    <row r="159" spans="5:5" x14ac:dyDescent="0.25">
      <c r="E159" s="31">
        <f>IF(odchylky!I57="","",odchylky!I57)</f>
        <v>5.2631578947368418E-2</v>
      </c>
    </row>
    <row r="160" spans="5:5" x14ac:dyDescent="0.25">
      <c r="E160" s="31">
        <f>IF(odchylky!I59="","",odchylky!I59)</f>
        <v>-0.16666666666666666</v>
      </c>
    </row>
    <row r="161" spans="5:5" x14ac:dyDescent="0.25">
      <c r="E161" s="31">
        <f>IF(odchylky!I60="","",odchylky!I60)</f>
        <v>6.3829787234042548E-2</v>
      </c>
    </row>
    <row r="162" spans="5:5" x14ac:dyDescent="0.25">
      <c r="E162" s="31">
        <f>IF(odchylky!I61="","",odchylky!I61)</f>
        <v>0.42857142857142855</v>
      </c>
    </row>
    <row r="163" spans="5:5" x14ac:dyDescent="0.25">
      <c r="E163" s="31">
        <f>IF(odchylky!I62="","",odchylky!I62)</f>
        <v>0.171875</v>
      </c>
    </row>
    <row r="164" spans="5:5" x14ac:dyDescent="0.25">
      <c r="E164" s="31">
        <f>IF(odchylky!I63="","",odchylky!I63)</f>
        <v>0.25</v>
      </c>
    </row>
    <row r="165" spans="5:5" x14ac:dyDescent="0.25">
      <c r="E165" s="31">
        <f>IF(odchylky!I64="","",odchylky!I64)</f>
        <v>0.16666666666666666</v>
      </c>
    </row>
    <row r="166" spans="5:5" x14ac:dyDescent="0.25">
      <c r="E166" s="31">
        <f>IF(odchylky!I65="","",odchylky!I65)</f>
        <v>-0.13461538461538461</v>
      </c>
    </row>
    <row r="167" spans="5:5" x14ac:dyDescent="0.25">
      <c r="E167" s="31">
        <f>IF(odchylky!I66="","",odchylky!I66)</f>
        <v>-0.25925925925925924</v>
      </c>
    </row>
    <row r="168" spans="5:5" x14ac:dyDescent="0.25">
      <c r="E168" s="31">
        <f>IF(odchylky!I67="","",odchylky!I67)</f>
        <v>6.25E-2</v>
      </c>
    </row>
    <row r="169" spans="5:5" x14ac:dyDescent="0.25">
      <c r="E169" s="31">
        <f>IF(odchylky!I68="","",odchylky!I68)</f>
        <v>-6.9767441860465115E-2</v>
      </c>
    </row>
    <row r="170" spans="5:5" x14ac:dyDescent="0.25">
      <c r="E170" s="31">
        <f>IF(odchylky!I69="","",odchylky!I69)</f>
        <v>0.40350877192982454</v>
      </c>
    </row>
    <row r="171" spans="5:5" x14ac:dyDescent="0.25">
      <c r="E171" s="31">
        <f>IF(odchylky!I70="","",odchylky!I70)</f>
        <v>5.8823529411764705E-2</v>
      </c>
    </row>
    <row r="172" spans="5:5" x14ac:dyDescent="0.25">
      <c r="E172" s="31">
        <f>IF(odchylky!I71="","",odchylky!I71)</f>
        <v>-0.16666666666666666</v>
      </c>
    </row>
    <row r="173" spans="5:5" x14ac:dyDescent="0.25">
      <c r="E173" s="31">
        <f>IF(odchylky!I72="","",odchylky!I72)</f>
        <v>0.1111111111111111</v>
      </c>
    </row>
    <row r="174" spans="5:5" x14ac:dyDescent="0.25">
      <c r="E174" s="31">
        <f>IF(odchylky!I73="","",odchylky!I73)</f>
        <v>8.0645161290322578E-3</v>
      </c>
    </row>
    <row r="175" spans="5:5" x14ac:dyDescent="0.25">
      <c r="E175" s="31">
        <f>IF(odchylky!I74="","",odchylky!I74)</f>
        <v>9.2436974789915971E-2</v>
      </c>
    </row>
    <row r="176" spans="5:5" x14ac:dyDescent="0.25">
      <c r="E176" s="31">
        <f>IF(odchylky!I75="","",odchylky!I75)</f>
        <v>-0.18478260869565216</v>
      </c>
    </row>
    <row r="177" spans="5:5" x14ac:dyDescent="0.25">
      <c r="E177" s="31">
        <f>IF(odchylky!I76="","",odchylky!I76)</f>
        <v>-0.20454545454545456</v>
      </c>
    </row>
    <row r="178" spans="5:5" x14ac:dyDescent="0.25">
      <c r="E178" s="31">
        <f>IF(odchylky!I78="","",odchylky!I78)</f>
        <v>0.1111111111111111</v>
      </c>
    </row>
    <row r="179" spans="5:5" x14ac:dyDescent="0.25">
      <c r="E179" s="31">
        <f>IF(odchylky!I79="","",odchylky!I79)</f>
        <v>-3.8461538461538464E-2</v>
      </c>
    </row>
    <row r="180" spans="5:5" x14ac:dyDescent="0.25">
      <c r="E180" s="31">
        <f>IF(odchylky!I80="","",odchylky!I80)</f>
        <v>0.33333333333333331</v>
      </c>
    </row>
    <row r="181" spans="5:5" x14ac:dyDescent="0.25">
      <c r="E181" s="31">
        <f>IF(odchylky!I81="","",odchylky!I81)</f>
        <v>0.30434782608695654</v>
      </c>
    </row>
    <row r="182" spans="5:5" x14ac:dyDescent="0.25">
      <c r="E182" s="31">
        <f>IF(odchylky!I82="","",odchylky!I82)</f>
        <v>8.6956521739130432E-2</v>
      </c>
    </row>
    <row r="183" spans="5:5" x14ac:dyDescent="0.25">
      <c r="E183" s="31">
        <f>IF(odchylky!I83="","",odchylky!I83)</f>
        <v>0.5625</v>
      </c>
    </row>
    <row r="184" spans="5:5" x14ac:dyDescent="0.25">
      <c r="E184" s="31">
        <f>IF(odchylky!I84="","",odchylky!I84)</f>
        <v>-0.23076923076923078</v>
      </c>
    </row>
    <row r="185" spans="5:5" x14ac:dyDescent="0.25">
      <c r="E185" s="31">
        <f>IF(odchylky!I85="","",odchylky!I85)</f>
        <v>0.17647058823529413</v>
      </c>
    </row>
    <row r="186" spans="5:5" x14ac:dyDescent="0.25">
      <c r="E186" s="31">
        <f>IF(odchylky!I86="","",odchylky!I86)</f>
        <v>-6.9767441860465115E-2</v>
      </c>
    </row>
    <row r="187" spans="5:5" x14ac:dyDescent="0.25">
      <c r="E187" s="31">
        <f>IF(odchylky!I87="","",odchylky!I87)</f>
        <v>0.51515151515151514</v>
      </c>
    </row>
    <row r="188" spans="5:5" x14ac:dyDescent="0.25">
      <c r="E188" s="31">
        <f>IF(odchylky!I88="","",odchylky!I88)</f>
        <v>0.56862745098039214</v>
      </c>
    </row>
    <row r="189" spans="5:5" x14ac:dyDescent="0.25">
      <c r="E189" s="31">
        <f>IF(odchylky!I89="","",odchylky!I89)</f>
        <v>-0.14634146341463414</v>
      </c>
    </row>
    <row r="190" spans="5:5" x14ac:dyDescent="0.25">
      <c r="E190" s="31">
        <f>IF(odchylky!I90="","",odchylky!I90)</f>
        <v>-9.0909090909090912E-2</v>
      </c>
    </row>
    <row r="191" spans="5:5" x14ac:dyDescent="0.25">
      <c r="E191" s="31">
        <f>IF(odchylky!I91="","",odchylky!I91)</f>
        <v>2.9411764705882353E-2</v>
      </c>
    </row>
    <row r="192" spans="5:5" x14ac:dyDescent="0.25">
      <c r="E192" s="31">
        <f>IF(odchylky!I92="","",odchylky!I92)</f>
        <v>6.5573770491803282E-2</v>
      </c>
    </row>
    <row r="193" spans="5:5" x14ac:dyDescent="0.25">
      <c r="E193" s="31">
        <f>IF(odchylky!I93="","",odchylky!I93)</f>
        <v>2.6785714285714284E-2</v>
      </c>
    </row>
    <row r="194" spans="5:5" x14ac:dyDescent="0.25">
      <c r="E194" s="31">
        <f>IF(odchylky!I94="","",odchylky!I94)</f>
        <v>-0.21052631578947367</v>
      </c>
    </row>
    <row r="195" spans="5:5" x14ac:dyDescent="0.25">
      <c r="E195" s="31">
        <f>IF(odchylky!I95="","",odchylky!I95)</f>
        <v>-0.24528301886792453</v>
      </c>
    </row>
    <row r="196" spans="5:5" x14ac:dyDescent="0.25">
      <c r="E196" s="31">
        <f>IF(odchylky!I97="","",odchylky!I97)</f>
        <v>-0.13043478260869565</v>
      </c>
    </row>
    <row r="197" spans="5:5" x14ac:dyDescent="0.25">
      <c r="E197" s="31">
        <f>IF(odchylky!I98="","",odchylky!I98)</f>
        <v>0</v>
      </c>
    </row>
    <row r="198" spans="5:5" x14ac:dyDescent="0.25">
      <c r="E198" s="31">
        <f>IF(odchylky!I99="","",odchylky!I99)</f>
        <v>-0.13043478260869565</v>
      </c>
    </row>
    <row r="199" spans="5:5" x14ac:dyDescent="0.25">
      <c r="E199" s="31">
        <f>IF(odchylky!I100="","",odchylky!I100)</f>
        <v>0.36363636363636365</v>
      </c>
    </row>
    <row r="200" spans="5:5" x14ac:dyDescent="0.25">
      <c r="E200" s="31">
        <f>IF(odchylky!I101="","",odchylky!I101)</f>
        <v>0.13636363636363635</v>
      </c>
    </row>
    <row r="201" spans="5:5" x14ac:dyDescent="0.25">
      <c r="E201" s="31">
        <f>IF(odchylky!I102="","",odchylky!I102)</f>
        <v>0.16666666666666666</v>
      </c>
    </row>
    <row r="202" spans="5:5" x14ac:dyDescent="0.25">
      <c r="E202" s="31">
        <f>IF(odchylky!I103="","",odchylky!I103)</f>
        <v>-9.0909090909090912E-2</v>
      </c>
    </row>
    <row r="203" spans="5:5" x14ac:dyDescent="0.25">
      <c r="E203" s="31">
        <f>IF(odchylky!I104="","",odchylky!I104)</f>
        <v>-0.11764705882352941</v>
      </c>
    </row>
    <row r="204" spans="5:5" x14ac:dyDescent="0.25">
      <c r="E204" s="31">
        <f>IF(odchylky!I105="","",odchylky!I105)</f>
        <v>5.8823529411764705E-2</v>
      </c>
    </row>
    <row r="205" spans="5:5" x14ac:dyDescent="0.25">
      <c r="E205" s="31">
        <f>IF(odchylky!I106="","",odchylky!I106)</f>
        <v>0.53846153846153844</v>
      </c>
    </row>
    <row r="206" spans="5:5" x14ac:dyDescent="0.25">
      <c r="E206" s="31">
        <f>IF(odchylky!I107="","",odchylky!I107)</f>
        <v>0.5</v>
      </c>
    </row>
    <row r="207" spans="5:5" x14ac:dyDescent="0.25">
      <c r="E207" s="31">
        <f>IF(odchylky!I108="","",odchylky!I108)</f>
        <v>-0.18604651162790697</v>
      </c>
    </row>
    <row r="208" spans="5:5" x14ac:dyDescent="0.25">
      <c r="E208" s="31">
        <f>IF(odchylky!I109="","",odchylky!I109)</f>
        <v>0.1111111111111111</v>
      </c>
    </row>
    <row r="209" spans="5:5" x14ac:dyDescent="0.25">
      <c r="E209" s="31">
        <f>IF(odchylky!I110="","",odchylky!I110)</f>
        <v>0.14583333333333334</v>
      </c>
    </row>
    <row r="210" spans="5:5" x14ac:dyDescent="0.25">
      <c r="E210" s="31">
        <f>IF(odchylky!I111="","",odchylky!I111)</f>
        <v>1.5625E-2</v>
      </c>
    </row>
    <row r="211" spans="5:5" x14ac:dyDescent="0.25">
      <c r="E211" s="31">
        <f>IF(odchylky!I112="","",odchylky!I112)</f>
        <v>-2.4390243902439025E-2</v>
      </c>
    </row>
    <row r="212" spans="5:5" x14ac:dyDescent="0.25">
      <c r="E212" s="31">
        <f>IF(odchylky!I113="","",odchylky!I113)</f>
        <v>-9.5744680851063829E-2</v>
      </c>
    </row>
    <row r="213" spans="5:5" x14ac:dyDescent="0.25">
      <c r="E213" s="31">
        <f>IF(odchylky!I114="","",odchylky!I114)</f>
        <v>-0.1</v>
      </c>
    </row>
    <row r="214" spans="5:5" x14ac:dyDescent="0.25">
      <c r="E214" s="31">
        <f>IF(odchylky!J2="","",odchylky!J2)</f>
        <v>0.31578947368421051</v>
      </c>
    </row>
    <row r="215" spans="5:5" x14ac:dyDescent="0.25">
      <c r="E215" s="31">
        <f>IF(odchylky!J3="","",odchylky!J3)</f>
        <v>-1.9607843137254902E-2</v>
      </c>
    </row>
    <row r="216" spans="5:5" x14ac:dyDescent="0.25">
      <c r="E216" s="31">
        <f>IF(odchylky!J4="","",odchylky!J4)</f>
        <v>0.23076923076923078</v>
      </c>
    </row>
    <row r="217" spans="5:5" x14ac:dyDescent="0.25">
      <c r="E217" s="31">
        <f>IF(odchylky!J5="","",odchylky!J5)</f>
        <v>7.6923076923076927E-2</v>
      </c>
    </row>
    <row r="218" spans="5:5" x14ac:dyDescent="0.25">
      <c r="E218" s="31">
        <f>IF(odchylky!J6="","",odchylky!J6)</f>
        <v>2.2222222222222223E-2</v>
      </c>
    </row>
    <row r="219" spans="5:5" x14ac:dyDescent="0.25">
      <c r="E219" s="31">
        <f>IF(odchylky!J7="","",odchylky!J7)</f>
        <v>0.42857142857142855</v>
      </c>
    </row>
    <row r="220" spans="5:5" x14ac:dyDescent="0.25">
      <c r="E220" s="31">
        <f>IF(odchylky!J8="","",odchylky!J8)</f>
        <v>7.8431372549019607E-2</v>
      </c>
    </row>
    <row r="221" spans="5:5" x14ac:dyDescent="0.25">
      <c r="E221" s="31">
        <f>IF(odchylky!J9="","",odchylky!J9)</f>
        <v>0.15384615384615385</v>
      </c>
    </row>
    <row r="222" spans="5:5" x14ac:dyDescent="0.25">
      <c r="E222" s="31">
        <f>IF(odchylky!J10="","",odchylky!J10)</f>
        <v>-4.7619047619047616E-2</v>
      </c>
    </row>
    <row r="223" spans="5:5" x14ac:dyDescent="0.25">
      <c r="E223" s="31">
        <f>IF(odchylky!J11="","",odchylky!J11)</f>
        <v>0.1111111111111111</v>
      </c>
    </row>
    <row r="224" spans="5:5" x14ac:dyDescent="0.25">
      <c r="E224" s="31">
        <f>IF(odchylky!J12="","",odchylky!J12)</f>
        <v>0.1864406779661017</v>
      </c>
    </row>
    <row r="225" spans="5:5" x14ac:dyDescent="0.25">
      <c r="E225" s="31">
        <f>IF(odchylky!J13="","",odchylky!J13)</f>
        <v>-6.9767441860465115E-2</v>
      </c>
    </row>
    <row r="226" spans="5:5" x14ac:dyDescent="0.25">
      <c r="E226" s="31">
        <f>IF(odchylky!J14="","",odchylky!J14)</f>
        <v>0.1</v>
      </c>
    </row>
    <row r="227" spans="5:5" x14ac:dyDescent="0.25">
      <c r="E227" s="31">
        <f>IF(odchylky!J15="","",odchylky!J15)</f>
        <v>0.23711340206185566</v>
      </c>
    </row>
    <row r="228" spans="5:5" x14ac:dyDescent="0.25">
      <c r="E228" s="31">
        <f>IF(odchylky!J16="","",odchylky!J16)</f>
        <v>4.6511627906976744E-2</v>
      </c>
    </row>
    <row r="229" spans="5:5" x14ac:dyDescent="0.25">
      <c r="E229" s="31">
        <f>IF(odchylky!J17="","",odchylky!J17)</f>
        <v>0.1111111111111111</v>
      </c>
    </row>
    <row r="230" spans="5:5" x14ac:dyDescent="0.25">
      <c r="E230" s="31">
        <f>IF(odchylky!J18="","",odchylky!J18)</f>
        <v>-2.1739130434782608E-2</v>
      </c>
    </row>
    <row r="231" spans="5:5" x14ac:dyDescent="0.25">
      <c r="E231" s="31">
        <f>IF(odchylky!J19="","",odchylky!J19)</f>
        <v>0.25</v>
      </c>
    </row>
    <row r="232" spans="5:5" x14ac:dyDescent="0.25">
      <c r="E232" s="31">
        <f>IF(odchylky!J21="","",odchylky!J21)</f>
        <v>0.21951219512195122</v>
      </c>
    </row>
    <row r="233" spans="5:5" x14ac:dyDescent="0.25">
      <c r="E233" s="31">
        <f>IF(odchylky!J22="","",odchylky!J22)</f>
        <v>-1.7857142857142856E-2</v>
      </c>
    </row>
    <row r="234" spans="5:5" x14ac:dyDescent="0.25">
      <c r="E234" s="31">
        <f>IF(odchylky!J23="","",odchylky!J23)</f>
        <v>0.46341463414634149</v>
      </c>
    </row>
    <row r="235" spans="5:5" x14ac:dyDescent="0.25">
      <c r="E235" s="31">
        <f>IF(odchylky!J24="","",odchylky!J24)</f>
        <v>0.2878787878787879</v>
      </c>
    </row>
    <row r="236" spans="5:5" x14ac:dyDescent="0.25">
      <c r="E236" s="31">
        <f>IF(odchylky!J25="","",odchylky!J25)</f>
        <v>6.9767441860465115E-2</v>
      </c>
    </row>
    <row r="237" spans="5:5" x14ac:dyDescent="0.25">
      <c r="E237" s="31">
        <f>IF(odchylky!J26="","",odchylky!J26)</f>
        <v>0.51515151515151514</v>
      </c>
    </row>
    <row r="238" spans="5:5" x14ac:dyDescent="0.25">
      <c r="E238" s="31">
        <f>IF(odchylky!J27="","",odchylky!J27)</f>
        <v>0.22448979591836735</v>
      </c>
    </row>
    <row r="239" spans="5:5" x14ac:dyDescent="0.25">
      <c r="E239" s="31">
        <f>IF(odchylky!J28="","",odchylky!J28)</f>
        <v>0.55555555555555558</v>
      </c>
    </row>
    <row r="240" spans="5:5" x14ac:dyDescent="0.25">
      <c r="E240" s="31">
        <f>IF(odchylky!J29="","",odchylky!J29)</f>
        <v>0.1038961038961039</v>
      </c>
    </row>
    <row r="241" spans="5:5" x14ac:dyDescent="0.25">
      <c r="E241" s="31">
        <f>IF(odchylky!J30="","",odchylky!J30)</f>
        <v>0.25</v>
      </c>
    </row>
    <row r="242" spans="5:5" x14ac:dyDescent="0.25">
      <c r="E242" s="31">
        <f>IF(odchylky!J31="","",odchylky!J31)</f>
        <v>2.9411764705882353E-2</v>
      </c>
    </row>
    <row r="243" spans="5:5" x14ac:dyDescent="0.25">
      <c r="E243" s="31">
        <f>IF(odchylky!J32="","",odchylky!J32)</f>
        <v>-4.878048780487805E-2</v>
      </c>
    </row>
    <row r="244" spans="5:5" x14ac:dyDescent="0.25">
      <c r="E244" s="31">
        <f>IF(odchylky!J33="","",odchylky!J33)</f>
        <v>5.4545454545454543E-2</v>
      </c>
    </row>
    <row r="245" spans="5:5" x14ac:dyDescent="0.25">
      <c r="E245" s="31">
        <f>IF(odchylky!J34="","",odchylky!J34)</f>
        <v>0.23711340206185566</v>
      </c>
    </row>
    <row r="246" spans="5:5" x14ac:dyDescent="0.25">
      <c r="E246" s="31">
        <f>IF(odchylky!J35="","",odchylky!J35)</f>
        <v>2.3622047244094488E-2</v>
      </c>
    </row>
    <row r="247" spans="5:5" x14ac:dyDescent="0.25">
      <c r="E247" s="31">
        <f>IF(odchylky!J36="","",odchylky!J36)</f>
        <v>3.4482758620689655E-2</v>
      </c>
    </row>
    <row r="248" spans="5:5" x14ac:dyDescent="0.25">
      <c r="E248" s="31">
        <f>IF(odchylky!J37="","",odchylky!J37)</f>
        <v>-4.7619047619047616E-2</v>
      </c>
    </row>
    <row r="249" spans="5:5" x14ac:dyDescent="0.25">
      <c r="E249" s="31">
        <f>IF(odchylky!J38="","",odchylky!J38)</f>
        <v>0.2</v>
      </c>
    </row>
    <row r="250" spans="5:5" x14ac:dyDescent="0.25">
      <c r="E250" s="31">
        <f>IF(odchylky!J40="","",odchylky!J40)</f>
        <v>0.6216216216216216</v>
      </c>
    </row>
    <row r="251" spans="5:5" x14ac:dyDescent="0.25">
      <c r="E251" s="31">
        <f>IF(odchylky!J41="","",odchylky!J41)</f>
        <v>0.36</v>
      </c>
    </row>
    <row r="252" spans="5:5" x14ac:dyDescent="0.25">
      <c r="E252" s="31">
        <f>IF(odchylky!J42="","",odchylky!J42)</f>
        <v>2.564102564102564E-2</v>
      </c>
    </row>
    <row r="253" spans="5:5" x14ac:dyDescent="0.25">
      <c r="E253" s="31">
        <f>IF(odchylky!J43="","",odchylky!J43)</f>
        <v>0.12676056338028169</v>
      </c>
    </row>
    <row r="254" spans="5:5" x14ac:dyDescent="0.25">
      <c r="E254" s="31">
        <f>IF(odchylky!J44="","",odchylky!J44)</f>
        <v>8.8888888888888892E-2</v>
      </c>
    </row>
    <row r="255" spans="5:5" x14ac:dyDescent="0.25">
      <c r="E255" s="31">
        <f>IF(odchylky!J45="","",odchylky!J45)</f>
        <v>0.33333333333333331</v>
      </c>
    </row>
    <row r="256" spans="5:5" x14ac:dyDescent="0.25">
      <c r="E256" s="31">
        <f>IF(odchylky!J46="","",odchylky!J46)</f>
        <v>0.12244897959183673</v>
      </c>
    </row>
    <row r="257" spans="5:5" x14ac:dyDescent="0.25">
      <c r="E257" s="31">
        <f>IF(odchylky!J47="","",odchylky!J47)</f>
        <v>0.2</v>
      </c>
    </row>
    <row r="258" spans="5:5" x14ac:dyDescent="0.25">
      <c r="E258" s="31">
        <f>IF(odchylky!J48="","",odchylky!J48)</f>
        <v>7.1428571428571425E-2</v>
      </c>
    </row>
    <row r="259" spans="5:5" x14ac:dyDescent="0.25">
      <c r="E259" s="31">
        <f>IF(odchylky!J49="","",odchylky!J49)</f>
        <v>0.1111111111111111</v>
      </c>
    </row>
    <row r="260" spans="5:5" x14ac:dyDescent="0.25">
      <c r="E260" s="31">
        <f>IF(odchylky!J50="","",odchylky!J50)</f>
        <v>8.6956521739130432E-2</v>
      </c>
    </row>
    <row r="261" spans="5:5" x14ac:dyDescent="0.25">
      <c r="E261" s="31">
        <f>IF(odchylky!J51="","",odchylky!J51)</f>
        <v>-4.7619047619047616E-2</v>
      </c>
    </row>
    <row r="262" spans="5:5" x14ac:dyDescent="0.25">
      <c r="E262" s="31">
        <f>IF(odchylky!J53="","",odchylky!J53)</f>
        <v>0.27551020408163263</v>
      </c>
    </row>
    <row r="263" spans="5:5" x14ac:dyDescent="0.25">
      <c r="E263" s="31">
        <f>IF(odchylky!J54="","",odchylky!J54)</f>
        <v>9.7560975609756101E-2</v>
      </c>
    </row>
    <row r="264" spans="5:5" x14ac:dyDescent="0.25">
      <c r="E264" s="31">
        <f>IF(odchylky!J55="","",odchylky!J55)</f>
        <v>0.22727272727272727</v>
      </c>
    </row>
    <row r="265" spans="5:5" x14ac:dyDescent="0.25">
      <c r="E265" s="31">
        <f>IF(odchylky!J56="","",odchylky!J56)</f>
        <v>-1.1627906976744186E-2</v>
      </c>
    </row>
    <row r="266" spans="5:5" x14ac:dyDescent="0.25">
      <c r="E266" s="31">
        <f>IF(odchylky!J57="","",odchylky!J57)</f>
        <v>0.31578947368421051</v>
      </c>
    </row>
    <row r="267" spans="5:5" x14ac:dyDescent="0.25">
      <c r="E267" s="31">
        <f>IF(odchylky!J59="","",odchylky!J59)</f>
        <v>0.10416666666666667</v>
      </c>
    </row>
    <row r="268" spans="5:5" x14ac:dyDescent="0.25">
      <c r="E268" s="31">
        <f>IF(odchylky!J60="","",odchylky!J60)</f>
        <v>0.19148936170212766</v>
      </c>
    </row>
    <row r="269" spans="5:5" x14ac:dyDescent="0.25">
      <c r="E269" s="31">
        <f>IF(odchylky!J61="","",odchylky!J61)</f>
        <v>0.54761904761904767</v>
      </c>
    </row>
    <row r="270" spans="5:5" x14ac:dyDescent="0.25">
      <c r="E270" s="31">
        <f>IF(odchylky!J62="","",odchylky!J62)</f>
        <v>0.328125</v>
      </c>
    </row>
    <row r="271" spans="5:5" x14ac:dyDescent="0.25">
      <c r="E271" s="31">
        <f>IF(odchylky!J63="","",odchylky!J63)</f>
        <v>0.25</v>
      </c>
    </row>
    <row r="272" spans="5:5" x14ac:dyDescent="0.25">
      <c r="E272" s="31">
        <f>IF(odchylky!J64="","",odchylky!J64)</f>
        <v>0.6</v>
      </c>
    </row>
    <row r="273" spans="5:5" x14ac:dyDescent="0.25">
      <c r="E273" s="31">
        <f>IF(odchylky!J65="","",odchylky!J65)</f>
        <v>0.15384615384615385</v>
      </c>
    </row>
    <row r="274" spans="5:5" x14ac:dyDescent="0.25">
      <c r="E274" s="31">
        <f>IF(odchylky!J66="","",odchylky!J66)</f>
        <v>0.29629629629629628</v>
      </c>
    </row>
    <row r="275" spans="5:5" x14ac:dyDescent="0.25">
      <c r="E275" s="31">
        <f>IF(odchylky!J67="","",odchylky!J67)</f>
        <v>0.125</v>
      </c>
    </row>
    <row r="276" spans="5:5" x14ac:dyDescent="0.25">
      <c r="E276" s="31">
        <f>IF(odchylky!J68="","",odchylky!J68)</f>
        <v>0.27906976744186046</v>
      </c>
    </row>
    <row r="277" spans="5:5" x14ac:dyDescent="0.25">
      <c r="E277" s="31">
        <f>IF(odchylky!J69="","",odchylky!J69)</f>
        <v>0.22807017543859648</v>
      </c>
    </row>
    <row r="278" spans="5:5" x14ac:dyDescent="0.25">
      <c r="E278" s="31">
        <f>IF(odchylky!J70="","",odchylky!J70)</f>
        <v>-5.8823529411764705E-2</v>
      </c>
    </row>
    <row r="279" spans="5:5" x14ac:dyDescent="0.25">
      <c r="E279" s="31">
        <f>IF(odchylky!J71="","",odchylky!J71)</f>
        <v>0.20370370370370369</v>
      </c>
    </row>
    <row r="280" spans="5:5" x14ac:dyDescent="0.25">
      <c r="E280" s="31">
        <f>IF(odchylky!J72="","",odchylky!J72)</f>
        <v>0.39393939393939392</v>
      </c>
    </row>
    <row r="281" spans="5:5" x14ac:dyDescent="0.25">
      <c r="E281" s="31">
        <f>IF(odchylky!J73="","",odchylky!J73)</f>
        <v>4.8387096774193547E-2</v>
      </c>
    </row>
    <row r="282" spans="5:5" x14ac:dyDescent="0.25">
      <c r="E282" s="31">
        <f>IF(odchylky!J74="","",odchylky!J74)</f>
        <v>9.2436974789915971E-2</v>
      </c>
    </row>
    <row r="283" spans="5:5" x14ac:dyDescent="0.25">
      <c r="E283" s="31">
        <f>IF(odchylky!J75="","",odchylky!J75)</f>
        <v>-0.13043478260869565</v>
      </c>
    </row>
    <row r="284" spans="5:5" x14ac:dyDescent="0.25">
      <c r="E284" s="31">
        <f>IF(odchylky!J76="","",odchylky!J76)</f>
        <v>0.36363636363636365</v>
      </c>
    </row>
    <row r="285" spans="5:5" x14ac:dyDescent="0.25">
      <c r="E285" s="31">
        <f>IF(odchylky!J78="","",odchylky!J78)</f>
        <v>0.25</v>
      </c>
    </row>
    <row r="286" spans="5:5" x14ac:dyDescent="0.25">
      <c r="E286" s="31">
        <f>IF(odchylky!J79="","",odchylky!J79)</f>
        <v>-3.8461538461538464E-2</v>
      </c>
    </row>
    <row r="287" spans="5:5" x14ac:dyDescent="0.25">
      <c r="E287" s="31">
        <f>IF(odchylky!J80="","",odchylky!J80)</f>
        <v>0.22222222222222221</v>
      </c>
    </row>
    <row r="288" spans="5:5" x14ac:dyDescent="0.25">
      <c r="E288" s="31">
        <f>IF(odchylky!J81="","",odchylky!J81)</f>
        <v>1.4492753623188406E-2</v>
      </c>
    </row>
    <row r="289" spans="5:5" x14ac:dyDescent="0.25">
      <c r="E289" s="31">
        <f>IF(odchylky!J82="","",odchylky!J82)</f>
        <v>-2.1739130434782608E-2</v>
      </c>
    </row>
    <row r="290" spans="5:5" x14ac:dyDescent="0.25">
      <c r="E290" s="31">
        <f>IF(odchylky!J83="","",odchylky!J83)</f>
        <v>0.71875</v>
      </c>
    </row>
    <row r="291" spans="5:5" x14ac:dyDescent="0.25">
      <c r="E291" s="31">
        <f>IF(odchylky!J84="","",odchylky!J84)</f>
        <v>5.7692307692307696E-2</v>
      </c>
    </row>
    <row r="292" spans="5:5" x14ac:dyDescent="0.25">
      <c r="E292" s="31">
        <f>IF(odchylky!J85="","",odchylky!J85)</f>
        <v>0.17647058823529413</v>
      </c>
    </row>
    <row r="293" spans="5:5" x14ac:dyDescent="0.25">
      <c r="E293" s="31">
        <f>IF(odchylky!J86="","",odchylky!J86)</f>
        <v>-6.9767441860465115E-2</v>
      </c>
    </row>
    <row r="294" spans="5:5" x14ac:dyDescent="0.25">
      <c r="E294" s="31">
        <f>IF(odchylky!J87="","",odchylky!J87)</f>
        <v>0.51515151515151514</v>
      </c>
    </row>
    <row r="295" spans="5:5" x14ac:dyDescent="0.25">
      <c r="E295" s="31">
        <f>IF(odchylky!J88="","",odchylky!J88)</f>
        <v>0.27450980392156865</v>
      </c>
    </row>
    <row r="296" spans="5:5" x14ac:dyDescent="0.25">
      <c r="E296" s="31">
        <f>IF(odchylky!J89="","",odchylky!J89)</f>
        <v>-4.878048780487805E-2</v>
      </c>
    </row>
    <row r="297" spans="5:5" x14ac:dyDescent="0.25">
      <c r="E297" s="31">
        <f>IF(odchylky!J90="","",odchylky!J90)</f>
        <v>9.0909090909090912E-2</v>
      </c>
    </row>
    <row r="298" spans="5:5" x14ac:dyDescent="0.25">
      <c r="E298" s="31">
        <f>IF(odchylky!J91="","",odchylky!J91)</f>
        <v>0.12745098039215685</v>
      </c>
    </row>
    <row r="299" spans="5:5" x14ac:dyDescent="0.25">
      <c r="E299" s="31">
        <f>IF(odchylky!J92="","",odchylky!J92)</f>
        <v>6.5573770491803282E-2</v>
      </c>
    </row>
    <row r="300" spans="5:5" x14ac:dyDescent="0.25">
      <c r="E300" s="31">
        <f>IF(odchylky!J93="","",odchylky!J93)</f>
        <v>0.16071428571428573</v>
      </c>
    </row>
    <row r="301" spans="5:5" x14ac:dyDescent="0.25">
      <c r="E301" s="31">
        <f>IF(odchylky!J94="","",odchylky!J94)</f>
        <v>-0.10526315789473684</v>
      </c>
    </row>
    <row r="302" spans="5:5" x14ac:dyDescent="0.25">
      <c r="E302" s="31">
        <f>IF(odchylky!J95="","",odchylky!J95)</f>
        <v>-0.13207547169811321</v>
      </c>
    </row>
    <row r="303" spans="5:5" x14ac:dyDescent="0.25">
      <c r="E303" s="31">
        <f>IF(odchylky!J97="","",odchylky!J97)</f>
        <v>0.19565217391304349</v>
      </c>
    </row>
    <row r="304" spans="5:5" x14ac:dyDescent="0.25">
      <c r="E304" s="31">
        <f>IF(odchylky!J98="","",odchylky!J98)</f>
        <v>-9.0909090909090912E-2</v>
      </c>
    </row>
    <row r="305" spans="5:5" x14ac:dyDescent="0.25">
      <c r="E305" s="31">
        <f>IF(odchylky!J99="","",odchylky!J99)</f>
        <v>0.21739130434782608</v>
      </c>
    </row>
    <row r="306" spans="5:5" x14ac:dyDescent="0.25">
      <c r="E306" s="31">
        <f>IF(odchylky!J100="","",odchylky!J100)</f>
        <v>6.0606060606060608E-2</v>
      </c>
    </row>
    <row r="307" spans="5:5" x14ac:dyDescent="0.25">
      <c r="E307" s="31">
        <f>IF(odchylky!J101="","",odchylky!J101)</f>
        <v>2.2727272727272728E-2</v>
      </c>
    </row>
    <row r="308" spans="5:5" x14ac:dyDescent="0.25">
      <c r="E308" s="31">
        <f>IF(odchylky!J102="","",odchylky!J102)</f>
        <v>0.66666666666666663</v>
      </c>
    </row>
    <row r="309" spans="5:5" x14ac:dyDescent="0.25">
      <c r="E309" s="31">
        <f>IF(odchylky!J103="","",odchylky!J103)</f>
        <v>9.0909090909090912E-2</v>
      </c>
    </row>
    <row r="310" spans="5:5" x14ac:dyDescent="0.25">
      <c r="E310" s="31">
        <f>IF(odchylky!J104="","",odchylky!J104)</f>
        <v>0.27450980392156865</v>
      </c>
    </row>
    <row r="311" spans="5:5" x14ac:dyDescent="0.25">
      <c r="E311" s="31">
        <f>IF(odchylky!J105="","",odchylky!J105)</f>
        <v>0</v>
      </c>
    </row>
    <row r="312" spans="5:5" x14ac:dyDescent="0.25">
      <c r="E312" s="31">
        <f>IF(odchylky!J106="","",odchylky!J106)</f>
        <v>0.28205128205128205</v>
      </c>
    </row>
    <row r="313" spans="5:5" x14ac:dyDescent="0.25">
      <c r="E313" s="31">
        <f>IF(odchylky!J107="","",odchylky!J107)</f>
        <v>0</v>
      </c>
    </row>
    <row r="314" spans="5:5" x14ac:dyDescent="0.25">
      <c r="E314" s="31">
        <f>IF(odchylky!J108="","",odchylky!J108)</f>
        <v>-0.12790697674418605</v>
      </c>
    </row>
    <row r="315" spans="5:5" x14ac:dyDescent="0.25">
      <c r="E315" s="31">
        <f>IF(odchylky!J109="","",odchylky!J109)</f>
        <v>0.1111111111111111</v>
      </c>
    </row>
    <row r="316" spans="5:5" x14ac:dyDescent="0.25">
      <c r="E316" s="31">
        <f>IF(odchylky!J110="","",odchylky!J110)</f>
        <v>0.14583333333333334</v>
      </c>
    </row>
    <row r="317" spans="5:5" x14ac:dyDescent="0.25">
      <c r="E317" s="31">
        <f>IF(odchylky!J111="","",odchylky!J111)</f>
        <v>1.5625E-2</v>
      </c>
    </row>
    <row r="318" spans="5:5" x14ac:dyDescent="0.25">
      <c r="E318" s="31">
        <f>IF(odchylky!J112="","",odchylky!J112)</f>
        <v>5.6910569105691054E-2</v>
      </c>
    </row>
    <row r="319" spans="5:5" x14ac:dyDescent="0.25">
      <c r="E319" s="31">
        <f>IF(odchylky!J113="","",odchylky!J113)</f>
        <v>-0.20212765957446807</v>
      </c>
    </row>
    <row r="320" spans="5:5" x14ac:dyDescent="0.25">
      <c r="E320" s="31">
        <f>IF(odchylky!J114="","",odchylky!J114)</f>
        <v>0.12</v>
      </c>
    </row>
    <row r="321" spans="5:6" x14ac:dyDescent="0.25">
      <c r="E321" s="31">
        <f>IF(odchylky!Q2="","",odchylky!Q2)</f>
        <v>0.18421052631578946</v>
      </c>
      <c r="F321" s="33"/>
    </row>
    <row r="322" spans="5:6" x14ac:dyDescent="0.25">
      <c r="E322" s="31">
        <f>IF(odchylky!Q3="","",odchylky!Q3)</f>
        <v>-1.7857142857142856E-2</v>
      </c>
      <c r="F322" s="33"/>
    </row>
    <row r="323" spans="5:6" x14ac:dyDescent="0.25">
      <c r="E323" s="31">
        <f>IF(odchylky!Q4="","",odchylky!Q4)</f>
        <v>0.36363636363636365</v>
      </c>
      <c r="F323" s="33"/>
    </row>
    <row r="324" spans="5:6" x14ac:dyDescent="0.25">
      <c r="E324" s="31">
        <f>IF(odchylky!Q5="","",odchylky!Q5)</f>
        <v>0.1111111111111111</v>
      </c>
      <c r="F324" s="33"/>
    </row>
    <row r="325" spans="5:6" x14ac:dyDescent="0.25">
      <c r="E325" s="31">
        <f>IF(odchylky!Q6="","",odchylky!Q6)</f>
        <v>4.3956043956043959E-2</v>
      </c>
      <c r="F325" s="33"/>
    </row>
    <row r="326" spans="5:6" x14ac:dyDescent="0.25">
      <c r="E326" s="31">
        <f>IF(odchylky!Q7="","",odchylky!Q7)</f>
        <v>0.40625</v>
      </c>
      <c r="F326" s="33"/>
    </row>
    <row r="327" spans="5:6" x14ac:dyDescent="0.25">
      <c r="E327" s="31">
        <f>IF(odchylky!Q8="","",odchylky!Q8)</f>
        <v>0.13207547169811321</v>
      </c>
      <c r="F327" s="33"/>
    </row>
    <row r="328" spans="5:6" x14ac:dyDescent="0.25">
      <c r="E328" s="31">
        <f>IF(odchylky!Q9="","",odchylky!Q9)</f>
        <v>2.0408163265306121E-2</v>
      </c>
      <c r="F328" s="33"/>
    </row>
    <row r="329" spans="5:6" x14ac:dyDescent="0.25">
      <c r="E329" s="31">
        <f>IF(odchylky!Q10="","",odchylky!Q10)</f>
        <v>8.4337349397590355E-2</v>
      </c>
      <c r="F329" s="33"/>
    </row>
    <row r="330" spans="5:6" x14ac:dyDescent="0.25">
      <c r="E330" s="31">
        <f>IF(odchylky!Q11="","",odchylky!Q11)</f>
        <v>0.36363636363636365</v>
      </c>
      <c r="F330" s="33"/>
    </row>
    <row r="331" spans="5:6" x14ac:dyDescent="0.25">
      <c r="E331" s="31">
        <f>IF(odchylky!Q12="","",odchylky!Q12)</f>
        <v>6.0606060606060608E-2</v>
      </c>
      <c r="F331" s="33"/>
    </row>
    <row r="332" spans="5:6" x14ac:dyDescent="0.25">
      <c r="E332" s="31">
        <f>IF(odchylky!Q13="","",odchylky!Q13)</f>
        <v>7.5949367088607597E-2</v>
      </c>
      <c r="F332" s="33"/>
    </row>
    <row r="333" spans="5:6" x14ac:dyDescent="0.25">
      <c r="E333" s="31">
        <f>IF(odchylky!Q14="","",odchylky!Q14)</f>
        <v>3.4482758620689655E-2</v>
      </c>
      <c r="F333" s="33"/>
    </row>
    <row r="334" spans="5:6" x14ac:dyDescent="0.25">
      <c r="E334" s="31">
        <f>IF(odchylky!Q15="","",odchylky!Q15)</f>
        <v>0.1</v>
      </c>
      <c r="F334" s="33"/>
    </row>
    <row r="335" spans="5:6" x14ac:dyDescent="0.25">
      <c r="E335" s="31">
        <f>IF(odchylky!Q16="","",odchylky!Q16)</f>
        <v>2.3622047244094488E-2</v>
      </c>
      <c r="F335" s="33"/>
    </row>
    <row r="336" spans="5:6" x14ac:dyDescent="0.25">
      <c r="E336" s="31">
        <f>IF(odchylky!Q17="","",odchylky!Q17)</f>
        <v>5.2631578947368418E-2</v>
      </c>
      <c r="F336" s="33"/>
    </row>
    <row r="337" spans="5:5" x14ac:dyDescent="0.25">
      <c r="E337" s="31">
        <f>IF(odchylky!Q18="","",odchylky!Q18)</f>
        <v>6.3829787234042548E-2</v>
      </c>
    </row>
    <row r="338" spans="5:5" x14ac:dyDescent="0.25">
      <c r="E338" s="31">
        <f>IF(odchylky!Q21="","",odchylky!Q21)</f>
        <v>5.2631578947368418E-2</v>
      </c>
    </row>
    <row r="339" spans="5:5" x14ac:dyDescent="0.25">
      <c r="E339" s="31">
        <f>IF(odchylky!Q22="","",odchylky!Q22)</f>
        <v>0.12244897959183673</v>
      </c>
    </row>
    <row r="340" spans="5:5" x14ac:dyDescent="0.25">
      <c r="E340" s="31">
        <f>IF(odchylky!Q23="","",odchylky!Q23)</f>
        <v>0.58536585365853655</v>
      </c>
    </row>
    <row r="341" spans="5:5" x14ac:dyDescent="0.25">
      <c r="E341" s="31">
        <f>IF(odchylky!Q24="","",odchylky!Q24)</f>
        <v>7.6923076923076927E-2</v>
      </c>
    </row>
    <row r="342" spans="5:5" x14ac:dyDescent="0.25">
      <c r="E342" s="31">
        <f>IF(odchylky!Q25="","",odchylky!Q25)</f>
        <v>7.9545454545454544E-2</v>
      </c>
    </row>
    <row r="343" spans="5:5" x14ac:dyDescent="0.25">
      <c r="E343" s="31">
        <f>IF(odchylky!Q26="","",odchylky!Q26)</f>
        <v>0.42857142857142855</v>
      </c>
    </row>
    <row r="344" spans="5:5" x14ac:dyDescent="0.25">
      <c r="E344" s="31">
        <f>IF(odchylky!Q27="","",odchylky!Q27)</f>
        <v>0</v>
      </c>
    </row>
    <row r="345" spans="5:5" x14ac:dyDescent="0.25">
      <c r="E345" s="31">
        <f>IF(odchylky!Q28="","",odchylky!Q28)</f>
        <v>0.22448979591836735</v>
      </c>
    </row>
    <row r="346" spans="5:5" x14ac:dyDescent="0.25">
      <c r="E346" s="31">
        <f>IF(odchylky!Q29="","",odchylky!Q29)</f>
        <v>2.4096385542168676E-2</v>
      </c>
    </row>
    <row r="347" spans="5:5" x14ac:dyDescent="0.25">
      <c r="E347" s="31">
        <f>IF(odchylky!Q30="","",odchylky!Q30)</f>
        <v>0.27906976744186046</v>
      </c>
    </row>
    <row r="348" spans="5:5" x14ac:dyDescent="0.25">
      <c r="E348" s="31">
        <f>IF(odchylky!Q31="","",odchylky!Q31)</f>
        <v>0.14754098360655737</v>
      </c>
    </row>
    <row r="349" spans="5:5" x14ac:dyDescent="0.25">
      <c r="E349" s="31">
        <f>IF(odchylky!Q32="","",odchylky!Q32)</f>
        <v>7.9545454545454544E-2</v>
      </c>
    </row>
    <row r="350" spans="5:5" x14ac:dyDescent="0.25">
      <c r="E350" s="31">
        <f>IF(odchylky!Q33="","",odchylky!Q33)</f>
        <v>5.2631578947368418E-2</v>
      </c>
    </row>
    <row r="351" spans="5:5" x14ac:dyDescent="0.25">
      <c r="E351" s="31">
        <f>IF(odchylky!Q34="","",odchylky!Q34)</f>
        <v>0.21212121212121213</v>
      </c>
    </row>
    <row r="352" spans="5:5" x14ac:dyDescent="0.25">
      <c r="E352" s="31">
        <f>IF(odchylky!Q35="","",odchylky!Q35)</f>
        <v>6.8376068376068383E-2</v>
      </c>
    </row>
    <row r="353" spans="5:5" x14ac:dyDescent="0.25">
      <c r="E353" s="31">
        <f>IF(odchylky!Q36="","",odchylky!Q36)</f>
        <v>0.2831858407079646</v>
      </c>
    </row>
    <row r="354" spans="5:5" x14ac:dyDescent="0.25">
      <c r="E354" s="31">
        <f>IF(odchylky!Q37="","",odchylky!Q37)</f>
        <v>2.1505376344086023E-2</v>
      </c>
    </row>
    <row r="355" spans="5:5" x14ac:dyDescent="0.25">
      <c r="E355" s="31">
        <f>IF(odchylky!Q38="","",odchylky!Q38)</f>
        <v>-9.0909090909090912E-2</v>
      </c>
    </row>
    <row r="356" spans="5:5" x14ac:dyDescent="0.25">
      <c r="E356" s="31">
        <f>IF(odchylky!Q40="","",odchylky!Q40)</f>
        <v>0.35135135135135137</v>
      </c>
    </row>
    <row r="357" spans="5:5" x14ac:dyDescent="0.25">
      <c r="E357" s="31">
        <f>IF(odchylky!Q41="","",odchylky!Q41)</f>
        <v>0.13207547169811321</v>
      </c>
    </row>
    <row r="358" spans="5:5" x14ac:dyDescent="0.25">
      <c r="E358" s="31">
        <f>IF(odchylky!Q42="","",odchylky!Q42)</f>
        <v>0.35416666666666669</v>
      </c>
    </row>
    <row r="359" spans="5:5" x14ac:dyDescent="0.25">
      <c r="E359" s="31">
        <f>IF(odchylky!Q43="","",odchylky!Q43)</f>
        <v>0.31944444444444442</v>
      </c>
    </row>
    <row r="360" spans="5:5" x14ac:dyDescent="0.25">
      <c r="E360" s="31">
        <f>IF(odchylky!Q44="","",odchylky!Q44)</f>
        <v>0.1111111111111111</v>
      </c>
    </row>
    <row r="361" spans="5:5" x14ac:dyDescent="0.25">
      <c r="E361" s="31">
        <f>IF(odchylky!Q45="","",odchylky!Q45)</f>
        <v>0.45161290322580644</v>
      </c>
    </row>
    <row r="362" spans="5:5" x14ac:dyDescent="0.25">
      <c r="E362" s="31">
        <f>IF(odchylky!Q46="","",odchylky!Q46)</f>
        <v>1.8518518518518517E-2</v>
      </c>
    </row>
    <row r="363" spans="5:5" x14ac:dyDescent="0.25">
      <c r="E363" s="31">
        <f>IF(odchylky!Q47="","",odchylky!Q47)</f>
        <v>-3.8461538461538464E-2</v>
      </c>
    </row>
    <row r="364" spans="5:5" x14ac:dyDescent="0.25">
      <c r="E364" s="31">
        <f>IF(odchylky!Q48="","",odchylky!Q48)</f>
        <v>0.1111111111111111</v>
      </c>
    </row>
    <row r="365" spans="5:5" x14ac:dyDescent="0.25">
      <c r="E365" s="31">
        <f>IF(odchylky!Q49="","",odchylky!Q49)</f>
        <v>0.19047619047619047</v>
      </c>
    </row>
    <row r="366" spans="5:5" x14ac:dyDescent="0.25">
      <c r="E366" s="31">
        <f>IF(odchylky!Q50="","",odchylky!Q50)</f>
        <v>0.19047619047619047</v>
      </c>
    </row>
    <row r="367" spans="5:5" x14ac:dyDescent="0.25">
      <c r="E367" s="31">
        <f>IF(odchylky!Q51="","",odchylky!Q51)</f>
        <v>0.15853658536585366</v>
      </c>
    </row>
    <row r="368" spans="5:5" x14ac:dyDescent="0.25">
      <c r="E368" s="31">
        <f>IF(odchylky!Q52="","",odchylky!Q52)</f>
        <v>-0.16666666666666666</v>
      </c>
    </row>
    <row r="369" spans="5:5" x14ac:dyDescent="0.25">
      <c r="E369" s="31">
        <f>IF(odchylky!Q53="","",odchylky!Q53)</f>
        <v>0.20192307692307693</v>
      </c>
    </row>
    <row r="370" spans="5:5" x14ac:dyDescent="0.25">
      <c r="E370" s="31">
        <f>IF(odchylky!Q54="","",odchylky!Q54)</f>
        <v>9.7560975609756101E-2</v>
      </c>
    </row>
    <row r="371" spans="5:5" x14ac:dyDescent="0.25">
      <c r="E371" s="31">
        <f>IF(odchylky!Q55="","",odchylky!Q55)</f>
        <v>0.10619469026548672</v>
      </c>
    </row>
    <row r="372" spans="5:5" x14ac:dyDescent="0.25">
      <c r="E372" s="31">
        <f>IF(odchylky!Q56="","",odchylky!Q56)</f>
        <v>0.1111111111111111</v>
      </c>
    </row>
    <row r="373" spans="5:5" x14ac:dyDescent="0.25">
      <c r="E373" s="31">
        <f>IF(odchylky!Q57="","",odchylky!Q57)</f>
        <v>-0.18367346938775511</v>
      </c>
    </row>
    <row r="374" spans="5:5" x14ac:dyDescent="0.25">
      <c r="E374" s="31">
        <f>IF(odchylky!Q59="","",odchylky!Q59)</f>
        <v>0.19565217391304349</v>
      </c>
    </row>
    <row r="375" spans="5:5" x14ac:dyDescent="0.25">
      <c r="E375" s="31">
        <f>IF(odchylky!Q60="","",odchylky!Q60)</f>
        <v>9.0909090909090912E-2</v>
      </c>
    </row>
    <row r="376" spans="5:5" x14ac:dyDescent="0.25">
      <c r="E376" s="31">
        <f>IF(odchylky!Q61="","",odchylky!Q61)</f>
        <v>0.45833333333333331</v>
      </c>
    </row>
    <row r="377" spans="5:5" x14ac:dyDescent="0.25">
      <c r="E377" s="31">
        <f>IF(odchylky!Q62="","",odchylky!Q62)</f>
        <v>0.26760563380281688</v>
      </c>
    </row>
    <row r="378" spans="5:5" x14ac:dyDescent="0.25">
      <c r="E378" s="31">
        <f>IF(odchylky!Q63="","",odchylky!Q63)</f>
        <v>0.14942528735632185</v>
      </c>
    </row>
    <row r="379" spans="5:5" x14ac:dyDescent="0.25">
      <c r="E379" s="31">
        <f>IF(odchylky!Q64="","",odchylky!Q64)</f>
        <v>0.18421052631578946</v>
      </c>
    </row>
    <row r="380" spans="5:5" x14ac:dyDescent="0.25">
      <c r="E380" s="31">
        <f>IF(odchylky!Q65="","",odchylky!Q65)</f>
        <v>5.7692307692307696E-2</v>
      </c>
    </row>
    <row r="381" spans="5:5" x14ac:dyDescent="0.25">
      <c r="E381" s="31">
        <f>IF(odchylky!Q66="","",odchylky!Q66)</f>
        <v>0.25</v>
      </c>
    </row>
    <row r="382" spans="5:5" x14ac:dyDescent="0.25">
      <c r="E382" s="31">
        <f>IF(odchylky!Q67="","",odchylky!Q67)</f>
        <v>0.1111111111111111</v>
      </c>
    </row>
    <row r="383" spans="5:5" x14ac:dyDescent="0.25">
      <c r="E383" s="31">
        <f>IF(odchylky!Q68="","",odchylky!Q68)</f>
        <v>0.21951219512195122</v>
      </c>
    </row>
    <row r="384" spans="5:5" x14ac:dyDescent="0.25">
      <c r="E384" s="31">
        <f>IF(odchylky!Q69="","",odchylky!Q69)</f>
        <v>0.13636363636363635</v>
      </c>
    </row>
    <row r="385" spans="5:5" x14ac:dyDescent="0.25">
      <c r="E385" s="31">
        <f>IF(odchylky!Q70="","",odchylky!Q70)</f>
        <v>9.1954022988505746E-2</v>
      </c>
    </row>
    <row r="386" spans="5:5" x14ac:dyDescent="0.25">
      <c r="E386" s="31">
        <f>IF(odchylky!Q71="","",odchylky!Q71)</f>
        <v>1.8518518518518517E-2</v>
      </c>
    </row>
    <row r="387" spans="5:5" x14ac:dyDescent="0.25">
      <c r="E387" s="31">
        <f>IF(odchylky!Q72="","",odchylky!Q72)</f>
        <v>0.25</v>
      </c>
    </row>
    <row r="388" spans="5:5" x14ac:dyDescent="0.25">
      <c r="E388" s="31">
        <f>IF(odchylky!Q73="","",odchylky!Q73)</f>
        <v>0.13821138211382114</v>
      </c>
    </row>
    <row r="389" spans="5:5" x14ac:dyDescent="0.25">
      <c r="E389" s="31">
        <f>IF(odchylky!Q74="","",odchylky!Q74)</f>
        <v>0.2288135593220339</v>
      </c>
    </row>
    <row r="390" spans="5:5" x14ac:dyDescent="0.25">
      <c r="E390" s="31">
        <f>IF(odchylky!Q75="","",odchylky!Q75)</f>
        <v>0.11702127659574468</v>
      </c>
    </row>
    <row r="391" spans="5:5" x14ac:dyDescent="0.25">
      <c r="E391" s="31">
        <f>IF(odchylky!Q76="","",odchylky!Q76)</f>
        <v>0.2</v>
      </c>
    </row>
    <row r="392" spans="5:5" x14ac:dyDescent="0.25">
      <c r="E392" s="31">
        <f>IF(odchylky!Q78="","",odchylky!Q78)</f>
        <v>-7.8947368421052627E-2</v>
      </c>
    </row>
    <row r="393" spans="5:5" x14ac:dyDescent="0.25">
      <c r="E393" s="31">
        <f>IF(odchylky!Q79="","",odchylky!Q79)</f>
        <v>-3.8461538461538464E-2</v>
      </c>
    </row>
    <row r="394" spans="5:5" x14ac:dyDescent="0.25">
      <c r="E394" s="31">
        <f>IF(odchylky!Q80="","",odchylky!Q80)</f>
        <v>-0.25</v>
      </c>
    </row>
    <row r="395" spans="5:5" x14ac:dyDescent="0.25">
      <c r="E395" s="31">
        <f>IF(odchylky!Q81="","",odchylky!Q81)</f>
        <v>0.13636363636363635</v>
      </c>
    </row>
    <row r="396" spans="5:5" x14ac:dyDescent="0.25">
      <c r="E396" s="31">
        <f>IF(odchylky!Q82="","",odchylky!Q82)</f>
        <v>-4.49438202247191E-2</v>
      </c>
    </row>
    <row r="397" spans="5:5" x14ac:dyDescent="0.25">
      <c r="E397" s="31">
        <f>IF(odchylky!Q83="","",odchylky!Q83)</f>
        <v>0.12903225806451613</v>
      </c>
    </row>
    <row r="398" spans="5:5" x14ac:dyDescent="0.25">
      <c r="E398" s="31">
        <f>IF(odchylky!Q84="","",odchylky!Q84)</f>
        <v>-0.13461538461538461</v>
      </c>
    </row>
    <row r="399" spans="5:5" x14ac:dyDescent="0.25">
      <c r="E399" s="31">
        <f>IF(odchylky!Q85="","",odchylky!Q85)</f>
        <v>-0.23076923076923078</v>
      </c>
    </row>
    <row r="400" spans="5:5" x14ac:dyDescent="0.25">
      <c r="E400" s="31">
        <f>IF(odchylky!Q86="","",odchylky!Q86)</f>
        <v>-3.614457831325301E-2</v>
      </c>
    </row>
    <row r="401" spans="5:5" x14ac:dyDescent="0.25">
      <c r="E401" s="31">
        <f>IF(odchylky!Q87="","",odchylky!Q87)</f>
        <v>-2.1739130434782608E-2</v>
      </c>
    </row>
    <row r="402" spans="5:5" x14ac:dyDescent="0.25">
      <c r="E402" s="31">
        <f>IF(odchylky!Q88="","",odchylky!Q88)</f>
        <v>4.8387096774193547E-2</v>
      </c>
    </row>
    <row r="403" spans="5:5" x14ac:dyDescent="0.25">
      <c r="E403" s="31">
        <f>IF(odchylky!Q89="","",odchylky!Q89)</f>
        <v>-6.9767441860465115E-2</v>
      </c>
    </row>
    <row r="404" spans="5:5" x14ac:dyDescent="0.25">
      <c r="E404" s="31">
        <f>IF(odchylky!Q90="","",odchylky!Q90)</f>
        <v>-3.8461538461538464E-2</v>
      </c>
    </row>
    <row r="405" spans="5:5" x14ac:dyDescent="0.25">
      <c r="E405" s="31">
        <f>IF(odchylky!Q91="","",odchylky!Q91)</f>
        <v>2.0408163265306121E-2</v>
      </c>
    </row>
    <row r="406" spans="5:5" x14ac:dyDescent="0.25">
      <c r="E406" s="31">
        <f>IF(odchylky!Q92="","",odchylky!Q92)</f>
        <v>-3.1007751937984496E-2</v>
      </c>
    </row>
    <row r="407" spans="5:5" x14ac:dyDescent="0.25">
      <c r="E407" s="31">
        <f>IF(odchylky!Q93="","",odchylky!Q93)</f>
        <v>0.1111111111111111</v>
      </c>
    </row>
    <row r="408" spans="5:5" x14ac:dyDescent="0.25">
      <c r="E408" s="31">
        <f>IF(odchylky!Q94="","",odchylky!Q94)</f>
        <v>-2.1739130434782608E-2</v>
      </c>
    </row>
    <row r="409" spans="5:5" x14ac:dyDescent="0.25">
      <c r="E409" s="31">
        <f>IF(odchylky!Q95="","",odchylky!Q95)</f>
        <v>-2.1739130434782608E-2</v>
      </c>
    </row>
    <row r="410" spans="5:5" x14ac:dyDescent="0.25">
      <c r="E410" s="31">
        <f>IF(odchylky!Q97="","",odchylky!Q97)</f>
        <v>7.1428571428571425E-2</v>
      </c>
    </row>
    <row r="411" spans="5:5" x14ac:dyDescent="0.25">
      <c r="E411" s="31">
        <f>IF(odchylky!Q98="","",odchylky!Q98)</f>
        <v>-3.5087719298245612E-2</v>
      </c>
    </row>
    <row r="412" spans="5:5" x14ac:dyDescent="0.25">
      <c r="E412" s="31">
        <f>IF(odchylky!Q99="","",odchylky!Q99)</f>
        <v>-0.16666666666666666</v>
      </c>
    </row>
    <row r="413" spans="5:5" x14ac:dyDescent="0.25">
      <c r="E413" s="31">
        <f>IF(odchylky!Q100="","",odchylky!Q100)</f>
        <v>4.4776119402985072E-2</v>
      </c>
    </row>
    <row r="414" spans="5:5" x14ac:dyDescent="0.25">
      <c r="E414" s="31">
        <f>IF(odchylky!Q101="","",odchylky!Q101)</f>
        <v>-3.4090909090909088E-2</v>
      </c>
    </row>
    <row r="415" spans="5:5" x14ac:dyDescent="0.25">
      <c r="E415" s="31">
        <f>IF(odchylky!Q102="","",odchylky!Q102)</f>
        <v>2.9411764705882353E-2</v>
      </c>
    </row>
    <row r="416" spans="5:5" x14ac:dyDescent="0.25">
      <c r="E416" s="31">
        <f>IF(odchylky!Q103="","",odchylky!Q103)</f>
        <v>-8.1632653061224483E-2</v>
      </c>
    </row>
    <row r="417" spans="5:5" x14ac:dyDescent="0.25">
      <c r="E417" s="31">
        <f>IF(odchylky!Q104="","",odchylky!Q104)</f>
        <v>8.6956521739130432E-2</v>
      </c>
    </row>
    <row r="418" spans="5:5" x14ac:dyDescent="0.25">
      <c r="E418" s="31">
        <f>IF(odchylky!Q105="","",odchylky!Q105)</f>
        <v>-7.8947368421052627E-2</v>
      </c>
    </row>
    <row r="419" spans="5:5" x14ac:dyDescent="0.25">
      <c r="E419" s="31">
        <f>IF(odchylky!Q106="","",odchylky!Q106)</f>
        <v>0.27906976744186046</v>
      </c>
    </row>
    <row r="420" spans="5:5" x14ac:dyDescent="0.25">
      <c r="E420" s="31">
        <f>IF(odchylky!Q107="","",odchylky!Q107)</f>
        <v>-1.5151515151515152E-2</v>
      </c>
    </row>
    <row r="421" spans="5:5" x14ac:dyDescent="0.25">
      <c r="E421" s="31">
        <f>IF(odchylky!Q108="","",odchylky!Q108)</f>
        <v>-2.4390243902439025E-2</v>
      </c>
    </row>
    <row r="422" spans="5:5" x14ac:dyDescent="0.25">
      <c r="E422" s="31">
        <f>IF(odchylky!Q109="","",odchylky!Q109)</f>
        <v>-0.10714285714285714</v>
      </c>
    </row>
    <row r="423" spans="5:5" x14ac:dyDescent="0.25">
      <c r="E423" s="31">
        <f>IF(odchylky!Q110="","",odchylky!Q110)</f>
        <v>0.1111111111111111</v>
      </c>
    </row>
    <row r="424" spans="5:5" x14ac:dyDescent="0.25">
      <c r="E424" s="31">
        <f>IF(odchylky!Q111="","",odchylky!Q111)</f>
        <v>3.1746031746031744E-2</v>
      </c>
    </row>
    <row r="425" spans="5:5" x14ac:dyDescent="0.25">
      <c r="E425" s="31">
        <f>IF(odchylky!Q112="","",odchylky!Q112)</f>
        <v>0.15384615384615385</v>
      </c>
    </row>
    <row r="426" spans="5:5" x14ac:dyDescent="0.25">
      <c r="E426" s="31">
        <f>IF(odchylky!Q113="","",odchylky!Q113)</f>
        <v>0.15853658536585366</v>
      </c>
    </row>
    <row r="427" spans="5:5" x14ac:dyDescent="0.25">
      <c r="E427" s="31">
        <f>IF(odchylky!Q114="","",odchylky!Q114)</f>
        <v>-0.24528301886792453</v>
      </c>
    </row>
    <row r="428" spans="5:5" x14ac:dyDescent="0.25">
      <c r="E428" s="31">
        <f>IF(odchylky!R18="","",odchylky!R18)</f>
        <v>0</v>
      </c>
    </row>
    <row r="429" spans="5:5" x14ac:dyDescent="0.25">
      <c r="E429" s="31">
        <f>IF(odchylky!R19="","",odchylky!R19)</f>
        <v>4.1666666666666664E-2</v>
      </c>
    </row>
    <row r="430" spans="5:5" x14ac:dyDescent="0.25">
      <c r="E430" s="31">
        <f>IF(odchylky!R21="","",odchylky!R21)</f>
        <v>-0.1111111111111111</v>
      </c>
    </row>
    <row r="431" spans="5:5" x14ac:dyDescent="0.25">
      <c r="E431" s="31">
        <f>IF(odchylky!R22="","",odchylky!R22)</f>
        <v>-9.0909090909090912E-2</v>
      </c>
    </row>
    <row r="432" spans="5:5" x14ac:dyDescent="0.25">
      <c r="E432" s="31">
        <f>IF(odchylky!R23="","",odchylky!R23)</f>
        <v>6.3829787234042548E-2</v>
      </c>
    </row>
    <row r="433" spans="5:5" x14ac:dyDescent="0.25">
      <c r="E433" s="31">
        <f>IF(odchylky!R24="","",odchylky!R24)</f>
        <v>-1.4084507042253521E-2</v>
      </c>
    </row>
    <row r="434" spans="5:5" x14ac:dyDescent="0.25">
      <c r="E434" s="31">
        <f>IF(odchylky!R25="","",odchylky!R25)</f>
        <v>4.6511627906976744E-2</v>
      </c>
    </row>
    <row r="435" spans="5:5" x14ac:dyDescent="0.25">
      <c r="E435" s="31">
        <f>IF(odchylky!R26="","",odchylky!R26)</f>
        <v>3.4482758620689655E-2</v>
      </c>
    </row>
    <row r="436" spans="5:5" x14ac:dyDescent="0.25">
      <c r="E436" s="31">
        <f>IF(odchylky!R27="","",odchylky!R27)</f>
        <v>0</v>
      </c>
    </row>
    <row r="437" spans="5:5" x14ac:dyDescent="0.25">
      <c r="E437" s="31">
        <f>IF(odchylky!R28="","",odchylky!R28)</f>
        <v>0.2</v>
      </c>
    </row>
    <row r="438" spans="5:5" x14ac:dyDescent="0.25">
      <c r="E438" s="31">
        <f>IF(odchylky!R29="","",odchylky!R29)</f>
        <v>9.7560975609756101E-2</v>
      </c>
    </row>
    <row r="439" spans="5:5" x14ac:dyDescent="0.25">
      <c r="E439" s="31">
        <f>IF(odchylky!R30="","",odchylky!R30)</f>
        <v>0</v>
      </c>
    </row>
    <row r="440" spans="5:5" x14ac:dyDescent="0.25">
      <c r="E440" s="31">
        <f>IF(odchylky!R31="","",odchylky!R31)</f>
        <v>0.29032258064516131</v>
      </c>
    </row>
    <row r="441" spans="5:5" x14ac:dyDescent="0.25">
      <c r="E441" s="31">
        <f>IF(odchylky!R32="","",odchylky!R32)</f>
        <v>0.1111111111111111</v>
      </c>
    </row>
    <row r="442" spans="5:5" x14ac:dyDescent="0.25">
      <c r="E442" s="31">
        <f>IF(odchylky!R33="","",odchylky!R33)</f>
        <v>-9.0909090909090912E-2</v>
      </c>
    </row>
    <row r="443" spans="5:5" x14ac:dyDescent="0.25">
      <c r="E443" s="31">
        <f>IF(odchylky!R34="","",odchylky!R34)</f>
        <v>4.1666666666666664E-2</v>
      </c>
    </row>
    <row r="444" spans="5:5" x14ac:dyDescent="0.25">
      <c r="E444" s="31">
        <f>IF(odchylky!R35="","",odchylky!R35)</f>
        <v>0.04</v>
      </c>
    </row>
    <row r="445" spans="5:5" x14ac:dyDescent="0.25">
      <c r="E445" s="31">
        <f>IF(odchylky!R36="","",odchylky!R36)</f>
        <v>0</v>
      </c>
    </row>
    <row r="446" spans="5:5" x14ac:dyDescent="0.25">
      <c r="E446" s="31">
        <f>IF(odchylky!R37="","",odchylky!R37)</f>
        <v>-6.25E-2</v>
      </c>
    </row>
    <row r="447" spans="5:5" x14ac:dyDescent="0.25">
      <c r="E447" s="31">
        <f>IF(odchylky!R38="","",odchylky!R38)</f>
        <v>6.3829787234042548E-2</v>
      </c>
    </row>
    <row r="448" spans="5:5" x14ac:dyDescent="0.25">
      <c r="E448" s="31">
        <f>IF(odchylky!R40="","",odchylky!R40)</f>
        <v>2.564102564102564E-2</v>
      </c>
    </row>
    <row r="449" spans="5:5" x14ac:dyDescent="0.25">
      <c r="E449" s="31">
        <f>IF(odchylky!R41="","",odchylky!R41)</f>
        <v>-0.12280701754385964</v>
      </c>
    </row>
    <row r="450" spans="5:5" x14ac:dyDescent="0.25">
      <c r="E450" s="31">
        <f>IF(odchylky!R42="","",odchylky!R42)</f>
        <v>0.13636363636363635</v>
      </c>
    </row>
    <row r="451" spans="5:5" x14ac:dyDescent="0.25">
      <c r="E451" s="31">
        <f>IF(odchylky!R43="","",odchylky!R43)</f>
        <v>3.896103896103896E-2</v>
      </c>
    </row>
    <row r="452" spans="5:5" x14ac:dyDescent="0.25">
      <c r="E452" s="31">
        <f>IF(odchylky!R44="","",odchylky!R44)</f>
        <v>0.31868131868131866</v>
      </c>
    </row>
    <row r="453" spans="5:5" x14ac:dyDescent="0.25">
      <c r="E453" s="31">
        <f>IF(odchylky!R45="","",odchylky!R45)</f>
        <v>-0.21052631578947367</v>
      </c>
    </row>
    <row r="454" spans="5:5" x14ac:dyDescent="0.25">
      <c r="E454" s="31">
        <f>IF(odchylky!R46="","",odchylky!R46)</f>
        <v>-7.407407407407407E-2</v>
      </c>
    </row>
    <row r="455" spans="5:5" x14ac:dyDescent="0.25">
      <c r="E455" s="31">
        <f>IF(odchylky!R47="","",odchylky!R47)</f>
        <v>-1.9607843137254902E-2</v>
      </c>
    </row>
    <row r="456" spans="5:5" x14ac:dyDescent="0.25">
      <c r="E456" s="31">
        <f>IF(odchylky!R48="","",odchylky!R48)</f>
        <v>0.125</v>
      </c>
    </row>
    <row r="457" spans="5:5" x14ac:dyDescent="0.25">
      <c r="E457" s="31">
        <f>IF(odchylky!R49="","",odchylky!R49)</f>
        <v>-6.9767441860465115E-2</v>
      </c>
    </row>
    <row r="458" spans="5:5" x14ac:dyDescent="0.25">
      <c r="E458" s="31">
        <f>IF(odchylky!R50="","",odchylky!R50)</f>
        <v>1.4492753623188406E-2</v>
      </c>
    </row>
    <row r="459" spans="5:5" x14ac:dyDescent="0.25">
      <c r="E459" s="31">
        <f>IF(odchylky!R51="","",odchylky!R51)</f>
        <v>1.2658227848101266E-2</v>
      </c>
    </row>
    <row r="460" spans="5:5" x14ac:dyDescent="0.25">
      <c r="E460" s="31">
        <f>IF(odchylky!R52="","",odchylky!R52)</f>
        <v>-0.13793103448275862</v>
      </c>
    </row>
    <row r="461" spans="5:5" x14ac:dyDescent="0.25">
      <c r="E461" s="31">
        <f>IF(odchylky!R53="","",odchylky!R53)</f>
        <v>3.7735849056603772E-2</v>
      </c>
    </row>
    <row r="462" spans="5:5" x14ac:dyDescent="0.25">
      <c r="E462" s="31">
        <f>IF(odchylky!R54="","",odchylky!R54)</f>
        <v>-6.25E-2</v>
      </c>
    </row>
    <row r="463" spans="5:5" x14ac:dyDescent="0.25">
      <c r="E463" s="31">
        <f>IF(odchylky!R55="","",odchylky!R55)</f>
        <v>-5.9829059829059832E-2</v>
      </c>
    </row>
    <row r="464" spans="5:5" x14ac:dyDescent="0.25">
      <c r="E464" s="31">
        <f>IF(odchylky!R56="","",odchylky!R56)</f>
        <v>-3.2258064516129031E-2</v>
      </c>
    </row>
    <row r="465" spans="5:5" x14ac:dyDescent="0.25">
      <c r="E465" s="31">
        <f>IF(odchylky!R59="","",odchylky!R59)</f>
        <v>5.2631578947368418E-2</v>
      </c>
    </row>
    <row r="466" spans="5:5" x14ac:dyDescent="0.25">
      <c r="E466" s="31">
        <f>IF(odchylky!R60="","",odchylky!R60)</f>
        <v>2.0408163265306121E-2</v>
      </c>
    </row>
    <row r="467" spans="5:5" x14ac:dyDescent="0.25">
      <c r="E467" s="31">
        <f>IF(odchylky!R61="","",odchylky!R61)</f>
        <v>0.31578947368421051</v>
      </c>
    </row>
    <row r="468" spans="5:5" x14ac:dyDescent="0.25">
      <c r="E468" s="31">
        <f>IF(odchylky!R62="","",odchylky!R62)</f>
        <v>6.0606060606060608E-2</v>
      </c>
    </row>
    <row r="469" spans="5:5" x14ac:dyDescent="0.25">
      <c r="E469" s="31">
        <f>IF(odchylky!R63="","",odchylky!R63)</f>
        <v>2.2727272727272728E-2</v>
      </c>
    </row>
    <row r="470" spans="5:5" x14ac:dyDescent="0.25">
      <c r="E470" s="31">
        <f>IF(odchylky!R64="","",odchylky!R64)</f>
        <v>0.33333333333333331</v>
      </c>
    </row>
    <row r="471" spans="5:5" x14ac:dyDescent="0.25">
      <c r="E471" s="31">
        <f>IF(odchylky!R65="","",odchylky!R65)</f>
        <v>0</v>
      </c>
    </row>
    <row r="472" spans="5:5" x14ac:dyDescent="0.25">
      <c r="E472" s="31">
        <f>IF(odchylky!R66="","",odchylky!R66)</f>
        <v>0.22448979591836735</v>
      </c>
    </row>
    <row r="473" spans="5:5" x14ac:dyDescent="0.25">
      <c r="E473" s="31">
        <f>IF(odchylky!R67="","",odchylky!R67)</f>
        <v>8.4337349397590355E-2</v>
      </c>
    </row>
    <row r="474" spans="5:5" x14ac:dyDescent="0.25">
      <c r="E474" s="31">
        <f>IF(odchylky!R68="","",odchylky!R68)</f>
        <v>-2.4390243902439025E-2</v>
      </c>
    </row>
    <row r="475" spans="5:5" x14ac:dyDescent="0.25">
      <c r="E475" s="31">
        <f>IF(odchylky!R69="","",odchylky!R69)</f>
        <v>0.1111111111111111</v>
      </c>
    </row>
    <row r="476" spans="5:5" x14ac:dyDescent="0.25">
      <c r="E476" s="31">
        <f>IF(odchylky!R70="","",odchylky!R70)</f>
        <v>7.1428571428571425E-2</v>
      </c>
    </row>
    <row r="477" spans="5:5" x14ac:dyDescent="0.25">
      <c r="E477" s="31">
        <f>IF(odchylky!R71="","",odchylky!R71)</f>
        <v>-0.13793103448275862</v>
      </c>
    </row>
    <row r="478" spans="5:5" x14ac:dyDescent="0.25">
      <c r="E478" s="31">
        <f>IF(odchylky!R72="","",odchylky!R72)</f>
        <v>2.8037383177570093E-2</v>
      </c>
    </row>
    <row r="479" spans="5:5" x14ac:dyDescent="0.25">
      <c r="E479" s="31">
        <f>IF(odchylky!R73="","",odchylky!R73)</f>
        <v>-2.4390243902439025E-2</v>
      </c>
    </row>
    <row r="480" spans="5:5" x14ac:dyDescent="0.25">
      <c r="E480" s="31">
        <f>IF(odchylky!R74="","",odchylky!R74)</f>
        <v>0.14035087719298245</v>
      </c>
    </row>
    <row r="481" spans="5:5" x14ac:dyDescent="0.25">
      <c r="E481" s="31">
        <f>IF(odchylky!R75="","",odchylky!R75)</f>
        <v>8.6956521739130432E-2</v>
      </c>
    </row>
    <row r="482" spans="5:5" x14ac:dyDescent="0.25">
      <c r="E482" s="31">
        <f>IF(odchylky!R76="","",odchylky!R76)</f>
        <v>4.1666666666666664E-2</v>
      </c>
    </row>
    <row r="483" spans="5:5" x14ac:dyDescent="0.25">
      <c r="E483" s="31">
        <f>IF(odchylky!R78="","",odchylky!R78)</f>
        <v>5.2631578947368418E-2</v>
      </c>
    </row>
    <row r="484" spans="5:5" x14ac:dyDescent="0.25">
      <c r="E484" s="31">
        <f>IF(odchylky!R79="","",odchylky!R79)</f>
        <v>-3.8461538461538464E-2</v>
      </c>
    </row>
    <row r="485" spans="5:5" x14ac:dyDescent="0.25">
      <c r="E485" s="31">
        <f>IF(odchylky!R80="","",odchylky!R80)</f>
        <v>0</v>
      </c>
    </row>
    <row r="486" spans="5:5" x14ac:dyDescent="0.25">
      <c r="E486" s="31">
        <f>IF(odchylky!R81="","",odchylky!R81)</f>
        <v>6.0606060606060608E-2</v>
      </c>
    </row>
    <row r="487" spans="5:5" x14ac:dyDescent="0.25">
      <c r="E487" s="31">
        <f>IF(odchylky!R82="","",odchylky!R82)</f>
        <v>0.12359550561797752</v>
      </c>
    </row>
    <row r="488" spans="5:5" x14ac:dyDescent="0.25">
      <c r="E488" s="31">
        <f>IF(odchylky!R83="","",odchylky!R83)</f>
        <v>-3.2258064516129031E-2</v>
      </c>
    </row>
    <row r="489" spans="5:5" x14ac:dyDescent="0.25">
      <c r="E489" s="31">
        <f>IF(odchylky!R84="","",odchylky!R84)</f>
        <v>0.15384615384615385</v>
      </c>
    </row>
    <row r="490" spans="5:5" x14ac:dyDescent="0.25">
      <c r="E490" s="31">
        <f>IF(odchylky!R85="","",odchylky!R85)</f>
        <v>-3.8461538461538464E-2</v>
      </c>
    </row>
    <row r="491" spans="5:5" x14ac:dyDescent="0.25">
      <c r="E491" s="31">
        <f>IF(odchylky!R86="","",odchylky!R86)</f>
        <v>8.4337349397590355E-2</v>
      </c>
    </row>
    <row r="492" spans="5:5" x14ac:dyDescent="0.25">
      <c r="E492" s="31">
        <f>IF(odchylky!R87="","",odchylky!R87)</f>
        <v>0.19565217391304349</v>
      </c>
    </row>
    <row r="493" spans="5:5" x14ac:dyDescent="0.25">
      <c r="E493" s="31">
        <f>IF(odchylky!R88="","",odchylky!R88)</f>
        <v>0.12903225806451613</v>
      </c>
    </row>
    <row r="494" spans="5:5" x14ac:dyDescent="0.25">
      <c r="E494" s="31">
        <f>IF(odchylky!R89="","",odchylky!R89)</f>
        <v>4.6511627906976744E-2</v>
      </c>
    </row>
    <row r="495" spans="5:5" x14ac:dyDescent="0.25">
      <c r="E495" s="31">
        <f>IF(odchylky!R90="","",odchylky!R90)</f>
        <v>-3.8461538461538464E-2</v>
      </c>
    </row>
    <row r="496" spans="5:5" x14ac:dyDescent="0.25">
      <c r="E496" s="31">
        <f>IF(odchylky!R91="","",odchylky!R91)</f>
        <v>0.12244897959183673</v>
      </c>
    </row>
    <row r="497" spans="5:5" x14ac:dyDescent="0.25">
      <c r="E497" s="31">
        <f>IF(odchylky!R92="","",odchylky!R92)</f>
        <v>8.5271317829457363E-2</v>
      </c>
    </row>
    <row r="498" spans="5:5" x14ac:dyDescent="0.25">
      <c r="E498" s="31">
        <f>IF(odchylky!R93="","",odchylky!R93)</f>
        <v>0.1111111111111111</v>
      </c>
    </row>
    <row r="499" spans="5:5" x14ac:dyDescent="0.25">
      <c r="E499" s="31">
        <f>IF(odchylky!R94="","",odchylky!R94)</f>
        <v>-0.13043478260869565</v>
      </c>
    </row>
    <row r="500" spans="5:5" x14ac:dyDescent="0.25">
      <c r="E500" s="31">
        <f>IF(odchylky!R95="","",odchylky!R95)</f>
        <v>8.6956521739130432E-2</v>
      </c>
    </row>
    <row r="501" spans="5:5" x14ac:dyDescent="0.25">
      <c r="E501" s="31">
        <f>IF(odchylky!R97="","",odchylky!R97)</f>
        <v>-4.7619047619047616E-2</v>
      </c>
    </row>
    <row r="502" spans="5:5" x14ac:dyDescent="0.25">
      <c r="E502" s="31">
        <f>IF(odchylky!R98="","",odchylky!R98)</f>
        <v>5.2631578947368418E-2</v>
      </c>
    </row>
    <row r="503" spans="5:5" x14ac:dyDescent="0.25">
      <c r="E503" s="31">
        <f>IF(odchylky!R99="","",odchylky!R99)</f>
        <v>0.19047619047619047</v>
      </c>
    </row>
    <row r="504" spans="5:5" x14ac:dyDescent="0.25">
      <c r="E504" s="31">
        <f>IF(odchylky!R100="","",odchylky!R100)</f>
        <v>4.4776119402985072E-2</v>
      </c>
    </row>
    <row r="505" spans="5:5" x14ac:dyDescent="0.25">
      <c r="E505" s="31">
        <f>IF(odchylky!R101="","",odchylky!R101)</f>
        <v>-9.0909090909090912E-2</v>
      </c>
    </row>
    <row r="506" spans="5:5" x14ac:dyDescent="0.25">
      <c r="E506" s="31">
        <f>IF(odchylky!R102="","",odchylky!R102)</f>
        <v>-0.11764705882352941</v>
      </c>
    </row>
    <row r="507" spans="5:5" x14ac:dyDescent="0.25">
      <c r="E507" s="31">
        <f>IF(odchylky!R103="","",odchylky!R103)</f>
        <v>2.0408163265306121E-2</v>
      </c>
    </row>
    <row r="508" spans="5:5" x14ac:dyDescent="0.25">
      <c r="E508" s="31">
        <f>IF(odchylky!R104="","",odchylky!R104)</f>
        <v>-0.13043478260869565</v>
      </c>
    </row>
    <row r="509" spans="5:5" x14ac:dyDescent="0.25">
      <c r="E509" s="31">
        <f>IF(odchylky!R105="","",odchylky!R105)</f>
        <v>-7.8947368421052627E-2</v>
      </c>
    </row>
    <row r="510" spans="5:5" x14ac:dyDescent="0.25">
      <c r="E510" s="31">
        <f>IF(odchylky!R106="","",odchylky!R106)</f>
        <v>0.16279069767441862</v>
      </c>
    </row>
    <row r="511" spans="5:5" x14ac:dyDescent="0.25">
      <c r="E511" s="31">
        <f>IF(odchylky!R107="","",odchylky!R107)</f>
        <v>6.0606060606060608E-2</v>
      </c>
    </row>
    <row r="512" spans="5:5" x14ac:dyDescent="0.25">
      <c r="E512" s="31">
        <f>IF(odchylky!R108="","",odchylky!R108)</f>
        <v>-2.4390243902439025E-2</v>
      </c>
    </row>
    <row r="513" spans="5:5" x14ac:dyDescent="0.25">
      <c r="E513" s="31">
        <f>IF(odchylky!R109="","",odchylky!R109)</f>
        <v>7.1428571428571425E-2</v>
      </c>
    </row>
    <row r="514" spans="5:5" x14ac:dyDescent="0.25">
      <c r="E514" s="31">
        <f>IF(odchylky!R110="","",odchylky!R110)</f>
        <v>0.21212121212121213</v>
      </c>
    </row>
    <row r="515" spans="5:5" x14ac:dyDescent="0.25">
      <c r="E515" s="31">
        <f>IF(odchylky!R111="","",odchylky!R111)</f>
        <v>0.1111111111111111</v>
      </c>
    </row>
    <row r="516" spans="5:5" x14ac:dyDescent="0.25">
      <c r="E516" s="31">
        <f>IF(odchylky!R112="","",odchylky!R112)</f>
        <v>0.1111111111111111</v>
      </c>
    </row>
    <row r="517" spans="5:5" x14ac:dyDescent="0.25">
      <c r="E517" s="31">
        <f>IF(odchylky!R113="","",odchylky!R113)</f>
        <v>0.34146341463414637</v>
      </c>
    </row>
    <row r="518" spans="5:5" x14ac:dyDescent="0.25">
      <c r="E518" s="31">
        <f>IF(odchylky!R114="","",odchylky!R114)</f>
        <v>-5.6603773584905662E-2</v>
      </c>
    </row>
  </sheetData>
  <conditionalFormatting sqref="E321:F336 E2:E320 E337:E518">
    <cfRule type="cellIs" dxfId="3" priority="9" operator="between">
      <formula>-0.05</formula>
      <formula>0.05</formula>
    </cfRule>
  </conditionalFormatting>
  <conditionalFormatting sqref="E321:F336 E2:E320 E337:E518">
    <cfRule type="cellIs" dxfId="2" priority="1" operator="between">
      <formula>0.85</formula>
      <formula>1.2</formula>
    </cfRule>
    <cfRule type="cellIs" dxfId="1" priority="2" operator="between">
      <formula>0.85</formula>
      <formula>1.1</formula>
    </cfRule>
    <cfRule type="cellIs" dxfId="0" priority="3" operator="between">
      <formula>0.85</formula>
      <formula>1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6BCFC-E4F1-4684-B6AE-5676760F8D4A}">
  <dimension ref="A1:Z740"/>
  <sheetViews>
    <sheetView tabSelected="1" zoomScale="70" zoomScaleNormal="70" workbookViewId="0">
      <selection activeCell="P13" sqref="P13"/>
    </sheetView>
  </sheetViews>
  <sheetFormatPr defaultRowHeight="15" x14ac:dyDescent="0.25"/>
  <cols>
    <col min="2" max="2" width="12.5703125" style="43" customWidth="1"/>
    <col min="3" max="3" width="13.5703125" bestFit="1" customWidth="1"/>
    <col min="5" max="5" width="11.42578125" customWidth="1"/>
    <col min="6" max="6" width="11.7109375" customWidth="1"/>
    <col min="8" max="9" width="12.7109375" customWidth="1"/>
    <col min="11" max="11" width="11.5703125" customWidth="1"/>
    <col min="12" max="12" width="12" customWidth="1"/>
    <col min="14" max="14" width="12.85546875" customWidth="1"/>
    <col min="15" max="15" width="14" customWidth="1"/>
    <col min="26" max="26" width="11.85546875" bestFit="1" customWidth="1"/>
  </cols>
  <sheetData>
    <row r="1" spans="1:15" x14ac:dyDescent="0.25">
      <c r="K1" t="s">
        <v>125</v>
      </c>
      <c r="L1" t="s">
        <v>124</v>
      </c>
      <c r="N1" t="s">
        <v>133</v>
      </c>
      <c r="O1" t="s">
        <v>132</v>
      </c>
    </row>
    <row r="2" spans="1:15" x14ac:dyDescent="0.25">
      <c r="A2" s="30">
        <v>0.05</v>
      </c>
      <c r="C2" s="74" t="s">
        <v>31</v>
      </c>
      <c r="D2" s="74"/>
      <c r="E2" s="53">
        <f>(E24+E25)/SUM(E4:E45)</f>
        <v>0.21875</v>
      </c>
      <c r="F2" s="53">
        <f t="shared" ref="F2:I2" si="0">(F24+F25)/SUM(F4:F45)</f>
        <v>0.24456521739130435</v>
      </c>
      <c r="G2" s="53"/>
      <c r="H2" s="53">
        <f t="shared" si="0"/>
        <v>0.29499999999999998</v>
      </c>
      <c r="I2" s="53">
        <f t="shared" si="0"/>
        <v>0.28433268858800775</v>
      </c>
      <c r="J2" s="54"/>
      <c r="K2" s="54" t="s">
        <v>143</v>
      </c>
      <c r="L2" s="54"/>
      <c r="M2" s="54"/>
      <c r="N2" s="54" t="s">
        <v>144</v>
      </c>
    </row>
    <row r="3" spans="1:15" ht="27.75" customHeight="1" x14ac:dyDescent="0.25">
      <c r="A3" t="s">
        <v>27</v>
      </c>
      <c r="B3" s="50" t="s">
        <v>26</v>
      </c>
      <c r="C3" t="s">
        <v>27</v>
      </c>
      <c r="E3" s="55" t="s">
        <v>131</v>
      </c>
      <c r="F3" s="55" t="s">
        <v>130</v>
      </c>
      <c r="H3" s="55" t="s">
        <v>129</v>
      </c>
      <c r="I3" s="55" t="s">
        <v>128</v>
      </c>
      <c r="K3" s="55" t="s">
        <v>126</v>
      </c>
      <c r="L3" s="55" t="s">
        <v>127</v>
      </c>
      <c r="N3" s="55" t="s">
        <v>134</v>
      </c>
      <c r="O3" s="55" t="s">
        <v>135</v>
      </c>
    </row>
    <row r="4" spans="1:15" x14ac:dyDescent="0.25">
      <c r="A4" s="30">
        <v>-1</v>
      </c>
      <c r="B4" s="51">
        <v>-1</v>
      </c>
      <c r="C4" s="42" t="s">
        <v>23</v>
      </c>
      <c r="E4" s="48">
        <f>COUNTIF(K4:K2200,"&lt;="&amp;$B$4)</f>
        <v>0</v>
      </c>
      <c r="F4" s="48">
        <f>COUNTIF(L4:L2200,"&lt;="&amp;$B$4)</f>
        <v>0</v>
      </c>
      <c r="G4" s="48"/>
      <c r="H4" s="48">
        <f>COUNTIF(N4:N2200,"&lt;="&amp;$B$4)</f>
        <v>0</v>
      </c>
      <c r="I4" s="48">
        <f>COUNTIF(O4:O2200,"&lt;="&amp;$B$4)</f>
        <v>0</v>
      </c>
      <c r="K4" s="56">
        <v>0.5</v>
      </c>
      <c r="L4" s="56">
        <v>-2.4390243902439025E-2</v>
      </c>
      <c r="N4" s="56">
        <v>-0.1891891891891892</v>
      </c>
      <c r="O4" s="56">
        <v>-7.8947368421052627E-2</v>
      </c>
    </row>
    <row r="5" spans="1:15" x14ac:dyDescent="0.25">
      <c r="A5" s="47">
        <f>A4+0.05</f>
        <v>-0.95</v>
      </c>
      <c r="B5" s="51">
        <f t="shared" ref="B5:B44" si="1">B4+$A$2</f>
        <v>-0.95</v>
      </c>
      <c r="C5" s="36" t="s">
        <v>24</v>
      </c>
      <c r="D5" s="48"/>
      <c r="E5" s="48">
        <f>COUNTIF($K$4:$K$2200,"&lt;="&amp;B5)-SUM($E$4:E4)</f>
        <v>0</v>
      </c>
      <c r="F5" s="48">
        <f>COUNTIF($L$4:$L$2200,"&lt;="&amp;B5)-SUM($F$4:F4)</f>
        <v>0</v>
      </c>
      <c r="G5" s="48"/>
      <c r="H5" s="48">
        <f>COUNTIF($N$4:$N$2200,"&lt;="&amp;B5)-SUM($H$4:H4)</f>
        <v>0</v>
      </c>
      <c r="I5" s="48">
        <f>COUNTIF($O$4:$O$2200,"&lt;="&amp;B5)-SUM($I$4:I4)</f>
        <v>0</v>
      </c>
      <c r="J5" s="48"/>
      <c r="K5" s="56">
        <v>0.14583333333333334</v>
      </c>
      <c r="L5" s="56">
        <v>-3.8461538461538464E-2</v>
      </c>
      <c r="N5" s="56">
        <v>-0.4</v>
      </c>
      <c r="O5" s="56">
        <v>-4.2553191489361701E-2</v>
      </c>
    </row>
    <row r="6" spans="1:15" x14ac:dyDescent="0.25">
      <c r="A6" s="47">
        <f t="shared" ref="A6:A44" si="2">A5+0.05</f>
        <v>-0.89999999999999991</v>
      </c>
      <c r="B6" s="51">
        <f t="shared" si="1"/>
        <v>-0.89999999999999991</v>
      </c>
      <c r="C6" s="36" t="s">
        <v>28</v>
      </c>
      <c r="D6" s="48"/>
      <c r="E6" s="48">
        <f>COUNTIF($K$4:$K$2200,"&lt;="&amp;B6)-SUM($E$4:E5)</f>
        <v>0</v>
      </c>
      <c r="F6" s="48">
        <f>COUNTIF($L$4:$L$2200,"&lt;="&amp;B6)-SUM($F$4:F5)</f>
        <v>0</v>
      </c>
      <c r="G6" s="48"/>
      <c r="H6" s="48">
        <f>COUNTIF($N$4:$N$2200,"&lt;="&amp;B6)-SUM($H$4:H5)</f>
        <v>0</v>
      </c>
      <c r="I6" s="48">
        <f>COUNTIF($O$4:$O$2200,"&lt;="&amp;B6)-SUM($I$4:I5)</f>
        <v>0</v>
      </c>
      <c r="J6" s="48"/>
      <c r="K6" s="56">
        <v>0.35897435897435898</v>
      </c>
      <c r="L6" s="56">
        <v>0</v>
      </c>
      <c r="N6" s="56">
        <v>-0.25</v>
      </c>
      <c r="O6" s="56">
        <v>-0.1891891891891892</v>
      </c>
    </row>
    <row r="7" spans="1:15" x14ac:dyDescent="0.25">
      <c r="A7" s="47">
        <f t="shared" si="2"/>
        <v>-0.84999999999999987</v>
      </c>
      <c r="B7" s="51">
        <f t="shared" si="1"/>
        <v>-0.84999999999999987</v>
      </c>
      <c r="C7" s="36" t="s">
        <v>38</v>
      </c>
      <c r="D7" s="48"/>
      <c r="E7" s="48">
        <f>COUNTIF($K$4:$K$2200,"&lt;="&amp;B7)-SUM($E$4:E6)</f>
        <v>0</v>
      </c>
      <c r="F7" s="48">
        <f>COUNTIF($L$4:$L$2200,"&lt;="&amp;B7)-SUM($F$4:F6)</f>
        <v>0</v>
      </c>
      <c r="G7" s="48"/>
      <c r="H7" s="48">
        <f>COUNTIF($N$4:$N$2200,"&lt;="&amp;B7)-SUM($H$4:H6)</f>
        <v>0</v>
      </c>
      <c r="I7" s="48">
        <f>COUNTIF($O$4:$O$2200,"&lt;="&amp;B7)-SUM($I$4:I6)</f>
        <v>0</v>
      </c>
      <c r="J7" s="48"/>
      <c r="K7" s="56">
        <v>0.21428571428571427</v>
      </c>
      <c r="L7" s="56">
        <v>-6.25E-2</v>
      </c>
      <c r="N7" s="56">
        <v>-0.15492957746478872</v>
      </c>
      <c r="O7" s="56">
        <v>-5.4054054054054057E-2</v>
      </c>
    </row>
    <row r="8" spans="1:15" x14ac:dyDescent="0.25">
      <c r="A8" s="47">
        <f t="shared" si="2"/>
        <v>-0.79999999999999982</v>
      </c>
      <c r="B8" s="51">
        <f t="shared" si="1"/>
        <v>-0.79999999999999982</v>
      </c>
      <c r="C8" s="36" t="s">
        <v>39</v>
      </c>
      <c r="D8" s="48"/>
      <c r="E8" s="48">
        <f>COUNTIF($K$4:$K$2200,"&lt;="&amp;B8)-SUM($E$4:E7)</f>
        <v>0</v>
      </c>
      <c r="F8" s="48">
        <f>COUNTIF($L$4:$L$2200,"&lt;="&amp;B8)-SUM($F$4:F7)</f>
        <v>0</v>
      </c>
      <c r="G8" s="48"/>
      <c r="H8" s="48">
        <f>COUNTIF($N$4:$N$2200,"&lt;="&amp;B8)-SUM($H$4:H7)</f>
        <v>0</v>
      </c>
      <c r="I8" s="48">
        <f>COUNTIF($O$4:$O$2200,"&lt;="&amp;B8)-SUM($I$4:I7)</f>
        <v>0</v>
      </c>
      <c r="J8" s="48"/>
      <c r="K8" s="56">
        <v>0.13636363636363635</v>
      </c>
      <c r="L8" s="56">
        <v>0.16279069767441862</v>
      </c>
      <c r="N8" s="56">
        <v>0</v>
      </c>
      <c r="O8" s="56">
        <v>-9.0909090909090912E-2</v>
      </c>
    </row>
    <row r="9" spans="1:15" x14ac:dyDescent="0.25">
      <c r="A9" s="47">
        <f t="shared" si="2"/>
        <v>-0.74999999999999978</v>
      </c>
      <c r="B9" s="51">
        <f t="shared" si="1"/>
        <v>-0.74999999999999978</v>
      </c>
      <c r="C9" s="36" t="s">
        <v>40</v>
      </c>
      <c r="D9" s="48"/>
      <c r="E9" s="48">
        <f>COUNTIF($K$4:$K$2200,"&lt;="&amp;B9)-SUM($E$4:E8)</f>
        <v>0</v>
      </c>
      <c r="F9" s="48">
        <f>COUNTIF($L$4:$L$2200,"&lt;="&amp;B9)-SUM($F$4:F8)</f>
        <v>0</v>
      </c>
      <c r="G9" s="48"/>
      <c r="H9" s="48">
        <f>COUNTIF($N$4:$N$2200,"&lt;="&amp;B9)-SUM($H$4:H8)</f>
        <v>0</v>
      </c>
      <c r="I9" s="48">
        <f>COUNTIF($O$4:$O$2200,"&lt;="&amp;B9)-SUM($I$4:I8)</f>
        <v>0</v>
      </c>
      <c r="J9" s="48"/>
      <c r="K9" s="56">
        <v>0.92592592592592593</v>
      </c>
      <c r="L9" s="56">
        <v>0.14583333333333334</v>
      </c>
      <c r="N9" s="56">
        <v>0.66666666666666663</v>
      </c>
      <c r="O9" s="56">
        <v>0.16666666666666666</v>
      </c>
    </row>
    <row r="10" spans="1:15" x14ac:dyDescent="0.25">
      <c r="A10" s="47">
        <f t="shared" si="2"/>
        <v>-0.69999999999999973</v>
      </c>
      <c r="B10" s="51">
        <f t="shared" si="1"/>
        <v>-0.69999999999999973</v>
      </c>
      <c r="C10" s="36" t="s">
        <v>41</v>
      </c>
      <c r="D10" s="48"/>
      <c r="E10" s="48">
        <f>COUNTIF($K$4:$K$2200,"&lt;="&amp;B10)-SUM($E$4:E9)</f>
        <v>0</v>
      </c>
      <c r="F10" s="48">
        <f>COUNTIF($L$4:$L$2200,"&lt;="&amp;B10)-SUM($F$4:F9)</f>
        <v>0</v>
      </c>
      <c r="G10" s="48"/>
      <c r="H10" s="48">
        <f>COUNTIF($N$4:$N$2200,"&lt;="&amp;B10)-SUM($H$4:H9)</f>
        <v>2</v>
      </c>
      <c r="I10" s="48">
        <f>COUNTIF($O$4:$O$2200,"&lt;="&amp;B10)-SUM($I$4:I9)</f>
        <v>0</v>
      </c>
      <c r="J10" s="48"/>
      <c r="K10" s="56">
        <v>0.38297872340425532</v>
      </c>
      <c r="L10" s="56">
        <v>0.15942028985507245</v>
      </c>
      <c r="N10" s="56">
        <v>4.1666666666666664E-2</v>
      </c>
      <c r="O10" s="56">
        <v>-3.8461538461538464E-2</v>
      </c>
    </row>
    <row r="11" spans="1:15" x14ac:dyDescent="0.25">
      <c r="A11" s="47">
        <f t="shared" si="2"/>
        <v>-0.64999999999999969</v>
      </c>
      <c r="B11" s="51">
        <f t="shared" si="1"/>
        <v>-0.64999999999999969</v>
      </c>
      <c r="C11" s="36" t="s">
        <v>42</v>
      </c>
      <c r="D11" s="48"/>
      <c r="E11" s="48">
        <f>COUNTIF($K$4:$K$2200,"&lt;="&amp;B11)-SUM($E$4:E10)</f>
        <v>0</v>
      </c>
      <c r="F11" s="48">
        <f>COUNTIF($L$4:$L$2200,"&lt;="&amp;B11)-SUM($F$4:F10)</f>
        <v>0</v>
      </c>
      <c r="G11" s="48"/>
      <c r="H11" s="48">
        <f>COUNTIF($N$4:$N$2200,"&lt;="&amp;B11)-SUM($H$4:H10)</f>
        <v>0</v>
      </c>
      <c r="I11" s="48">
        <f>COUNTIF($O$4:$O$2200,"&lt;="&amp;B11)-SUM($I$4:I10)</f>
        <v>0</v>
      </c>
      <c r="J11" s="48"/>
      <c r="K11" s="56">
        <v>0.38297872340425532</v>
      </c>
      <c r="L11" s="56">
        <v>0.21951219512195122</v>
      </c>
      <c r="N11" s="56">
        <v>4.1666666666666664E-2</v>
      </c>
      <c r="O11" s="56">
        <v>0</v>
      </c>
    </row>
    <row r="12" spans="1:15" x14ac:dyDescent="0.25">
      <c r="A12" s="47">
        <f t="shared" si="2"/>
        <v>-0.59999999999999964</v>
      </c>
      <c r="B12" s="51">
        <f t="shared" si="1"/>
        <v>-0.59999999999999964</v>
      </c>
      <c r="C12" s="36" t="s">
        <v>43</v>
      </c>
      <c r="D12" s="48"/>
      <c r="E12" s="48">
        <f>COUNTIF($K$4:$K$2200,"&lt;="&amp;B12)-SUM($E$4:E11)</f>
        <v>0</v>
      </c>
      <c r="F12" s="48">
        <f>COUNTIF($L$4:$L$2200,"&lt;="&amp;B12)-SUM($F$4:F11)</f>
        <v>0</v>
      </c>
      <c r="G12" s="48"/>
      <c r="H12" s="48">
        <f>COUNTIF($N$4:$N$2200,"&lt;="&amp;B12)-SUM($H$4:H11)</f>
        <v>3</v>
      </c>
      <c r="I12" s="48">
        <f>COUNTIF($O$4:$O$2200,"&lt;="&amp;B12)-SUM($I$4:I11)</f>
        <v>0</v>
      </c>
      <c r="J12" s="48"/>
      <c r="K12" s="56">
        <v>0.11764705882352941</v>
      </c>
      <c r="L12" s="56">
        <v>3.4482758620689655E-2</v>
      </c>
      <c r="N12" s="56">
        <v>0.11764705882352941</v>
      </c>
      <c r="O12" s="56">
        <v>-0.14634146341463414</v>
      </c>
    </row>
    <row r="13" spans="1:15" x14ac:dyDescent="0.25">
      <c r="A13" s="47">
        <f t="shared" si="2"/>
        <v>-0.5499999999999996</v>
      </c>
      <c r="B13" s="51">
        <f t="shared" si="1"/>
        <v>-0.5499999999999996</v>
      </c>
      <c r="C13" s="36" t="s">
        <v>44</v>
      </c>
      <c r="D13" s="48"/>
      <c r="E13" s="48">
        <f>COUNTIF($K$4:$K$2200,"&lt;="&amp;B13)-SUM($E$4:E12)</f>
        <v>0</v>
      </c>
      <c r="F13" s="48">
        <f>COUNTIF($L$4:$L$2200,"&lt;="&amp;B13)-SUM($F$4:F12)</f>
        <v>0</v>
      </c>
      <c r="G13" s="48"/>
      <c r="H13" s="48">
        <f>COUNTIF($N$4:$N$2200,"&lt;="&amp;B13)-SUM($H$4:H12)</f>
        <v>3</v>
      </c>
      <c r="I13" s="48">
        <f>COUNTIF($O$4:$O$2200,"&lt;="&amp;B13)-SUM($I$4:I12)</f>
        <v>0</v>
      </c>
      <c r="J13" s="48"/>
      <c r="K13" s="56">
        <v>0.22222222222222221</v>
      </c>
      <c r="L13" s="56">
        <v>0.1111111111111111</v>
      </c>
      <c r="N13" s="56">
        <v>-2.1739130434782608E-2</v>
      </c>
      <c r="O13" s="56">
        <v>0</v>
      </c>
    </row>
    <row r="14" spans="1:15" x14ac:dyDescent="0.25">
      <c r="A14" s="47">
        <f t="shared" si="2"/>
        <v>-0.49999999999999961</v>
      </c>
      <c r="B14" s="51">
        <f t="shared" si="1"/>
        <v>-0.49999999999999961</v>
      </c>
      <c r="C14" s="36" t="s">
        <v>45</v>
      </c>
      <c r="D14" s="48"/>
      <c r="E14" s="48">
        <f>COUNTIF($K$4:$K$2200,"&lt;="&amp;B14)-SUM($E$4:E13)</f>
        <v>1</v>
      </c>
      <c r="F14" s="48">
        <f>COUNTIF($L$4:$L$2200,"&lt;="&amp;B14)-SUM($F$4:F13)</f>
        <v>0</v>
      </c>
      <c r="G14" s="48"/>
      <c r="H14" s="48">
        <f>COUNTIF($N$4:$N$2200,"&lt;="&amp;B14)-SUM($H$4:H13)</f>
        <v>6</v>
      </c>
      <c r="I14" s="48">
        <f>COUNTIF($O$4:$O$2200,"&lt;="&amp;B14)-SUM($I$4:I13)</f>
        <v>0</v>
      </c>
      <c r="J14" s="48"/>
      <c r="K14" s="56">
        <v>0.35087719298245612</v>
      </c>
      <c r="L14" s="56">
        <v>3.1746031746031744E-2</v>
      </c>
      <c r="N14" s="56">
        <v>0.14285714285714285</v>
      </c>
      <c r="O14" s="56">
        <v>3.7735849056603772E-2</v>
      </c>
    </row>
    <row r="15" spans="1:15" x14ac:dyDescent="0.25">
      <c r="A15" s="47">
        <f t="shared" si="2"/>
        <v>-0.44999999999999962</v>
      </c>
      <c r="B15" s="51">
        <f t="shared" si="1"/>
        <v>-0.44999999999999962</v>
      </c>
      <c r="C15" s="36" t="s">
        <v>46</v>
      </c>
      <c r="D15" s="48"/>
      <c r="E15" s="48">
        <f>COUNTIF($K$4:$K$2200,"&lt;="&amp;B15)-SUM($E$4:E14)</f>
        <v>0</v>
      </c>
      <c r="F15" s="48">
        <f>COUNTIF($L$4:$L$2200,"&lt;="&amp;B15)-SUM($F$4:F14)</f>
        <v>0</v>
      </c>
      <c r="G15" s="48"/>
      <c r="H15" s="48">
        <f>COUNTIF($N$4:$N$2200,"&lt;="&amp;B15)-SUM($H$4:H14)</f>
        <v>1</v>
      </c>
      <c r="I15" s="48">
        <f>COUNTIF($O$4:$O$2200,"&lt;="&amp;B15)-SUM($I$4:I14)</f>
        <v>0</v>
      </c>
      <c r="J15" s="48"/>
      <c r="K15" s="56">
        <v>4.6511627906976744E-2</v>
      </c>
      <c r="L15" s="56">
        <v>4.3478260869565216E-2</v>
      </c>
      <c r="N15" s="56">
        <v>0.11764705882352941</v>
      </c>
      <c r="O15" s="56">
        <v>0.15384615384615385</v>
      </c>
    </row>
    <row r="16" spans="1:15" x14ac:dyDescent="0.25">
      <c r="A16" s="47">
        <f t="shared" si="2"/>
        <v>-0.39999999999999963</v>
      </c>
      <c r="B16" s="51">
        <f t="shared" si="1"/>
        <v>-0.39999999999999963</v>
      </c>
      <c r="C16" s="36" t="s">
        <v>47</v>
      </c>
      <c r="D16" s="48"/>
      <c r="E16" s="48">
        <f>COUNTIF($K$4:$K$2200,"&lt;="&amp;B16)-SUM($E$4:E15)</f>
        <v>2</v>
      </c>
      <c r="F16" s="48">
        <f>COUNTIF($L$4:$L$2200,"&lt;="&amp;B16)-SUM($F$4:F15)</f>
        <v>2</v>
      </c>
      <c r="G16" s="48"/>
      <c r="H16" s="48">
        <f>COUNTIF($N$4:$N$2200,"&lt;="&amp;B16)-SUM($H$4:H15)</f>
        <v>3</v>
      </c>
      <c r="I16" s="48">
        <f>COUNTIF($O$4:$O$2200,"&lt;="&amp;B16)-SUM($I$4:I15)</f>
        <v>1</v>
      </c>
      <c r="J16" s="48"/>
      <c r="K16" s="56">
        <v>0.38461538461538464</v>
      </c>
      <c r="L16" s="56">
        <v>-2.1739130434782608E-2</v>
      </c>
      <c r="N16" s="56">
        <v>5.2631578947368418E-2</v>
      </c>
      <c r="O16" s="56">
        <v>5.7692307692307696E-2</v>
      </c>
    </row>
    <row r="17" spans="1:15" x14ac:dyDescent="0.25">
      <c r="A17" s="47">
        <f t="shared" si="2"/>
        <v>-0.34999999999999964</v>
      </c>
      <c r="B17" s="51">
        <f t="shared" si="1"/>
        <v>-0.34999999999999964</v>
      </c>
      <c r="C17" s="36" t="s">
        <v>48</v>
      </c>
      <c r="D17" s="48"/>
      <c r="E17" s="48">
        <f>COUNTIF($K$4:$K$2200,"&lt;="&amp;B17)-SUM($E$4:E16)</f>
        <v>0</v>
      </c>
      <c r="F17" s="48">
        <f>COUNTIF($L$4:$L$2200,"&lt;="&amp;B17)-SUM($F$4:F16)</f>
        <v>4</v>
      </c>
      <c r="G17" s="48"/>
      <c r="H17" s="48">
        <f>COUNTIF($N$4:$N$2200,"&lt;="&amp;B17)-SUM($H$4:H16)</f>
        <v>4</v>
      </c>
      <c r="I17" s="48">
        <f>COUNTIF($O$4:$O$2200,"&lt;="&amp;B17)-SUM($I$4:I16)</f>
        <v>0</v>
      </c>
      <c r="J17" s="48"/>
      <c r="K17" s="56">
        <v>7.8431372549019607E-2</v>
      </c>
      <c r="L17" s="56">
        <v>0.2</v>
      </c>
      <c r="N17" s="56">
        <v>0.20481927710843373</v>
      </c>
      <c r="O17" s="56">
        <v>0.28865979381443296</v>
      </c>
    </row>
    <row r="18" spans="1:15" x14ac:dyDescent="0.25">
      <c r="A18" s="47">
        <f t="shared" si="2"/>
        <v>-0.29999999999999966</v>
      </c>
      <c r="B18" s="51">
        <f t="shared" si="1"/>
        <v>-0.29999999999999966</v>
      </c>
      <c r="C18" s="36" t="s">
        <v>49</v>
      </c>
      <c r="D18" s="48"/>
      <c r="E18" s="48">
        <f>COUNTIF($K$4:$K$2200,"&lt;="&amp;B18)-SUM($E$4:E17)</f>
        <v>2</v>
      </c>
      <c r="F18" s="48">
        <f>COUNTIF($L$4:$L$2200,"&lt;="&amp;B18)-SUM($F$4:F17)</f>
        <v>5</v>
      </c>
      <c r="G18" s="48"/>
      <c r="H18" s="48">
        <f>COUNTIF($N$4:$N$2200,"&lt;="&amp;B18)-SUM($H$4:H17)</f>
        <v>8</v>
      </c>
      <c r="I18" s="48">
        <f>COUNTIF($O$4:$O$2200,"&lt;="&amp;B18)-SUM($I$4:I17)</f>
        <v>0</v>
      </c>
      <c r="J18" s="48"/>
      <c r="K18" s="56">
        <v>3.1746031746031744E-2</v>
      </c>
      <c r="L18" s="56">
        <v>-0.4</v>
      </c>
      <c r="N18" s="56">
        <v>4.8387096774193547E-2</v>
      </c>
      <c r="O18" s="56">
        <v>0</v>
      </c>
    </row>
    <row r="19" spans="1:15" x14ac:dyDescent="0.25">
      <c r="A19" s="47">
        <f t="shared" si="2"/>
        <v>-0.24999999999999967</v>
      </c>
      <c r="B19" s="51">
        <f t="shared" si="1"/>
        <v>-0.24999999999999967</v>
      </c>
      <c r="C19" s="36" t="s">
        <v>50</v>
      </c>
      <c r="D19" s="48"/>
      <c r="E19" s="48">
        <f>COUNTIF($K$4:$K$2200,"&lt;="&amp;B19)-SUM($E$4:E18)</f>
        <v>3</v>
      </c>
      <c r="F19" s="48">
        <f>COUNTIF($L$4:$L$2200,"&lt;="&amp;B19)-SUM($F$4:F18)</f>
        <v>10</v>
      </c>
      <c r="G19" s="48"/>
      <c r="H19" s="48">
        <f>COUNTIF($N$4:$N$2200,"&lt;="&amp;B19)-SUM($H$4:H18)</f>
        <v>18</v>
      </c>
      <c r="I19" s="48">
        <f>COUNTIF($O$4:$O$2200,"&lt;="&amp;B19)-SUM($I$4:I18)</f>
        <v>4</v>
      </c>
      <c r="J19" s="48"/>
      <c r="K19" s="56">
        <v>9.1954022988505746E-2</v>
      </c>
      <c r="L19" s="56">
        <v>-5.6603773584905662E-2</v>
      </c>
      <c r="N19" s="56">
        <v>0.14942528735632185</v>
      </c>
      <c r="O19" s="56">
        <v>-8.0459770114942528E-2</v>
      </c>
    </row>
    <row r="20" spans="1:15" x14ac:dyDescent="0.25">
      <c r="A20" s="47">
        <f t="shared" si="2"/>
        <v>-0.19999999999999968</v>
      </c>
      <c r="B20" s="51">
        <f t="shared" si="1"/>
        <v>-0.19999999999999968</v>
      </c>
      <c r="C20" s="36" t="s">
        <v>51</v>
      </c>
      <c r="D20" s="48"/>
      <c r="E20" s="48">
        <f>COUNTIF($K$4:$K$2200,"&lt;="&amp;B20)-SUM($E$4:E19)</f>
        <v>5</v>
      </c>
      <c r="F20" s="48">
        <f>COUNTIF($L$4:$L$2200,"&lt;="&amp;B20)-SUM($F$4:F19)</f>
        <v>24</v>
      </c>
      <c r="G20" s="48"/>
      <c r="H20" s="48">
        <f>COUNTIF($N$4:$N$2200,"&lt;="&amp;B20)-SUM($H$4:H19)</f>
        <v>14</v>
      </c>
      <c r="I20" s="48">
        <f>COUNTIF($O$4:$O$2200,"&lt;="&amp;B20)-SUM($I$4:I19)</f>
        <v>15</v>
      </c>
      <c r="J20" s="48"/>
      <c r="K20" s="56">
        <v>0.20930232558139536</v>
      </c>
      <c r="L20" s="56">
        <v>0</v>
      </c>
      <c r="N20" s="56">
        <v>-1.9607843137254902E-2</v>
      </c>
      <c r="O20" s="56">
        <v>-0.22222222222222221</v>
      </c>
    </row>
    <row r="21" spans="1:15" x14ac:dyDescent="0.25">
      <c r="A21" s="47">
        <f t="shared" si="2"/>
        <v>-0.14999999999999969</v>
      </c>
      <c r="B21" s="51">
        <f t="shared" si="1"/>
        <v>-0.14999999999999969</v>
      </c>
      <c r="C21" s="36" t="s">
        <v>52</v>
      </c>
      <c r="D21" s="48"/>
      <c r="E21" s="48">
        <f>COUNTIF($K$4:$K$2200,"&lt;="&amp;B21)-SUM($E$4:E20)</f>
        <v>6</v>
      </c>
      <c r="F21" s="48">
        <f>COUNTIF($L$4:$L$2200,"&lt;="&amp;B21)-SUM($F$4:F20)</f>
        <v>30</v>
      </c>
      <c r="G21" s="48"/>
      <c r="H21" s="48">
        <f>COUNTIF($N$4:$N$2200,"&lt;="&amp;B21)-SUM($H$4:H20)</f>
        <v>22</v>
      </c>
      <c r="I21" s="48">
        <f>COUNTIF($O$4:$O$2200,"&lt;="&amp;B21)-SUM($I$4:I20)</f>
        <v>12</v>
      </c>
      <c r="J21" s="48"/>
      <c r="K21" s="56">
        <v>0.18421052631578946</v>
      </c>
      <c r="L21" s="56">
        <v>0.17647058823529413</v>
      </c>
      <c r="N21" s="56">
        <v>-0.1891891891891892</v>
      </c>
      <c r="O21" s="56">
        <v>-2.4390243902439025E-2</v>
      </c>
    </row>
    <row r="22" spans="1:15" x14ac:dyDescent="0.25">
      <c r="A22" s="47">
        <f t="shared" si="2"/>
        <v>-9.9999999999999686E-2</v>
      </c>
      <c r="B22" s="51">
        <f t="shared" si="1"/>
        <v>-9.9999999999999686E-2</v>
      </c>
      <c r="C22" s="36" t="s">
        <v>53</v>
      </c>
      <c r="D22" s="48"/>
      <c r="E22" s="48">
        <f>COUNTIF($K$4:$K$2200,"&lt;="&amp;B22)-SUM($E$4:E21)</f>
        <v>10</v>
      </c>
      <c r="F22" s="48">
        <f>COUNTIF($L$4:$L$2200,"&lt;="&amp;B22)-SUM($F$4:F21)</f>
        <v>41</v>
      </c>
      <c r="G22" s="48"/>
      <c r="H22" s="48">
        <f>COUNTIF($N$4:$N$2200,"&lt;="&amp;B22)-SUM($H$4:H21)</f>
        <v>40</v>
      </c>
      <c r="I22" s="48">
        <f>COUNTIF($O$4:$O$2200,"&lt;="&amp;B22)-SUM($I$4:I21)</f>
        <v>34</v>
      </c>
      <c r="J22" s="48"/>
      <c r="K22" s="56">
        <v>5.7692307692307696E-2</v>
      </c>
      <c r="L22" s="56">
        <v>0.14942528735632185</v>
      </c>
      <c r="N22" s="56">
        <v>-0.41176470588235292</v>
      </c>
      <c r="O22" s="56">
        <v>-0.1</v>
      </c>
    </row>
    <row r="23" spans="1:15" x14ac:dyDescent="0.25">
      <c r="A23" s="47">
        <f t="shared" si="2"/>
        <v>-4.9999999999999684E-2</v>
      </c>
      <c r="B23" s="51">
        <f t="shared" si="1"/>
        <v>-4.9999999999999684E-2</v>
      </c>
      <c r="C23" s="36" t="s">
        <v>54</v>
      </c>
      <c r="D23" s="48"/>
      <c r="E23" s="48">
        <f>COUNTIF($K$4:$K$2200,"&lt;="&amp;B23)-SUM($E$4:E22)</f>
        <v>18</v>
      </c>
      <c r="F23" s="48">
        <f>COUNTIF($L$4:$L$2200,"&lt;="&amp;B23)-SUM($F$4:F22)</f>
        <v>53</v>
      </c>
      <c r="G23" s="48"/>
      <c r="H23" s="48">
        <f>COUNTIF($N$4:$N$2200,"&lt;="&amp;B23)-SUM($H$4:H22)</f>
        <v>54</v>
      </c>
      <c r="I23" s="48">
        <f>COUNTIF($O$4:$O$2200,"&lt;="&amp;B23)-SUM($I$4:I22)</f>
        <v>39</v>
      </c>
      <c r="J23" s="48"/>
      <c r="K23" s="56">
        <v>0.76470588235294112</v>
      </c>
      <c r="L23" s="56">
        <v>0.29032258064516131</v>
      </c>
      <c r="N23" s="56">
        <v>0.25</v>
      </c>
      <c r="O23" s="56">
        <v>-0.14285714285714285</v>
      </c>
    </row>
    <row r="24" spans="1:15" x14ac:dyDescent="0.25">
      <c r="A24" s="47">
        <f t="shared" si="2"/>
        <v>3.1918911957973251E-16</v>
      </c>
      <c r="B24" s="51">
        <f t="shared" si="1"/>
        <v>3.1918911957973251E-16</v>
      </c>
      <c r="C24" s="36" t="s">
        <v>29</v>
      </c>
      <c r="D24" s="48"/>
      <c r="E24" s="48">
        <f>COUNTIF($K$4:$K$2200,"&lt;="&amp;B24)-SUM($E$4:E23)</f>
        <v>29</v>
      </c>
      <c r="F24" s="48">
        <f>COUNTIF($L$4:$L$2200,"&lt;="&amp;B24)-SUM($F$4:F23)</f>
        <v>85</v>
      </c>
      <c r="G24" s="48"/>
      <c r="H24" s="48">
        <f>COUNTIF($N$4:$N$2200,"&lt;="&amp;B24)-SUM($H$4:H23)</f>
        <v>89</v>
      </c>
      <c r="I24" s="48">
        <f>COUNTIF($O$4:$O$2200,"&lt;="&amp;B24)-SUM($I$4:I23)</f>
        <v>75</v>
      </c>
      <c r="J24" s="48"/>
      <c r="K24" s="56">
        <v>0.30434782608695654</v>
      </c>
      <c r="L24" s="56">
        <v>-5.6603773584905662E-2</v>
      </c>
      <c r="N24" s="56">
        <v>-9.0909090909090912E-2</v>
      </c>
      <c r="O24" s="56">
        <v>0.11940298507462686</v>
      </c>
    </row>
    <row r="25" spans="1:15" x14ac:dyDescent="0.25">
      <c r="A25" s="47">
        <f t="shared" si="2"/>
        <v>5.0000000000000322E-2</v>
      </c>
      <c r="B25" s="51">
        <f t="shared" si="1"/>
        <v>5.0000000000000322E-2</v>
      </c>
      <c r="C25" s="36" t="s">
        <v>30</v>
      </c>
      <c r="D25" s="48"/>
      <c r="E25" s="48">
        <f>COUNTIF($K$4:$K$2200,"&lt;="&amp;B25)-SUM($E$4:E24)</f>
        <v>41</v>
      </c>
      <c r="F25" s="48">
        <f>COUNTIF($L$4:$L$2200,"&lt;="&amp;B25)-SUM($F$4:F24)</f>
        <v>95</v>
      </c>
      <c r="G25" s="48"/>
      <c r="H25" s="48">
        <f>COUNTIF($N$4:$N$2200,"&lt;="&amp;B25)-SUM($H$4:H24)</f>
        <v>88</v>
      </c>
      <c r="I25" s="48">
        <f>COUNTIF($O$4:$O$2200,"&lt;="&amp;B25)-SUM($I$4:I24)</f>
        <v>72</v>
      </c>
      <c r="J25" s="48"/>
      <c r="K25" s="56">
        <v>4.6511627906976744E-2</v>
      </c>
      <c r="L25" s="56">
        <v>0.52173913043478259</v>
      </c>
      <c r="N25" s="56">
        <v>3.4482758620689655E-2</v>
      </c>
      <c r="O25" s="56">
        <v>1.1904761904761904E-2</v>
      </c>
    </row>
    <row r="26" spans="1:15" x14ac:dyDescent="0.25">
      <c r="A26" s="47">
        <f t="shared" si="2"/>
        <v>0.10000000000000032</v>
      </c>
      <c r="B26" s="51">
        <f t="shared" si="1"/>
        <v>0.10000000000000032</v>
      </c>
      <c r="C26" s="36" t="s">
        <v>55</v>
      </c>
      <c r="D26" s="48"/>
      <c r="E26" s="48">
        <f>COUNTIF($K$4:$K$2200,"&lt;="&amp;B26)-SUM($E$4:E25)</f>
        <v>41</v>
      </c>
      <c r="F26" s="48">
        <f>COUNTIF($L$4:$L$2200,"&lt;="&amp;B26)-SUM($F$4:F25)</f>
        <v>102</v>
      </c>
      <c r="G26" s="48"/>
      <c r="H26" s="48">
        <f>COUNTIF($N$4:$N$2200,"&lt;="&amp;B26)-SUM($H$4:H25)</f>
        <v>71</v>
      </c>
      <c r="I26" s="48">
        <f>COUNTIF($O$4:$O$2200,"&lt;="&amp;B26)-SUM($I$4:I25)</f>
        <v>77</v>
      </c>
      <c r="J26" s="48"/>
      <c r="K26" s="56">
        <v>0.73333333333333328</v>
      </c>
      <c r="L26" s="56">
        <v>0.3888888888888889</v>
      </c>
      <c r="N26" s="56">
        <v>0.45161290322580644</v>
      </c>
      <c r="O26" s="56">
        <v>0.48148148148148145</v>
      </c>
    </row>
    <row r="27" spans="1:15" x14ac:dyDescent="0.25">
      <c r="A27" s="47">
        <f t="shared" si="2"/>
        <v>0.15000000000000033</v>
      </c>
      <c r="B27" s="51">
        <f t="shared" si="1"/>
        <v>0.15000000000000033</v>
      </c>
      <c r="C27" s="36" t="s">
        <v>56</v>
      </c>
      <c r="D27" s="48"/>
      <c r="E27" s="48">
        <f>COUNTIF($K$4:$K$2200,"&lt;="&amp;B27)-SUM($E$4:E26)</f>
        <v>32</v>
      </c>
      <c r="F27" s="48">
        <f>COUNTIF($L$4:$L$2200,"&lt;="&amp;B27)-SUM($F$4:F26)</f>
        <v>78</v>
      </c>
      <c r="G27" s="48"/>
      <c r="H27" s="48">
        <f>COUNTIF($N$4:$N$2200,"&lt;="&amp;B27)-SUM($H$4:H26)</f>
        <v>50</v>
      </c>
      <c r="I27" s="48">
        <f>COUNTIF($O$4:$O$2200,"&lt;="&amp;B27)-SUM($I$4:I26)</f>
        <v>58</v>
      </c>
      <c r="J27" s="48"/>
      <c r="K27" s="56">
        <v>0.27659574468085107</v>
      </c>
      <c r="L27" s="56">
        <v>5.2631578947368418E-2</v>
      </c>
      <c r="N27" s="56">
        <v>7.8431372549019607E-2</v>
      </c>
      <c r="O27" s="56">
        <v>2.0408163265306121E-2</v>
      </c>
    </row>
    <row r="28" spans="1:15" x14ac:dyDescent="0.25">
      <c r="A28" s="47">
        <f t="shared" si="2"/>
        <v>0.20000000000000034</v>
      </c>
      <c r="B28" s="51">
        <f t="shared" si="1"/>
        <v>0.20000000000000034</v>
      </c>
      <c r="C28" s="36" t="s">
        <v>57</v>
      </c>
      <c r="D28" s="48"/>
      <c r="E28" s="48">
        <f>COUNTIF($K$4:$K$2200,"&lt;="&amp;B28)-SUM($E$4:E27)</f>
        <v>25</v>
      </c>
      <c r="F28" s="48">
        <f>COUNTIF($L$4:$L$2200,"&lt;="&amp;B28)-SUM($F$4:F27)</f>
        <v>80</v>
      </c>
      <c r="G28" s="48"/>
      <c r="H28" s="48">
        <f>COUNTIF($N$4:$N$2200,"&lt;="&amp;B28)-SUM($H$4:H27)</f>
        <v>37</v>
      </c>
      <c r="I28" s="48">
        <f>COUNTIF($O$4:$O$2200,"&lt;="&amp;B28)-SUM($I$4:I27)</f>
        <v>34</v>
      </c>
      <c r="J28" s="48"/>
      <c r="K28" s="56">
        <v>0.42857142857142855</v>
      </c>
      <c r="L28" s="56">
        <v>-0.1044776119402985</v>
      </c>
      <c r="N28" s="56">
        <v>4.1666666666666664E-2</v>
      </c>
      <c r="O28" s="56">
        <v>4.1666666666666664E-2</v>
      </c>
    </row>
    <row r="29" spans="1:15" x14ac:dyDescent="0.25">
      <c r="A29" s="47">
        <f t="shared" si="2"/>
        <v>0.25000000000000033</v>
      </c>
      <c r="B29" s="51">
        <f t="shared" si="1"/>
        <v>0.25000000000000033</v>
      </c>
      <c r="C29" s="36" t="s">
        <v>58</v>
      </c>
      <c r="D29" s="48"/>
      <c r="E29" s="48">
        <f>COUNTIF($K$4:$K$2200,"&lt;="&amp;B29)-SUM($E$4:E28)</f>
        <v>31</v>
      </c>
      <c r="F29" s="48">
        <f>COUNTIF($L$4:$L$2200,"&lt;="&amp;B29)-SUM($F$4:F28)</f>
        <v>37</v>
      </c>
      <c r="G29" s="48"/>
      <c r="H29" s="48">
        <f>COUNTIF($N$4:$N$2200,"&lt;="&amp;B29)-SUM($H$4:H28)</f>
        <v>29</v>
      </c>
      <c r="I29" s="48">
        <f>COUNTIF($O$4:$O$2200,"&lt;="&amp;B29)-SUM($I$4:I28)</f>
        <v>33</v>
      </c>
      <c r="J29" s="48"/>
      <c r="K29" s="56">
        <v>0.10465116279069768</v>
      </c>
      <c r="L29" s="56">
        <v>0.2</v>
      </c>
      <c r="N29" s="56">
        <v>5.8823529411764705E-2</v>
      </c>
      <c r="O29" s="56">
        <v>1.1235955056179775E-2</v>
      </c>
    </row>
    <row r="30" spans="1:15" x14ac:dyDescent="0.25">
      <c r="A30" s="47">
        <f t="shared" si="2"/>
        <v>0.30000000000000032</v>
      </c>
      <c r="B30" s="51">
        <f t="shared" si="1"/>
        <v>0.30000000000000032</v>
      </c>
      <c r="C30" s="36" t="s">
        <v>59</v>
      </c>
      <c r="D30" s="48"/>
      <c r="E30" s="48">
        <f>COUNTIF($K$4:$K$2200,"&lt;="&amp;B30)-SUM($E$4:E29)</f>
        <v>17</v>
      </c>
      <c r="F30" s="48">
        <f>COUNTIF($L$4:$L$2200,"&lt;="&amp;B30)-SUM($F$4:F29)</f>
        <v>27</v>
      </c>
      <c r="G30" s="48"/>
      <c r="H30" s="48">
        <f>COUNTIF($N$4:$N$2200,"&lt;="&amp;B30)-SUM($H$4:H29)</f>
        <v>12</v>
      </c>
      <c r="I30" s="48">
        <f>COUNTIF($O$4:$O$2200,"&lt;="&amp;B30)-SUM($I$4:I29)</f>
        <v>18</v>
      </c>
      <c r="J30" s="48"/>
      <c r="K30" s="56">
        <v>0.22448979591836735</v>
      </c>
      <c r="L30" s="56">
        <v>-0.15254237288135594</v>
      </c>
      <c r="N30" s="56">
        <v>0.19047619047619047</v>
      </c>
      <c r="O30" s="56">
        <v>8.6956521739130432E-2</v>
      </c>
    </row>
    <row r="31" spans="1:15" x14ac:dyDescent="0.25">
      <c r="A31" s="47">
        <f t="shared" si="2"/>
        <v>0.35000000000000031</v>
      </c>
      <c r="B31" s="51">
        <f t="shared" si="1"/>
        <v>0.35000000000000031</v>
      </c>
      <c r="C31" s="36" t="s">
        <v>60</v>
      </c>
      <c r="D31" s="48"/>
      <c r="E31" s="48">
        <f>COUNTIF($K$4:$K$2200,"&lt;="&amp;B31)-SUM($E$4:E30)</f>
        <v>21</v>
      </c>
      <c r="F31" s="48">
        <f>COUNTIF($L$4:$L$2200,"&lt;="&amp;B31)-SUM($F$4:F30)</f>
        <v>17</v>
      </c>
      <c r="G31" s="48"/>
      <c r="H31" s="48">
        <f>COUNTIF($N$4:$N$2200,"&lt;="&amp;B31)-SUM($H$4:H30)</f>
        <v>17</v>
      </c>
      <c r="I31" s="48">
        <f>COUNTIF($O$4:$O$2200,"&lt;="&amp;B31)-SUM($I$4:I30)</f>
        <v>13</v>
      </c>
      <c r="J31" s="48"/>
      <c r="K31" s="56">
        <v>7.6923076923076927E-2</v>
      </c>
      <c r="L31" s="56">
        <v>0.38297872340425532</v>
      </c>
      <c r="N31" s="56">
        <v>0.15942028985507245</v>
      </c>
      <c r="O31" s="56">
        <v>0.1111111111111111</v>
      </c>
    </row>
    <row r="32" spans="1:15" x14ac:dyDescent="0.25">
      <c r="A32" s="47">
        <f t="shared" si="2"/>
        <v>0.4000000000000003</v>
      </c>
      <c r="B32" s="51">
        <f t="shared" si="1"/>
        <v>0.4000000000000003</v>
      </c>
      <c r="C32" s="36" t="s">
        <v>61</v>
      </c>
      <c r="D32" s="48"/>
      <c r="E32" s="48">
        <f>COUNTIF($K$4:$K$2200,"&lt;="&amp;B32)-SUM($E$4:E31)</f>
        <v>12</v>
      </c>
      <c r="F32" s="48">
        <f>COUNTIF($L$4:$L$2200,"&lt;="&amp;B32)-SUM($F$4:F31)</f>
        <v>24</v>
      </c>
      <c r="G32" s="48"/>
      <c r="H32" s="48">
        <f>COUNTIF($N$4:$N$2200,"&lt;="&amp;B32)-SUM($H$4:H31)</f>
        <v>9</v>
      </c>
      <c r="I32" s="48">
        <f>COUNTIF($O$4:$O$2200,"&lt;="&amp;B32)-SUM($I$4:I31)</f>
        <v>8</v>
      </c>
      <c r="J32" s="48"/>
      <c r="K32" s="56">
        <v>3.5294117647058823E-2</v>
      </c>
      <c r="L32" s="56">
        <v>0.04</v>
      </c>
      <c r="N32" s="56">
        <v>0.1111111111111111</v>
      </c>
      <c r="O32" s="56">
        <v>4.6511627906976744E-2</v>
      </c>
    </row>
    <row r="33" spans="1:26" x14ac:dyDescent="0.25">
      <c r="A33" s="47">
        <f t="shared" si="2"/>
        <v>0.45000000000000029</v>
      </c>
      <c r="B33" s="51">
        <f t="shared" si="1"/>
        <v>0.45000000000000029</v>
      </c>
      <c r="C33" s="36" t="s">
        <v>62</v>
      </c>
      <c r="D33" s="48"/>
      <c r="E33" s="48">
        <f>COUNTIF($K$4:$K$2200,"&lt;="&amp;B33)-SUM($E$4:E32)</f>
        <v>2</v>
      </c>
      <c r="F33" s="48">
        <f>COUNTIF($L$4:$L$2200,"&lt;="&amp;B33)-SUM($F$4:F32)</f>
        <v>8</v>
      </c>
      <c r="G33" s="48"/>
      <c r="H33" s="48">
        <f>COUNTIF($N$4:$N$2200,"&lt;="&amp;B33)-SUM($H$4:H32)</f>
        <v>5</v>
      </c>
      <c r="I33" s="48">
        <f>COUNTIF($O$4:$O$2200,"&lt;="&amp;B33)-SUM($I$4:I32)</f>
        <v>5</v>
      </c>
      <c r="J33" s="48"/>
      <c r="K33" s="56">
        <v>0.3392857142857143</v>
      </c>
      <c r="L33" s="56">
        <v>-2.6548672566371681E-2</v>
      </c>
      <c r="N33" s="56">
        <v>5.2631578947368418E-2</v>
      </c>
      <c r="O33" s="56">
        <v>-0.16666666666666666</v>
      </c>
      <c r="Z33" s="47"/>
    </row>
    <row r="34" spans="1:26" x14ac:dyDescent="0.25">
      <c r="A34" s="47">
        <f t="shared" si="2"/>
        <v>0.50000000000000033</v>
      </c>
      <c r="B34" s="51">
        <f t="shared" si="1"/>
        <v>0.50000000000000033</v>
      </c>
      <c r="C34" s="36" t="s">
        <v>63</v>
      </c>
      <c r="D34" s="48"/>
      <c r="E34" s="48">
        <f>COUNTIF($K$4:$K$2200,"&lt;="&amp;B34)-SUM($E$4:E33)</f>
        <v>6</v>
      </c>
      <c r="F34" s="48">
        <f>COUNTIF($L$4:$L$2200,"&lt;="&amp;B34)-SUM($F$4:F33)</f>
        <v>6</v>
      </c>
      <c r="G34" s="48"/>
      <c r="H34" s="48">
        <f>COUNTIF($N$4:$N$2200,"&lt;="&amp;B34)-SUM($H$4:H33)</f>
        <v>7</v>
      </c>
      <c r="I34" s="48">
        <f>COUNTIF($O$4:$O$2200,"&lt;="&amp;B34)-SUM($I$4:I33)</f>
        <v>5</v>
      </c>
      <c r="J34" s="48"/>
      <c r="K34" s="56">
        <v>0.1702127659574468</v>
      </c>
      <c r="L34" s="56">
        <v>-0.19540229885057472</v>
      </c>
      <c r="N34" s="56">
        <v>1.0101010101010102E-2</v>
      </c>
      <c r="O34" s="56">
        <v>0.35</v>
      </c>
      <c r="Z34" s="47"/>
    </row>
    <row r="35" spans="1:26" x14ac:dyDescent="0.25">
      <c r="A35" s="47">
        <f t="shared" si="2"/>
        <v>0.55000000000000038</v>
      </c>
      <c r="B35" s="51">
        <f t="shared" si="1"/>
        <v>0.55000000000000038</v>
      </c>
      <c r="C35" s="36" t="s">
        <v>64</v>
      </c>
      <c r="D35" s="48"/>
      <c r="E35" s="48">
        <f>COUNTIF($K$4:$K$2200,"&lt;="&amp;B35)-SUM($E$4:E34)</f>
        <v>2</v>
      </c>
      <c r="F35" s="48">
        <f>COUNTIF($L$4:$L$2200,"&lt;="&amp;B35)-SUM($F$4:F34)</f>
        <v>3</v>
      </c>
      <c r="G35" s="48"/>
      <c r="H35" s="48">
        <f>COUNTIF($N$4:$N$2200,"&lt;="&amp;B35)-SUM($H$4:H34)</f>
        <v>0</v>
      </c>
      <c r="I35" s="48">
        <f>COUNTIF($O$4:$O$2200,"&lt;="&amp;B35)-SUM($I$4:I34)</f>
        <v>6</v>
      </c>
      <c r="J35" s="48"/>
      <c r="K35" s="56">
        <v>2.6785714285714284E-2</v>
      </c>
      <c r="L35" s="56">
        <v>0.33333333333333331</v>
      </c>
      <c r="N35" s="56">
        <v>0.08</v>
      </c>
      <c r="O35" s="56">
        <v>2.3622047244094488E-2</v>
      </c>
      <c r="Z35" s="47"/>
    </row>
    <row r="36" spans="1:26" x14ac:dyDescent="0.25">
      <c r="A36" s="47">
        <f t="shared" si="2"/>
        <v>0.60000000000000042</v>
      </c>
      <c r="B36" s="51">
        <f t="shared" si="1"/>
        <v>0.60000000000000042</v>
      </c>
      <c r="C36" s="36" t="s">
        <v>65</v>
      </c>
      <c r="D36" s="48"/>
      <c r="E36" s="48">
        <f>COUNTIF($K$4:$K$2200,"&lt;="&amp;B36)-SUM($E$4:E35)</f>
        <v>3</v>
      </c>
      <c r="F36" s="48">
        <f>COUNTIF($L$4:$L$2200,"&lt;="&amp;B36)-SUM($F$4:F35)</f>
        <v>1</v>
      </c>
      <c r="G36" s="48"/>
      <c r="H36" s="48">
        <f>COUNTIF($N$4:$N$2200,"&lt;="&amp;B36)-SUM($H$4:H35)</f>
        <v>3</v>
      </c>
      <c r="I36" s="48">
        <f>COUNTIF($O$4:$O$2200,"&lt;="&amp;B36)-SUM($I$4:I35)</f>
        <v>5</v>
      </c>
      <c r="J36" s="48"/>
      <c r="K36" s="56">
        <v>-9.0090090090090089E-3</v>
      </c>
      <c r="L36" s="56">
        <v>0.35135135135135137</v>
      </c>
      <c r="N36" s="56">
        <v>0.18421052631578946</v>
      </c>
      <c r="O36" s="56">
        <v>0</v>
      </c>
      <c r="Z36" s="47"/>
    </row>
    <row r="37" spans="1:26" x14ac:dyDescent="0.25">
      <c r="A37" s="47">
        <f t="shared" si="2"/>
        <v>0.65000000000000047</v>
      </c>
      <c r="B37" s="51">
        <f t="shared" si="1"/>
        <v>0.65000000000000047</v>
      </c>
      <c r="C37" s="36" t="s">
        <v>66</v>
      </c>
      <c r="D37" s="48"/>
      <c r="E37" s="48">
        <f>COUNTIF($K$4:$K$2200,"&lt;="&amp;B37)-SUM($E$4:E36)</f>
        <v>0</v>
      </c>
      <c r="F37" s="48">
        <f>COUNTIF($L$4:$L$2200,"&lt;="&amp;B37)-SUM($F$4:F36)</f>
        <v>1</v>
      </c>
      <c r="G37" s="48"/>
      <c r="H37" s="48">
        <f>COUNTIF($N$4:$N$2200,"&lt;="&amp;B37)-SUM($H$4:H36)</f>
        <v>0</v>
      </c>
      <c r="I37" s="48">
        <f>COUNTIF($O$4:$O$2200,"&lt;="&amp;B37)-SUM($I$4:I36)</f>
        <v>1</v>
      </c>
      <c r="J37" s="48"/>
      <c r="K37" s="56">
        <v>-5.8823529411764705E-2</v>
      </c>
      <c r="L37" s="56">
        <v>-1.9607843137254902E-2</v>
      </c>
      <c r="N37" s="56">
        <v>-0.16666666666666666</v>
      </c>
      <c r="O37" s="56">
        <v>-2.1739130434782608E-2</v>
      </c>
      <c r="P37" t="s">
        <v>142</v>
      </c>
      <c r="Z37" s="47"/>
    </row>
    <row r="38" spans="1:26" x14ac:dyDescent="0.25">
      <c r="A38" s="47">
        <f t="shared" si="2"/>
        <v>0.70000000000000051</v>
      </c>
      <c r="B38" s="51">
        <f t="shared" si="1"/>
        <v>0.70000000000000051</v>
      </c>
      <c r="C38" s="36" t="s">
        <v>67</v>
      </c>
      <c r="D38" s="48"/>
      <c r="E38" s="48">
        <f>COUNTIF($K$4:$K$2200,"&lt;="&amp;B38)-SUM($E$4:E37)</f>
        <v>6</v>
      </c>
      <c r="F38" s="48">
        <f>COUNTIF($L$4:$L$2200,"&lt;="&amp;B38)-SUM($F$4:F37)</f>
        <v>0</v>
      </c>
      <c r="G38" s="48"/>
      <c r="H38" s="48">
        <f>COUNTIF($N$4:$N$2200,"&lt;="&amp;B38)-SUM($H$4:H37)</f>
        <v>1</v>
      </c>
      <c r="I38" s="48">
        <f>COUNTIF($O$4:$O$2200,"&lt;="&amp;B38)-SUM($I$4:I37)</f>
        <v>1</v>
      </c>
      <c r="J38" s="48"/>
      <c r="K38" s="56">
        <v>0.48936170212765956</v>
      </c>
      <c r="L38" s="56">
        <v>0.28205128205128205</v>
      </c>
      <c r="N38" s="56">
        <v>8.6956521739130432E-2</v>
      </c>
      <c r="O38" s="56">
        <v>-0.43181818181818182</v>
      </c>
      <c r="Z38" s="47"/>
    </row>
    <row r="39" spans="1:26" x14ac:dyDescent="0.25">
      <c r="A39" s="47">
        <f t="shared" si="2"/>
        <v>0.75000000000000056</v>
      </c>
      <c r="B39" s="51">
        <f t="shared" si="1"/>
        <v>0.75000000000000056</v>
      </c>
      <c r="C39" s="36" t="s">
        <v>68</v>
      </c>
      <c r="D39" s="48"/>
      <c r="E39" s="48">
        <f>COUNTIF($K$4:$K$2200,"&lt;="&amp;B39)-SUM($E$4:E38)</f>
        <v>2</v>
      </c>
      <c r="F39" s="48">
        <f>COUNTIF($L$4:$L$2200,"&lt;="&amp;B39)-SUM($F$4:F38)</f>
        <v>1</v>
      </c>
      <c r="G39" s="48"/>
      <c r="H39" s="48">
        <f>COUNTIF($N$4:$N$2200,"&lt;="&amp;B39)-SUM($H$4:H38)</f>
        <v>1</v>
      </c>
      <c r="I39" s="48">
        <f>COUNTIF($O$4:$O$2200,"&lt;="&amp;B39)-SUM($I$4:I38)</f>
        <v>1</v>
      </c>
      <c r="J39" s="48"/>
      <c r="K39" s="56">
        <v>0.28205128205128205</v>
      </c>
      <c r="L39" s="56">
        <v>9.375E-2</v>
      </c>
      <c r="N39" s="56">
        <v>-2.4390243902439025E-2</v>
      </c>
      <c r="O39" s="56">
        <v>-2.7777777777777776E-2</v>
      </c>
      <c r="Z39" s="47"/>
    </row>
    <row r="40" spans="1:26" x14ac:dyDescent="0.25">
      <c r="A40" s="47">
        <f t="shared" si="2"/>
        <v>0.8000000000000006</v>
      </c>
      <c r="B40" s="51">
        <f t="shared" si="1"/>
        <v>0.8000000000000006</v>
      </c>
      <c r="C40" s="36" t="s">
        <v>72</v>
      </c>
      <c r="D40" s="48"/>
      <c r="E40" s="48">
        <f>COUNTIF($K$4:$K$2200,"&lt;="&amp;B40)-SUM($E$4:E39)</f>
        <v>1</v>
      </c>
      <c r="F40" s="48">
        <f>COUNTIF($L$4:$L$2200,"&lt;="&amp;B40)-SUM($F$4:F39)</f>
        <v>0</v>
      </c>
      <c r="G40" s="48"/>
      <c r="H40" s="48">
        <f>COUNTIF($N$4:$N$2200,"&lt;="&amp;B40)-SUM($H$4:H39)</f>
        <v>0</v>
      </c>
      <c r="I40" s="48">
        <f>COUNTIF($O$4:$O$2200,"&lt;="&amp;B40)-SUM($I$4:I39)</f>
        <v>0</v>
      </c>
      <c r="J40" s="48"/>
      <c r="K40" s="56">
        <v>0.14583333333333334</v>
      </c>
      <c r="L40" s="56">
        <v>0</v>
      </c>
      <c r="N40" s="56">
        <v>-0.42307692307692307</v>
      </c>
      <c r="O40" s="56">
        <v>-6.25E-2</v>
      </c>
      <c r="Z40" s="47"/>
    </row>
    <row r="41" spans="1:26" x14ac:dyDescent="0.25">
      <c r="A41" s="47">
        <f t="shared" si="2"/>
        <v>0.85000000000000064</v>
      </c>
      <c r="B41" s="51">
        <f t="shared" si="1"/>
        <v>0.85000000000000064</v>
      </c>
      <c r="C41" s="36" t="s">
        <v>69</v>
      </c>
      <c r="D41" s="48"/>
      <c r="E41" s="48">
        <f>COUNTIF($K$4:$K$2200,"&lt;="&amp;B41)-SUM($E$4:E40)</f>
        <v>0</v>
      </c>
      <c r="F41" s="48">
        <f>COUNTIF($L$4:$L$2200,"&lt;="&amp;B41)-SUM($F$4:F40)</f>
        <v>0</v>
      </c>
      <c r="G41" s="48"/>
      <c r="H41" s="48">
        <f>COUNTIF($N$4:$N$2200,"&lt;="&amp;B41)-SUM($H$4:H40)</f>
        <v>0</v>
      </c>
      <c r="I41" s="48">
        <f>COUNTIF($O$4:$O$2200,"&lt;="&amp;B41)-SUM($I$4:I40)</f>
        <v>0</v>
      </c>
      <c r="J41" s="48"/>
      <c r="K41" s="56">
        <v>0.52777777777777779</v>
      </c>
      <c r="L41" s="56">
        <v>0.37931034482758619</v>
      </c>
      <c r="N41" s="56">
        <v>-0.5</v>
      </c>
      <c r="O41" s="56">
        <v>-0.25</v>
      </c>
      <c r="Z41" s="47"/>
    </row>
    <row r="42" spans="1:26" x14ac:dyDescent="0.25">
      <c r="A42" s="47">
        <f t="shared" si="2"/>
        <v>0.90000000000000069</v>
      </c>
      <c r="B42" s="51">
        <f t="shared" si="1"/>
        <v>0.90000000000000069</v>
      </c>
      <c r="C42" s="36" t="s">
        <v>70</v>
      </c>
      <c r="D42" s="48"/>
      <c r="E42" s="48">
        <f>COUNTIF($K$4:$K$2200,"&lt;="&amp;B42)-SUM($E$4:E41)</f>
        <v>0</v>
      </c>
      <c r="F42" s="48">
        <f>COUNTIF($L$4:$L$2200,"&lt;="&amp;B42)-SUM($F$4:F41)</f>
        <v>0</v>
      </c>
      <c r="G42" s="48"/>
      <c r="H42" s="48">
        <f>COUNTIF($N$4:$N$2200,"&lt;="&amp;B42)-SUM($H$4:H41)</f>
        <v>1</v>
      </c>
      <c r="I42" s="48">
        <f>COUNTIF($O$4:$O$2200,"&lt;="&amp;B42)-SUM($I$4:I41)</f>
        <v>0</v>
      </c>
      <c r="J42" s="48"/>
      <c r="K42" s="56">
        <v>0.2857142857142857</v>
      </c>
      <c r="L42" s="56">
        <v>6.3829787234042548E-2</v>
      </c>
      <c r="N42" s="56">
        <v>-6.25E-2</v>
      </c>
      <c r="O42" s="56">
        <v>6.0606060606060608E-2</v>
      </c>
      <c r="Z42" s="47"/>
    </row>
    <row r="43" spans="1:26" x14ac:dyDescent="0.25">
      <c r="A43" s="47">
        <f t="shared" si="2"/>
        <v>0.95000000000000073</v>
      </c>
      <c r="B43" s="51">
        <f t="shared" si="1"/>
        <v>0.95000000000000073</v>
      </c>
      <c r="C43" s="36" t="s">
        <v>71</v>
      </c>
      <c r="D43" s="48"/>
      <c r="E43" s="48">
        <f>COUNTIF($K$4:$K$2200,"&lt;="&amp;B43)-SUM($E$4:E42)</f>
        <v>1</v>
      </c>
      <c r="F43" s="48">
        <f>COUNTIF($L$4:$L$2200,"&lt;="&amp;B43)-SUM($F$4:F42)</f>
        <v>2</v>
      </c>
      <c r="G43" s="48"/>
      <c r="H43" s="48">
        <f>COUNTIF($N$4:$N$2200,"&lt;="&amp;B43)-SUM($H$4:H42)</f>
        <v>1</v>
      </c>
      <c r="I43" s="48">
        <f>COUNTIF($O$4:$O$2200,"&lt;="&amp;B43)-SUM($I$4:I42)</f>
        <v>0</v>
      </c>
      <c r="J43" s="48"/>
      <c r="K43" s="56">
        <v>0.19318181818181818</v>
      </c>
      <c r="L43" s="56">
        <v>4.1666666666666664E-2</v>
      </c>
      <c r="N43" s="56">
        <v>4.6511627906976744E-2</v>
      </c>
      <c r="O43" s="56">
        <v>3.4482758620689655E-2</v>
      </c>
      <c r="Z43" s="47"/>
    </row>
    <row r="44" spans="1:26" x14ac:dyDescent="0.25">
      <c r="A44" s="47">
        <f t="shared" si="2"/>
        <v>1.0000000000000007</v>
      </c>
      <c r="B44" s="51">
        <f t="shared" si="1"/>
        <v>1.0000000000000007</v>
      </c>
      <c r="C44" s="36" t="s">
        <v>73</v>
      </c>
      <c r="D44" s="48"/>
      <c r="E44" s="48">
        <f>COUNTIF($K$4:$K$2200,"&lt;="&amp;B44)-SUM($E$4:E43)</f>
        <v>0</v>
      </c>
      <c r="F44" s="48">
        <f>COUNTIF($L$4:$L$2200,"&lt;="&amp;B44)-SUM($F$4:F43)</f>
        <v>0</v>
      </c>
      <c r="G44" s="48"/>
      <c r="H44" s="48">
        <f>COUNTIF($N$4:$N$2200,"&lt;="&amp;B44)-SUM($H$4:H43)</f>
        <v>0</v>
      </c>
      <c r="I44" s="48">
        <f>COUNTIF($O$4:$O$2200,"&lt;="&amp;B44)-SUM($I$4:I43)</f>
        <v>0</v>
      </c>
      <c r="J44" s="48"/>
      <c r="K44" s="56">
        <v>0.66666666666666663</v>
      </c>
      <c r="L44" s="56">
        <v>9.7560975609756101E-2</v>
      </c>
      <c r="N44" s="56">
        <v>4.1666666666666664E-2</v>
      </c>
      <c r="O44" s="56">
        <v>0.20689655172413793</v>
      </c>
      <c r="Z44" s="47"/>
    </row>
    <row r="45" spans="1:26" x14ac:dyDescent="0.25">
      <c r="B45" s="51">
        <v>1.5</v>
      </c>
      <c r="C45" s="36" t="s">
        <v>25</v>
      </c>
      <c r="D45" s="48"/>
      <c r="E45" s="48">
        <f>COUNTIF($K$4:$K$2200,"&lt;="&amp;B45)-SUM($E$4:E44)</f>
        <v>1</v>
      </c>
      <c r="F45" s="48">
        <f>COUNTIF($L$4:$L$2200,"&lt;="&amp;B45)-SUM($F$4:F44)</f>
        <v>0</v>
      </c>
      <c r="G45" s="48"/>
      <c r="H45" s="48">
        <f>COUNTIF($N$4:$N$2200,"&lt;="&amp;B45)-SUM($H$4:H44)</f>
        <v>1</v>
      </c>
      <c r="I45" s="48">
        <f>COUNTIF($O$4:$O$2200,"&lt;="&amp;B45)-SUM($I$4:I44)</f>
        <v>0</v>
      </c>
      <c r="J45" s="48"/>
      <c r="K45" s="56">
        <v>0.30769230769230771</v>
      </c>
      <c r="L45" s="56">
        <v>0.1111111111111111</v>
      </c>
      <c r="N45" s="56">
        <v>0.15942028985507245</v>
      </c>
      <c r="O45" s="56">
        <v>6.3829787234042548E-2</v>
      </c>
      <c r="Z45" s="47"/>
    </row>
    <row r="46" spans="1:26" x14ac:dyDescent="0.25">
      <c r="C46" s="49"/>
      <c r="K46" s="56">
        <v>0.3</v>
      </c>
      <c r="L46" s="56">
        <v>0</v>
      </c>
      <c r="N46" s="56">
        <v>0.21951219512195122</v>
      </c>
      <c r="O46" s="56">
        <v>-6.25E-2</v>
      </c>
      <c r="Z46" s="47"/>
    </row>
    <row r="47" spans="1:26" x14ac:dyDescent="0.25">
      <c r="K47" s="56">
        <v>0.19230769230769232</v>
      </c>
      <c r="L47" s="56">
        <v>7.1428571428571425E-2</v>
      </c>
      <c r="N47" s="56">
        <v>3.4482758620689655E-2</v>
      </c>
      <c r="O47" s="56">
        <v>-3.614457831325301E-2</v>
      </c>
      <c r="Z47" s="47"/>
    </row>
    <row r="48" spans="1:26" x14ac:dyDescent="0.25">
      <c r="K48" s="56">
        <v>0.37777777777777777</v>
      </c>
      <c r="L48" s="56">
        <v>1.6949152542372881E-2</v>
      </c>
      <c r="N48" s="56">
        <v>0.1111111111111111</v>
      </c>
      <c r="O48" s="56">
        <v>4.6511627906976744E-2</v>
      </c>
      <c r="Z48" s="47"/>
    </row>
    <row r="49" spans="11:26" x14ac:dyDescent="0.25">
      <c r="K49" s="56">
        <v>0.12903225806451613</v>
      </c>
      <c r="L49" s="56">
        <v>0.30434782608695654</v>
      </c>
      <c r="N49" s="56">
        <v>3.1746031746031744E-2</v>
      </c>
      <c r="O49" s="56">
        <v>0.12903225806451613</v>
      </c>
      <c r="Z49" s="47"/>
    </row>
    <row r="50" spans="11:26" x14ac:dyDescent="0.25">
      <c r="K50" s="56">
        <v>0.21212121212121213</v>
      </c>
      <c r="L50" s="56">
        <v>2.3622047244094488E-2</v>
      </c>
      <c r="N50" s="56">
        <v>-0.13043478260869565</v>
      </c>
      <c r="O50" s="56">
        <v>4.9382716049382713E-2</v>
      </c>
      <c r="Z50" s="47"/>
    </row>
    <row r="51" spans="11:26" x14ac:dyDescent="0.25">
      <c r="K51" s="56">
        <v>0.32075471698113206</v>
      </c>
      <c r="L51" s="56">
        <v>1.1235955056179775E-2</v>
      </c>
      <c r="N51" s="56">
        <v>-2.1739130434782608E-2</v>
      </c>
      <c r="O51" s="56">
        <v>3.4482758620689655E-2</v>
      </c>
      <c r="Z51" s="47"/>
    </row>
    <row r="52" spans="11:26" x14ac:dyDescent="0.25">
      <c r="K52" s="56">
        <v>0.1</v>
      </c>
      <c r="L52" s="56">
        <v>0.22448979591836735</v>
      </c>
      <c r="N52" s="56">
        <v>3.4482758620689655E-2</v>
      </c>
      <c r="O52" s="56">
        <v>0.23711340206185566</v>
      </c>
      <c r="Z52" s="47"/>
    </row>
    <row r="53" spans="11:26" x14ac:dyDescent="0.25">
      <c r="K53" s="56">
        <v>7.7519379844961239E-3</v>
      </c>
      <c r="L53" s="56">
        <v>0.1111111111111111</v>
      </c>
      <c r="N53" s="56">
        <v>-0.5</v>
      </c>
      <c r="O53" s="56">
        <v>-0.04</v>
      </c>
      <c r="Z53" s="47"/>
    </row>
    <row r="54" spans="11:26" x14ac:dyDescent="0.25">
      <c r="K54" s="56">
        <v>-9.0909090909090912E-2</v>
      </c>
      <c r="L54" s="56">
        <v>0</v>
      </c>
      <c r="N54" s="56">
        <v>-0.52830188679245282</v>
      </c>
      <c r="O54" s="56">
        <v>9.1954022988505746E-2</v>
      </c>
      <c r="Z54" s="47"/>
    </row>
    <row r="55" spans="11:26" x14ac:dyDescent="0.25">
      <c r="K55" s="56">
        <v>0.19565217391304349</v>
      </c>
      <c r="L55" s="56">
        <v>0.46341463414634149</v>
      </c>
      <c r="N55" s="56">
        <v>0</v>
      </c>
      <c r="O55" s="56">
        <v>-0.2857142857142857</v>
      </c>
      <c r="Z55" s="47"/>
    </row>
    <row r="56" spans="11:26" x14ac:dyDescent="0.25">
      <c r="K56" s="56">
        <v>0.25</v>
      </c>
      <c r="L56" s="56">
        <v>0.19402985074626866</v>
      </c>
      <c r="N56" s="56">
        <v>-0.11764705882352941</v>
      </c>
      <c r="O56" s="56">
        <v>0.15384615384615385</v>
      </c>
      <c r="Z56" s="47"/>
    </row>
    <row r="57" spans="11:26" x14ac:dyDescent="0.25">
      <c r="K57" s="56">
        <v>2.0408163265306121E-2</v>
      </c>
      <c r="L57" s="56">
        <v>0.14942528735632185</v>
      </c>
      <c r="N57" s="56">
        <v>3.4482758620689655E-2</v>
      </c>
      <c r="O57" s="56">
        <v>-3.8461538461538464E-2</v>
      </c>
      <c r="Z57" s="47"/>
    </row>
    <row r="58" spans="11:26" x14ac:dyDescent="0.25">
      <c r="K58" s="56">
        <v>0.5714285714285714</v>
      </c>
      <c r="L58" s="56">
        <v>0.93548387096774188</v>
      </c>
      <c r="N58" s="56">
        <v>0.29032258064516131</v>
      </c>
      <c r="O58" s="56">
        <v>-0.11764705882352941</v>
      </c>
      <c r="Z58" s="47"/>
    </row>
    <row r="59" spans="11:26" x14ac:dyDescent="0.25">
      <c r="K59" s="56">
        <v>4.4776119402985072E-2</v>
      </c>
      <c r="L59" s="56">
        <v>-1.9607843137254902E-2</v>
      </c>
      <c r="N59" s="56">
        <v>-0.24528301886792453</v>
      </c>
      <c r="O59" s="56">
        <v>7.6923076923076927E-2</v>
      </c>
      <c r="Z59" s="47"/>
    </row>
    <row r="60" spans="11:26" x14ac:dyDescent="0.25">
      <c r="K60" s="56">
        <v>9.7560975609756101E-2</v>
      </c>
      <c r="L60" s="56">
        <v>0.27659574468085107</v>
      </c>
      <c r="N60" s="56">
        <v>-0.13043478260869565</v>
      </c>
      <c r="O60" s="56">
        <v>-1.1627906976744186E-2</v>
      </c>
      <c r="Z60" s="47"/>
    </row>
    <row r="61" spans="11:26" x14ac:dyDescent="0.25">
      <c r="K61" s="56">
        <v>0.65517241379310343</v>
      </c>
      <c r="L61" s="56">
        <v>8.4337349397590355E-2</v>
      </c>
      <c r="N61" s="56">
        <v>0.18055555555555555</v>
      </c>
      <c r="O61" s="56">
        <v>0.25</v>
      </c>
      <c r="Z61" s="47"/>
    </row>
    <row r="62" spans="11:26" x14ac:dyDescent="0.25">
      <c r="K62" s="56">
        <v>0.2</v>
      </c>
      <c r="L62" s="56">
        <v>0.13636363636363635</v>
      </c>
      <c r="N62" s="56">
        <v>0.31578947368421051</v>
      </c>
      <c r="O62" s="56">
        <v>-0.14893617021276595</v>
      </c>
      <c r="Z62" s="47"/>
    </row>
    <row r="63" spans="11:26" x14ac:dyDescent="0.25">
      <c r="K63" s="56">
        <v>0.27659574468085107</v>
      </c>
      <c r="L63" s="56">
        <v>4.4776119402985072E-2</v>
      </c>
      <c r="N63" s="56">
        <v>4.4776119402985072E-2</v>
      </c>
      <c r="O63" s="56">
        <v>2.0408163265306121E-2</v>
      </c>
      <c r="Z63" s="47"/>
    </row>
    <row r="64" spans="11:26" x14ac:dyDescent="0.25">
      <c r="K64" s="56">
        <v>9.1954022988505746E-2</v>
      </c>
      <c r="L64" s="56">
        <v>8.1081081081081086E-2</v>
      </c>
      <c r="N64" s="56">
        <v>0.2</v>
      </c>
      <c r="O64" s="56">
        <v>-5.8823529411764705E-2</v>
      </c>
      <c r="Z64" s="47"/>
    </row>
    <row r="65" spans="11:26" x14ac:dyDescent="0.25">
      <c r="K65" s="56">
        <v>0.20833333333333334</v>
      </c>
      <c r="L65" s="56">
        <v>-0.15254237288135594</v>
      </c>
      <c r="N65" s="56">
        <v>1.6949152542372881E-2</v>
      </c>
      <c r="O65" s="56">
        <v>6.3829787234042548E-2</v>
      </c>
      <c r="Z65" s="47"/>
    </row>
    <row r="66" spans="11:26" x14ac:dyDescent="0.25">
      <c r="K66" s="56">
        <v>1.4925373134328358E-2</v>
      </c>
      <c r="L66" s="56">
        <v>0.19565217391304349</v>
      </c>
      <c r="N66" s="56">
        <v>6.3829787234042548E-2</v>
      </c>
      <c r="O66" s="56">
        <v>0.25</v>
      </c>
      <c r="Z66" s="47"/>
    </row>
    <row r="67" spans="11:26" x14ac:dyDescent="0.25">
      <c r="K67" s="56">
        <v>1.1904761904761904E-2</v>
      </c>
      <c r="L67" s="56">
        <v>5.6910569105691054E-2</v>
      </c>
      <c r="N67" s="56">
        <v>-0.04</v>
      </c>
      <c r="O67" s="56">
        <v>0.13924050632911392</v>
      </c>
      <c r="Z67" s="47"/>
    </row>
    <row r="68" spans="11:26" x14ac:dyDescent="0.25">
      <c r="K68" s="56">
        <v>0.31578947368421051</v>
      </c>
      <c r="L68" s="56">
        <v>0.14035087719298245</v>
      </c>
      <c r="N68" s="56">
        <v>6.1946902654867256E-2</v>
      </c>
      <c r="O68" s="56">
        <v>-0.13793103448275862</v>
      </c>
      <c r="Z68" s="47"/>
    </row>
    <row r="69" spans="11:26" x14ac:dyDescent="0.25">
      <c r="K69" s="56">
        <v>0.1111111111111111</v>
      </c>
      <c r="L69" s="56">
        <v>3.4482758620689655E-2</v>
      </c>
      <c r="N69" s="56">
        <v>9.1954022988505746E-2</v>
      </c>
      <c r="O69" s="56">
        <v>0.25</v>
      </c>
      <c r="Z69" s="47"/>
    </row>
    <row r="70" spans="11:26" x14ac:dyDescent="0.25">
      <c r="K70" s="56">
        <v>3.1746031746031744E-2</v>
      </c>
      <c r="L70" s="56">
        <v>0.36363636363636365</v>
      </c>
      <c r="N70" s="56">
        <v>0</v>
      </c>
      <c r="O70" s="56">
        <v>-2.6548672566371681E-2</v>
      </c>
      <c r="Z70" s="47"/>
    </row>
    <row r="71" spans="11:26" x14ac:dyDescent="0.25">
      <c r="K71" s="56">
        <v>0.1111111111111111</v>
      </c>
      <c r="L71" s="56">
        <v>0.42857142857142855</v>
      </c>
      <c r="N71" s="56">
        <v>-0.14285714285714285</v>
      </c>
      <c r="O71" s="56">
        <v>9.2436974789915971E-2</v>
      </c>
      <c r="Z71" s="47"/>
    </row>
    <row r="72" spans="11:26" x14ac:dyDescent="0.25">
      <c r="K72" s="56">
        <v>-1.098901098901099E-2</v>
      </c>
      <c r="L72" s="56">
        <v>4.1666666666666664E-2</v>
      </c>
      <c r="N72" s="56">
        <v>-0.375</v>
      </c>
      <c r="O72" s="56">
        <v>0</v>
      </c>
      <c r="Z72" s="47"/>
    </row>
    <row r="73" spans="11:26" x14ac:dyDescent="0.25">
      <c r="K73" s="56">
        <v>0.20930232558139536</v>
      </c>
      <c r="L73" s="56">
        <v>0.1111111111111111</v>
      </c>
      <c r="N73" s="56">
        <v>0.25</v>
      </c>
      <c r="O73" s="56">
        <v>-0.2391304347826087</v>
      </c>
      <c r="Z73" s="47"/>
    </row>
    <row r="74" spans="11:26" x14ac:dyDescent="0.25">
      <c r="K74" s="56">
        <v>8.1081081081081086E-2</v>
      </c>
      <c r="L74" s="56">
        <v>-4.1095890410958902E-2</v>
      </c>
      <c r="N74" s="56">
        <v>-0.24657534246575341</v>
      </c>
      <c r="O74" s="56">
        <v>8.1081081081081086E-2</v>
      </c>
      <c r="Z74" s="47"/>
    </row>
    <row r="75" spans="11:26" x14ac:dyDescent="0.25">
      <c r="K75" s="56">
        <v>0</v>
      </c>
      <c r="L75" s="56">
        <v>-2.4390243902439025E-2</v>
      </c>
      <c r="N75" s="56">
        <v>-8.5365853658536592E-2</v>
      </c>
      <c r="O75" s="56">
        <v>-0.1</v>
      </c>
    </row>
    <row r="76" spans="11:26" x14ac:dyDescent="0.25">
      <c r="K76" s="56">
        <v>0.21621621621621623</v>
      </c>
      <c r="L76" s="56">
        <v>0.37931034482758619</v>
      </c>
      <c r="N76" s="56">
        <v>3.4482758620689655E-2</v>
      </c>
      <c r="O76" s="56">
        <v>-0.1891891891891892</v>
      </c>
    </row>
    <row r="77" spans="11:26" x14ac:dyDescent="0.25">
      <c r="K77" s="56">
        <v>2.9411764705882353E-2</v>
      </c>
      <c r="L77" s="56">
        <v>6.3829787234042548E-2</v>
      </c>
      <c r="N77" s="56">
        <v>6.3829787234042548E-2</v>
      </c>
      <c r="O77" s="56">
        <v>2.9411764705882353E-2</v>
      </c>
    </row>
    <row r="78" spans="11:26" x14ac:dyDescent="0.25">
      <c r="K78" s="56">
        <v>0</v>
      </c>
      <c r="L78" s="56">
        <v>0.1</v>
      </c>
      <c r="N78" s="56">
        <v>0</v>
      </c>
      <c r="O78" s="56">
        <v>-0.1111111111111111</v>
      </c>
    </row>
    <row r="79" spans="11:26" x14ac:dyDescent="0.25">
      <c r="K79" s="56">
        <v>0.5</v>
      </c>
      <c r="L79" s="56">
        <v>-2.4390243902439025E-2</v>
      </c>
      <c r="N79" s="56">
        <v>-2.4390243902439025E-2</v>
      </c>
      <c r="O79" s="56">
        <v>0.16666666666666666</v>
      </c>
    </row>
    <row r="80" spans="11:26" x14ac:dyDescent="0.25">
      <c r="K80" s="56">
        <v>8.3333333333333329E-2</v>
      </c>
      <c r="L80" s="56">
        <v>-4.7619047619047616E-2</v>
      </c>
      <c r="N80" s="56">
        <v>7.1428571428571425E-2</v>
      </c>
      <c r="O80" s="56">
        <v>4.1666666666666664E-2</v>
      </c>
    </row>
    <row r="81" spans="11:15" x14ac:dyDescent="0.25">
      <c r="K81" s="56">
        <v>0.04</v>
      </c>
      <c r="L81" s="56">
        <v>0.1864406779661017</v>
      </c>
      <c r="N81" s="56">
        <v>0.2711864406779661</v>
      </c>
      <c r="O81" s="56">
        <v>0</v>
      </c>
    </row>
    <row r="82" spans="11:15" x14ac:dyDescent="0.25">
      <c r="K82" s="56">
        <v>-8.6021505376344093E-2</v>
      </c>
      <c r="L82" s="56">
        <v>-1.2345679012345678E-2</v>
      </c>
      <c r="N82" s="56">
        <v>0.1111111111111111</v>
      </c>
      <c r="O82" s="56">
        <v>-0.13978494623655913</v>
      </c>
    </row>
    <row r="83" spans="11:15" x14ac:dyDescent="0.25">
      <c r="K83" s="56">
        <v>0.27906976744186046</v>
      </c>
      <c r="L83" s="56">
        <v>5.2631578947368418E-2</v>
      </c>
      <c r="N83" s="56">
        <v>5.2631578947368418E-2</v>
      </c>
      <c r="O83" s="56">
        <v>4.6511627906976744E-2</v>
      </c>
    </row>
    <row r="84" spans="11:15" x14ac:dyDescent="0.25">
      <c r="K84" s="56">
        <v>7.1428571428571425E-2</v>
      </c>
      <c r="L84" s="56">
        <v>4.7619047619047616E-2</v>
      </c>
      <c r="N84" s="56">
        <v>-9.5238095238095233E-2</v>
      </c>
      <c r="O84" s="56">
        <v>0</v>
      </c>
    </row>
    <row r="85" spans="11:15" x14ac:dyDescent="0.25">
      <c r="K85" s="56">
        <v>3.7974683544303799E-2</v>
      </c>
      <c r="L85" s="56">
        <v>-0.11290322580645161</v>
      </c>
      <c r="N85" s="56">
        <v>8.8709677419354843E-2</v>
      </c>
      <c r="O85" s="56">
        <v>1.2658227848101266E-2</v>
      </c>
    </row>
    <row r="86" spans="11:15" x14ac:dyDescent="0.25">
      <c r="K86" s="56">
        <v>1.5625E-2</v>
      </c>
      <c r="L86" s="56">
        <v>-6.9767441860465115E-2</v>
      </c>
      <c r="N86" s="56">
        <v>-6.9767441860465115E-2</v>
      </c>
      <c r="O86" s="56">
        <v>-0.21875</v>
      </c>
    </row>
    <row r="87" spans="11:15" x14ac:dyDescent="0.25">
      <c r="K87" s="56">
        <v>-5.6603773584905662E-2</v>
      </c>
      <c r="L87" s="56">
        <v>-0.1111111111111111</v>
      </c>
      <c r="N87" s="56">
        <v>0.1111111111111111</v>
      </c>
      <c r="O87" s="56">
        <v>3.7735849056603772E-2</v>
      </c>
    </row>
    <row r="88" spans="11:15" x14ac:dyDescent="0.25">
      <c r="K88" s="56">
        <v>-6.25E-2</v>
      </c>
      <c r="L88" s="56">
        <v>-4.7619047619047616E-2</v>
      </c>
      <c r="N88" s="56">
        <v>-0.16666666666666666</v>
      </c>
      <c r="O88" s="56">
        <v>-6.25E-2</v>
      </c>
    </row>
    <row r="89" spans="11:15" x14ac:dyDescent="0.25">
      <c r="K89" s="56">
        <v>-2.4390243902439025E-2</v>
      </c>
      <c r="L89" s="56">
        <v>-5.6603773584905662E-2</v>
      </c>
      <c r="N89" s="56">
        <v>-0.33962264150943394</v>
      </c>
      <c r="O89" s="56">
        <v>-2.4390243902439025E-2</v>
      </c>
    </row>
    <row r="90" spans="11:15" x14ac:dyDescent="0.25">
      <c r="K90" s="56">
        <v>1.9230769230769232E-2</v>
      </c>
      <c r="L90" s="56">
        <v>0.14285714285714285</v>
      </c>
      <c r="N90" s="56">
        <v>0.42857142857142855</v>
      </c>
      <c r="O90" s="56">
        <v>-0.23076923076923078</v>
      </c>
    </row>
    <row r="91" spans="11:15" x14ac:dyDescent="0.25">
      <c r="K91" s="56">
        <v>0.21621621621621623</v>
      </c>
      <c r="L91" s="56">
        <v>-0.1044776119402985</v>
      </c>
      <c r="N91" s="56">
        <v>-2.9850746268656716E-2</v>
      </c>
      <c r="O91" s="56">
        <v>8.1081081081081086E-2</v>
      </c>
    </row>
    <row r="92" spans="11:15" x14ac:dyDescent="0.25">
      <c r="K92" s="56">
        <v>-8.1632653061224483E-2</v>
      </c>
      <c r="L92" s="56">
        <v>-5.8823529411764705E-2</v>
      </c>
      <c r="N92" s="56">
        <v>0.11764705882352941</v>
      </c>
      <c r="O92" s="56">
        <v>2.0408163265306121E-2</v>
      </c>
    </row>
    <row r="93" spans="11:15" x14ac:dyDescent="0.25">
      <c r="K93" s="56">
        <v>0.48648648648648651</v>
      </c>
      <c r="L93" s="56">
        <v>0.21212121212121213</v>
      </c>
      <c r="N93" s="56">
        <v>0.21212121212121213</v>
      </c>
      <c r="O93" s="56">
        <v>-0.1891891891891892</v>
      </c>
    </row>
    <row r="94" spans="11:15" x14ac:dyDescent="0.25">
      <c r="K94" s="56">
        <v>6.0606060606060608E-2</v>
      </c>
      <c r="L94" s="56">
        <v>0.1111111111111111</v>
      </c>
      <c r="N94" s="56">
        <v>0.1111111111111111</v>
      </c>
      <c r="O94" s="56">
        <v>-9.0909090909090912E-2</v>
      </c>
    </row>
    <row r="95" spans="11:15" x14ac:dyDescent="0.25">
      <c r="K95" s="56">
        <v>4.6511627906976744E-2</v>
      </c>
      <c r="L95" s="56">
        <v>5.7692307692307696E-2</v>
      </c>
      <c r="N95" s="56">
        <v>5.7692307692307696E-2</v>
      </c>
      <c r="O95" s="56">
        <v>0.10465116279069768</v>
      </c>
    </row>
    <row r="96" spans="11:15" x14ac:dyDescent="0.25">
      <c r="K96" s="56">
        <v>3.2258064516129031E-2</v>
      </c>
      <c r="L96" s="56">
        <v>-0.15730337078651685</v>
      </c>
      <c r="N96" s="56">
        <v>6.741573033707865E-2</v>
      </c>
      <c r="O96" s="56">
        <v>0.29032258064516131</v>
      </c>
    </row>
    <row r="97" spans="11:15" x14ac:dyDescent="0.25">
      <c r="K97" s="56">
        <v>-0.15254237288135594</v>
      </c>
      <c r="L97" s="56">
        <v>0.21951219512195122</v>
      </c>
      <c r="N97" s="56">
        <v>0.34146341463414637</v>
      </c>
      <c r="O97" s="56">
        <v>-6.7796610169491525E-2</v>
      </c>
    </row>
    <row r="98" spans="11:15" x14ac:dyDescent="0.25">
      <c r="K98" s="56">
        <v>0.2</v>
      </c>
      <c r="L98" s="56">
        <v>-4.7619047619047616E-2</v>
      </c>
      <c r="N98" s="56">
        <v>0.34920634920634919</v>
      </c>
      <c r="O98" s="56">
        <v>0</v>
      </c>
    </row>
    <row r="99" spans="11:15" x14ac:dyDescent="0.25">
      <c r="K99" s="56">
        <v>-6.9767441860465115E-2</v>
      </c>
      <c r="L99" s="56">
        <v>-7.8947368421052627E-2</v>
      </c>
      <c r="N99" s="56">
        <v>0.11842105263157894</v>
      </c>
      <c r="O99" s="56">
        <v>-6.9767441860465115E-2</v>
      </c>
    </row>
    <row r="100" spans="11:15" x14ac:dyDescent="0.25">
      <c r="K100" s="56">
        <v>0.5714285714285714</v>
      </c>
      <c r="L100" s="56">
        <v>-0.27272727272727271</v>
      </c>
      <c r="N100" s="56">
        <v>0</v>
      </c>
      <c r="O100" s="56">
        <v>0.14285714285714285</v>
      </c>
    </row>
    <row r="101" spans="11:15" x14ac:dyDescent="0.25">
      <c r="K101" s="56">
        <v>1.4492753623188406E-2</v>
      </c>
      <c r="L101" s="56">
        <v>-6.5420560747663545E-2</v>
      </c>
      <c r="N101" s="56">
        <v>0.26168224299065418</v>
      </c>
      <c r="O101" s="56">
        <v>0.2318840579710145</v>
      </c>
    </row>
    <row r="102" spans="11:15" x14ac:dyDescent="0.25">
      <c r="K102" s="56">
        <v>0.10294117647058823</v>
      </c>
      <c r="L102" s="56">
        <v>-0.15254237288135594</v>
      </c>
      <c r="N102" s="56">
        <v>0.1440677966101695</v>
      </c>
      <c r="O102" s="56">
        <v>0.25</v>
      </c>
    </row>
    <row r="103" spans="11:15" x14ac:dyDescent="0.25">
      <c r="K103" s="56">
        <v>0.14754098360655737</v>
      </c>
      <c r="L103" s="56">
        <v>-8.1632653061224483E-2</v>
      </c>
      <c r="N103" s="56">
        <v>0.37755102040816324</v>
      </c>
      <c r="O103" s="56">
        <v>-0.18032786885245902</v>
      </c>
    </row>
    <row r="104" spans="11:15" x14ac:dyDescent="0.25">
      <c r="K104" s="56">
        <v>-1.9607843137254902E-2</v>
      </c>
      <c r="L104" s="34">
        <v>-0.21348314606741572</v>
      </c>
      <c r="N104" s="56">
        <v>-0.10112359550561797</v>
      </c>
      <c r="O104" s="56">
        <v>0.27450980392156865</v>
      </c>
    </row>
    <row r="105" spans="11:15" x14ac:dyDescent="0.25">
      <c r="K105" s="56">
        <v>5.6910569105691054E-2</v>
      </c>
      <c r="L105" s="34">
        <v>-0.16666666666666666</v>
      </c>
      <c r="N105" s="56">
        <v>-6.25E-2</v>
      </c>
      <c r="O105" s="56">
        <v>5.6910569105691054E-2</v>
      </c>
    </row>
    <row r="106" spans="11:15" x14ac:dyDescent="0.25">
      <c r="K106" s="56">
        <v>0.14035087719298245</v>
      </c>
      <c r="L106" s="34">
        <v>9.7560975609756101E-2</v>
      </c>
      <c r="N106" s="56">
        <v>-0.59459459459459463</v>
      </c>
      <c r="O106" s="56">
        <v>9.6491228070175433E-2</v>
      </c>
    </row>
    <row r="107" spans="11:15" x14ac:dyDescent="0.25">
      <c r="K107" s="56">
        <v>0.3253012048192771</v>
      </c>
      <c r="L107" s="34">
        <v>-3.8461538461538464E-2</v>
      </c>
      <c r="N107" s="56">
        <v>-0.6</v>
      </c>
      <c r="O107" s="56">
        <v>-3.614457831325301E-2</v>
      </c>
    </row>
    <row r="108" spans="11:15" x14ac:dyDescent="0.25">
      <c r="K108" s="56">
        <v>0.35714285714285715</v>
      </c>
      <c r="L108" s="34">
        <v>0.25</v>
      </c>
      <c r="N108" s="56">
        <v>-0.25</v>
      </c>
      <c r="O108" s="56">
        <v>-4.7619047619047616E-2</v>
      </c>
    </row>
    <row r="109" spans="11:15" x14ac:dyDescent="0.25">
      <c r="K109" s="56">
        <v>8.1081081081081086E-2</v>
      </c>
      <c r="L109" s="34">
        <v>0.40625</v>
      </c>
      <c r="N109" s="56">
        <v>-0.29577464788732394</v>
      </c>
      <c r="O109" s="56">
        <v>5.2631578947368418E-2</v>
      </c>
    </row>
    <row r="110" spans="11:15" x14ac:dyDescent="0.25">
      <c r="K110" s="56">
        <v>0.22448979591836735</v>
      </c>
      <c r="L110" s="34">
        <v>0.16279069767441862</v>
      </c>
      <c r="N110" s="56">
        <v>-0.16666666666666666</v>
      </c>
      <c r="O110" s="56">
        <v>0.17647058823529413</v>
      </c>
    </row>
    <row r="111" spans="11:15" x14ac:dyDescent="0.25">
      <c r="K111" s="56">
        <v>5.2631578947368418E-2</v>
      </c>
      <c r="L111" s="34">
        <v>0.14583333333333334</v>
      </c>
      <c r="N111" s="56">
        <v>0.1111111111111111</v>
      </c>
      <c r="O111" s="56">
        <v>0.28205128205128205</v>
      </c>
    </row>
    <row r="112" spans="11:15" x14ac:dyDescent="0.25">
      <c r="K112" s="56">
        <v>0.1111111111111111</v>
      </c>
      <c r="L112" s="34">
        <v>8.6956521739130432E-2</v>
      </c>
      <c r="N112" s="56">
        <v>-0.16666666666666666</v>
      </c>
      <c r="O112" s="34">
        <v>7.6923076923076927E-2</v>
      </c>
    </row>
    <row r="113" spans="11:15" x14ac:dyDescent="0.25">
      <c r="K113" s="56">
        <v>0</v>
      </c>
      <c r="L113" s="34">
        <v>9.7560975609756101E-2</v>
      </c>
      <c r="N113" s="56">
        <v>-0.16666666666666666</v>
      </c>
      <c r="O113" s="34">
        <v>0.1111111111111111</v>
      </c>
    </row>
    <row r="114" spans="11:15" x14ac:dyDescent="0.25">
      <c r="K114" s="56">
        <v>0.25</v>
      </c>
      <c r="L114" s="34">
        <v>3.4482758620689655E-2</v>
      </c>
      <c r="N114" s="56">
        <v>0</v>
      </c>
      <c r="O114" s="34">
        <v>0.25</v>
      </c>
    </row>
    <row r="115" spans="11:15" x14ac:dyDescent="0.25">
      <c r="K115" s="56">
        <v>0</v>
      </c>
      <c r="L115" s="34">
        <v>-9.0909090909090912E-2</v>
      </c>
      <c r="N115" s="56">
        <v>-2.1739130434782608E-2</v>
      </c>
      <c r="O115" s="34">
        <v>-0.11764705882352941</v>
      </c>
    </row>
    <row r="116" spans="11:15" x14ac:dyDescent="0.25">
      <c r="K116" s="56">
        <v>0</v>
      </c>
      <c r="L116" s="34">
        <v>-4.7619047619047616E-2</v>
      </c>
      <c r="N116" s="56">
        <v>0.14285714285714285</v>
      </c>
      <c r="O116" s="34">
        <v>-3.8461538461538464E-2</v>
      </c>
    </row>
    <row r="117" spans="11:15" x14ac:dyDescent="0.25">
      <c r="K117" s="56">
        <v>-9.0909090909090912E-2</v>
      </c>
      <c r="L117" s="34">
        <v>4.3478260869565216E-2</v>
      </c>
      <c r="N117" s="56">
        <v>0</v>
      </c>
      <c r="O117" s="34">
        <v>-4.7619047619047616E-2</v>
      </c>
    </row>
    <row r="118" spans="11:15" x14ac:dyDescent="0.25">
      <c r="K118" s="56">
        <v>8.6956521739130432E-2</v>
      </c>
      <c r="L118" s="34">
        <v>3.2608695652173912E-2</v>
      </c>
      <c r="N118" s="56">
        <v>0.14035087719298245</v>
      </c>
      <c r="O118" s="34">
        <v>-0.22222222222222221</v>
      </c>
    </row>
    <row r="119" spans="11:15" x14ac:dyDescent="0.25">
      <c r="K119" s="56">
        <v>0.15384615384615385</v>
      </c>
      <c r="L119" s="34">
        <v>0.1</v>
      </c>
      <c r="N119" s="56">
        <v>0.3253012048192771</v>
      </c>
      <c r="O119" s="34">
        <v>0.2711864406779661</v>
      </c>
    </row>
    <row r="120" spans="11:15" x14ac:dyDescent="0.25">
      <c r="K120" s="56">
        <v>-4.7619047619047616E-2</v>
      </c>
      <c r="L120" s="34">
        <v>-0.2</v>
      </c>
      <c r="N120" s="56">
        <v>4.8387096774193547E-2</v>
      </c>
      <c r="O120" s="34">
        <v>-1.1627906976744186E-2</v>
      </c>
    </row>
    <row r="121" spans="11:15" x14ac:dyDescent="0.25">
      <c r="K121" s="56">
        <v>8.9108910891089105E-2</v>
      </c>
      <c r="L121" s="34">
        <v>3.7735849056603772E-2</v>
      </c>
      <c r="N121" s="56">
        <v>3.4482758620689655E-2</v>
      </c>
      <c r="O121" s="34">
        <v>-0.1</v>
      </c>
    </row>
    <row r="122" spans="11:15" x14ac:dyDescent="0.25">
      <c r="K122" s="56">
        <v>0.08</v>
      </c>
      <c r="L122" s="34">
        <v>0</v>
      </c>
      <c r="N122" s="56">
        <v>0.27450980392156865</v>
      </c>
      <c r="O122" s="34">
        <v>3.0927835051546393E-2</v>
      </c>
    </row>
    <row r="123" spans="11:15" x14ac:dyDescent="0.25">
      <c r="K123" s="56">
        <v>0.18181818181818182</v>
      </c>
      <c r="L123" s="34">
        <v>0.17647058823529413</v>
      </c>
      <c r="N123" s="56">
        <v>-0.59459459459459463</v>
      </c>
      <c r="O123" s="34">
        <v>7.7519379844961239E-3</v>
      </c>
    </row>
    <row r="124" spans="11:15" x14ac:dyDescent="0.25">
      <c r="K124" s="56">
        <v>0.23529411764705882</v>
      </c>
      <c r="L124" s="34">
        <v>3.4482758620689655E-2</v>
      </c>
      <c r="N124" s="56">
        <v>-0.60784313725490191</v>
      </c>
      <c r="O124" s="34">
        <v>-1.7094017094017096E-2</v>
      </c>
    </row>
    <row r="125" spans="11:15" x14ac:dyDescent="0.25">
      <c r="K125" s="56">
        <v>0</v>
      </c>
      <c r="L125" s="34">
        <v>0.29032258064516131</v>
      </c>
      <c r="N125" s="56">
        <v>-0.25</v>
      </c>
      <c r="O125" s="34">
        <v>-0.13043478260869565</v>
      </c>
    </row>
    <row r="126" spans="11:15" x14ac:dyDescent="0.25">
      <c r="K126" s="56">
        <v>0.15384615384615385</v>
      </c>
      <c r="L126" s="34">
        <v>3.7735849056603772E-2</v>
      </c>
      <c r="N126" s="56">
        <v>-9.0909090909090912E-2</v>
      </c>
      <c r="O126" s="34">
        <v>0.13636363636363635</v>
      </c>
    </row>
    <row r="127" spans="11:15" x14ac:dyDescent="0.25">
      <c r="K127" s="56">
        <v>0.3</v>
      </c>
      <c r="L127" s="34">
        <v>0.30434782608695654</v>
      </c>
      <c r="N127" s="56">
        <v>-8.0459770114942528E-2</v>
      </c>
      <c r="O127" s="34">
        <v>9.7560975609756101E-2</v>
      </c>
    </row>
    <row r="128" spans="11:15" x14ac:dyDescent="0.25">
      <c r="K128" s="56">
        <v>0.34146341463414637</v>
      </c>
      <c r="L128" s="34">
        <v>0.25</v>
      </c>
      <c r="N128" s="56">
        <v>0.12903225806451613</v>
      </c>
      <c r="O128" s="34">
        <v>7.1428571428571425E-2</v>
      </c>
    </row>
    <row r="129" spans="11:15" x14ac:dyDescent="0.25">
      <c r="K129" s="56">
        <v>0.19402985074626866</v>
      </c>
      <c r="L129" s="34">
        <v>0.31578947368421051</v>
      </c>
      <c r="N129" s="56">
        <v>-1.9607843137254902E-2</v>
      </c>
      <c r="O129" s="34">
        <v>0.21951219512195122</v>
      </c>
    </row>
    <row r="130" spans="11:15" x14ac:dyDescent="0.25">
      <c r="K130" s="56">
        <v>0.12359550561797752</v>
      </c>
      <c r="L130" s="34">
        <v>0.34328358208955223</v>
      </c>
      <c r="N130" s="56">
        <v>-0.16666666666666666</v>
      </c>
      <c r="O130" s="34">
        <v>0.13636363636363635</v>
      </c>
    </row>
    <row r="131" spans="11:15" x14ac:dyDescent="0.25">
      <c r="K131" s="56">
        <v>0.66666666666666663</v>
      </c>
      <c r="L131" s="34">
        <v>0.33333333333333331</v>
      </c>
      <c r="N131" s="56">
        <v>0</v>
      </c>
      <c r="O131" s="34">
        <v>4.6511627906976744E-2</v>
      </c>
    </row>
    <row r="132" spans="11:15" x14ac:dyDescent="0.25">
      <c r="K132" s="56">
        <v>0.32653061224489793</v>
      </c>
      <c r="L132" s="34">
        <v>0.2711864406779661</v>
      </c>
      <c r="N132" s="56">
        <v>-4.7619047619047616E-2</v>
      </c>
      <c r="O132" s="34">
        <v>6.0606060606060608E-2</v>
      </c>
    </row>
    <row r="133" spans="11:15" x14ac:dyDescent="0.25">
      <c r="K133" s="56">
        <v>0.1</v>
      </c>
      <c r="L133" s="34">
        <v>0.1702127659574468</v>
      </c>
      <c r="N133" s="56">
        <v>1.4492753623188406E-2</v>
      </c>
      <c r="O133" s="34">
        <v>2.0408163265306121E-2</v>
      </c>
    </row>
    <row r="134" spans="11:15" x14ac:dyDescent="0.25">
      <c r="K134" s="56">
        <v>0.13095238095238096</v>
      </c>
      <c r="L134" s="34">
        <v>0.04</v>
      </c>
      <c r="N134" s="56">
        <v>0.1111111111111111</v>
      </c>
      <c r="O134" s="34">
        <v>-0.1111111111111111</v>
      </c>
    </row>
    <row r="135" spans="11:15" x14ac:dyDescent="0.25">
      <c r="K135" s="56">
        <v>1.1276595744680851</v>
      </c>
      <c r="L135" s="34">
        <v>-2.6548672566371681E-2</v>
      </c>
      <c r="N135" s="56">
        <v>0.14035087719298245</v>
      </c>
      <c r="O135" s="34">
        <v>3.896103896103896E-2</v>
      </c>
    </row>
    <row r="136" spans="11:15" x14ac:dyDescent="0.25">
      <c r="K136" s="56">
        <v>0.20967741935483872</v>
      </c>
      <c r="L136" s="34">
        <v>-0.13793103448275862</v>
      </c>
      <c r="N136" s="56">
        <v>0.21212121212121213</v>
      </c>
      <c r="O136" s="34">
        <v>-9.0909090909090912E-2</v>
      </c>
    </row>
    <row r="137" spans="11:15" x14ac:dyDescent="0.25">
      <c r="K137" s="56">
        <v>9.7560975609756101E-2</v>
      </c>
      <c r="L137" s="34">
        <v>0.1111111111111111</v>
      </c>
      <c r="N137" s="56">
        <v>-0.04</v>
      </c>
      <c r="O137" s="34">
        <v>0.10294117647058823</v>
      </c>
    </row>
    <row r="138" spans="11:15" x14ac:dyDescent="0.25">
      <c r="K138" s="56">
        <v>0.22950819672131148</v>
      </c>
      <c r="L138" s="34">
        <v>0.21621621621621623</v>
      </c>
      <c r="N138" s="56">
        <v>8.771929824561403E-3</v>
      </c>
      <c r="O138" s="34">
        <v>9.7560975609756101E-2</v>
      </c>
    </row>
    <row r="139" spans="11:15" x14ac:dyDescent="0.25">
      <c r="K139" s="56">
        <v>-4.7619047619047616E-2</v>
      </c>
      <c r="L139" s="34">
        <v>7.8431372549019607E-2</v>
      </c>
      <c r="N139" s="56">
        <v>-4.7619047619047616E-2</v>
      </c>
      <c r="O139" s="34">
        <v>-9.0909090909090912E-2</v>
      </c>
    </row>
    <row r="140" spans="11:15" x14ac:dyDescent="0.25">
      <c r="K140" s="56">
        <v>0.12903225806451613</v>
      </c>
      <c r="L140" s="34">
        <v>0.15384615384615385</v>
      </c>
      <c r="N140" s="56">
        <v>-0.34782608695652173</v>
      </c>
      <c r="O140" s="34">
        <v>3.0927835051546393E-2</v>
      </c>
    </row>
    <row r="141" spans="11:15" x14ac:dyDescent="0.25">
      <c r="K141" s="56">
        <v>0.18421052631578946</v>
      </c>
      <c r="L141" s="34">
        <v>-6.25E-2</v>
      </c>
      <c r="N141" s="56">
        <v>-0.51219512195121952</v>
      </c>
      <c r="O141" s="34">
        <v>-1.5748031496062992E-2</v>
      </c>
    </row>
    <row r="142" spans="11:15" x14ac:dyDescent="0.25">
      <c r="K142" s="56">
        <v>3.4482758620689655E-2</v>
      </c>
      <c r="L142" s="34">
        <v>-0.1111111111111111</v>
      </c>
      <c r="N142" s="56">
        <v>-0.51923076923076927</v>
      </c>
      <c r="O142" s="34">
        <v>-5.1724137931034482E-2</v>
      </c>
    </row>
    <row r="143" spans="11:15" x14ac:dyDescent="0.25">
      <c r="K143" s="56">
        <v>0.25</v>
      </c>
      <c r="L143" s="34">
        <v>0.37931034482758619</v>
      </c>
      <c r="N143" s="56">
        <v>-0.375</v>
      </c>
      <c r="O143" s="34">
        <v>1.1904761904761904E-2</v>
      </c>
    </row>
    <row r="144" spans="11:15" x14ac:dyDescent="0.25">
      <c r="K144" s="56">
        <v>5.2631578947368418E-2</v>
      </c>
      <c r="L144" s="34">
        <v>6.3829787234042548E-2</v>
      </c>
      <c r="N144" s="56">
        <v>0.25</v>
      </c>
      <c r="O144" s="34">
        <v>-0.1</v>
      </c>
    </row>
    <row r="145" spans="11:15" x14ac:dyDescent="0.25">
      <c r="K145" s="56">
        <v>-3.8461538461538464E-2</v>
      </c>
      <c r="L145" s="34">
        <v>0.25</v>
      </c>
      <c r="N145" s="56">
        <v>4.6511627906976744E-2</v>
      </c>
      <c r="O145" s="34">
        <v>-5.4054054054054057E-2</v>
      </c>
    </row>
    <row r="146" spans="11:15" x14ac:dyDescent="0.25">
      <c r="K146" s="56">
        <v>0.375</v>
      </c>
      <c r="L146" s="34">
        <v>-2.4390243902439025E-2</v>
      </c>
      <c r="N146" s="56">
        <v>-0.16666666666666666</v>
      </c>
      <c r="O146" s="34">
        <v>0.1</v>
      </c>
    </row>
    <row r="147" spans="11:15" x14ac:dyDescent="0.25">
      <c r="K147" s="56">
        <v>0.26865671641791045</v>
      </c>
      <c r="L147" s="34">
        <v>0.22222222222222221</v>
      </c>
      <c r="N147" s="56">
        <v>1.4492753623188406E-2</v>
      </c>
      <c r="O147" s="34">
        <v>0.53846153846153844</v>
      </c>
    </row>
    <row r="148" spans="11:15" x14ac:dyDescent="0.25">
      <c r="K148" s="56">
        <v>2.2727272727272728E-2</v>
      </c>
      <c r="L148" s="34">
        <v>-0.2857142857142857</v>
      </c>
      <c r="N148" s="56">
        <v>9.7560975609756101E-2</v>
      </c>
      <c r="O148" s="34">
        <v>0.26760563380281688</v>
      </c>
    </row>
    <row r="149" spans="11:15" x14ac:dyDescent="0.25">
      <c r="K149" s="56">
        <v>0.36363636363636365</v>
      </c>
      <c r="L149" s="34">
        <v>-4.7619047619047616E-2</v>
      </c>
      <c r="N149" s="56">
        <v>0.20689655172413793</v>
      </c>
      <c r="O149" s="34">
        <v>0.1111111111111111</v>
      </c>
    </row>
    <row r="150" spans="11:15" x14ac:dyDescent="0.25">
      <c r="K150" s="56">
        <v>0.34615384615384615</v>
      </c>
      <c r="L150" s="34">
        <v>0.2711864406779661</v>
      </c>
      <c r="N150" s="56">
        <v>0.1111111111111111</v>
      </c>
      <c r="O150" s="34">
        <v>0.33333333333333331</v>
      </c>
    </row>
    <row r="151" spans="11:15" x14ac:dyDescent="0.25">
      <c r="K151" s="56">
        <v>0.25</v>
      </c>
      <c r="L151" s="34">
        <v>0.25</v>
      </c>
      <c r="N151" s="56">
        <v>3.1746031746031744E-2</v>
      </c>
      <c r="O151" s="34">
        <v>2.0408163265306121E-2</v>
      </c>
    </row>
    <row r="152" spans="11:15" x14ac:dyDescent="0.25">
      <c r="K152" s="56">
        <v>4.9382716049382713E-2</v>
      </c>
      <c r="L152" s="34">
        <v>6.2992125984251968E-2</v>
      </c>
      <c r="N152" s="56">
        <v>0</v>
      </c>
      <c r="O152" s="34">
        <v>-0.2</v>
      </c>
    </row>
    <row r="153" spans="11:15" x14ac:dyDescent="0.25">
      <c r="K153" s="56">
        <v>0.19565217391304349</v>
      </c>
      <c r="L153" s="34">
        <v>0.29213483146067415</v>
      </c>
      <c r="N153" s="56">
        <v>-2.1739130434782608E-2</v>
      </c>
      <c r="O153" s="34">
        <v>1.1904761904761904E-2</v>
      </c>
    </row>
    <row r="154" spans="11:15" x14ac:dyDescent="0.25">
      <c r="K154" s="56">
        <v>7.6923076923076927E-2</v>
      </c>
      <c r="L154" s="34">
        <v>2.0408163265306121E-2</v>
      </c>
      <c r="N154" s="56">
        <v>-0.13793103448275862</v>
      </c>
      <c r="O154" s="34">
        <v>-0.22222222222222221</v>
      </c>
    </row>
    <row r="155" spans="11:15" x14ac:dyDescent="0.25">
      <c r="K155" s="56">
        <v>0</v>
      </c>
      <c r="L155" s="34">
        <v>0.3888888888888889</v>
      </c>
      <c r="N155" s="56">
        <v>-0.7</v>
      </c>
      <c r="O155" s="34">
        <v>0.15942028985507245</v>
      </c>
    </row>
    <row r="156" spans="11:15" x14ac:dyDescent="0.25">
      <c r="K156" s="56">
        <v>0.29629629629629628</v>
      </c>
      <c r="L156" s="34">
        <v>0.1</v>
      </c>
      <c r="N156" s="56">
        <v>-0.71698113207547165</v>
      </c>
      <c r="O156" s="34">
        <v>0.13095238095238096</v>
      </c>
    </row>
    <row r="157" spans="11:15" x14ac:dyDescent="0.25">
      <c r="K157" s="56">
        <v>0.22448979591836735</v>
      </c>
      <c r="L157" s="34">
        <v>9.7560975609756101E-2</v>
      </c>
      <c r="N157" s="56">
        <v>-0.25</v>
      </c>
      <c r="O157" s="34">
        <v>2.0408163265306121E-2</v>
      </c>
    </row>
    <row r="158" spans="11:15" x14ac:dyDescent="0.25">
      <c r="K158" s="56">
        <v>1.5625E-2</v>
      </c>
      <c r="L158" s="34">
        <v>-0.1044776119402985</v>
      </c>
      <c r="N158" s="56">
        <v>-0.11764705882352941</v>
      </c>
      <c r="O158" s="34">
        <v>-2.4390243902439025E-2</v>
      </c>
    </row>
    <row r="159" spans="11:15" x14ac:dyDescent="0.25">
      <c r="K159" s="56">
        <v>0.15384615384615385</v>
      </c>
      <c r="L159" s="34">
        <v>-2.2988505747126436E-2</v>
      </c>
      <c r="N159" s="56">
        <v>-8.0459770114942528E-2</v>
      </c>
      <c r="O159" s="34">
        <v>0.18181818181818182</v>
      </c>
    </row>
    <row r="160" spans="11:15" x14ac:dyDescent="0.25">
      <c r="K160" s="56">
        <v>3.2608695652173912E-2</v>
      </c>
      <c r="L160" s="34">
        <v>0.45161290322580644</v>
      </c>
      <c r="N160" s="56">
        <v>0.12903225806451613</v>
      </c>
      <c r="O160" s="34">
        <v>-0.12790697674418605</v>
      </c>
    </row>
    <row r="161" spans="11:15" x14ac:dyDescent="0.25">
      <c r="K161" s="56">
        <v>6.3829787234042548E-2</v>
      </c>
      <c r="L161" s="34">
        <v>0.17647058823529413</v>
      </c>
      <c r="N161" s="56">
        <v>-0.15094339622641509</v>
      </c>
      <c r="O161" s="34">
        <v>5.2631578947368418E-2</v>
      </c>
    </row>
    <row r="162" spans="11:15" x14ac:dyDescent="0.25">
      <c r="K162" s="56">
        <v>0.30952380952380953</v>
      </c>
      <c r="L162" s="34">
        <v>0.38297872340425532</v>
      </c>
      <c r="N162" s="56">
        <v>-0.2391304347826087</v>
      </c>
      <c r="O162" s="34">
        <v>-0.16666666666666666</v>
      </c>
    </row>
    <row r="163" spans="11:15" x14ac:dyDescent="0.25">
      <c r="K163" s="56">
        <v>0.1206896551724138</v>
      </c>
      <c r="L163" s="34">
        <v>2.4096385542168676E-2</v>
      </c>
      <c r="N163" s="56">
        <v>0.1111111111111111</v>
      </c>
      <c r="O163" s="34">
        <v>6.3829787234042548E-2</v>
      </c>
    </row>
    <row r="164" spans="11:15" x14ac:dyDescent="0.25">
      <c r="K164" s="56">
        <v>0.39534883720930231</v>
      </c>
      <c r="L164" s="34">
        <v>0.13636363636363635</v>
      </c>
      <c r="N164" s="56">
        <v>5.2631578947368418E-2</v>
      </c>
      <c r="O164" s="34">
        <v>0.42857142857142855</v>
      </c>
    </row>
    <row r="165" spans="11:15" x14ac:dyDescent="0.25">
      <c r="K165" s="56">
        <v>0.11940298507462686</v>
      </c>
      <c r="L165" s="34">
        <v>0.11940298507462686</v>
      </c>
      <c r="N165" s="56">
        <v>4.4776119402985072E-2</v>
      </c>
      <c r="O165" s="34">
        <v>0.171875</v>
      </c>
    </row>
    <row r="166" spans="11:15" x14ac:dyDescent="0.25">
      <c r="K166" s="56">
        <v>-4.49438202247191E-2</v>
      </c>
      <c r="L166" s="34">
        <v>8.1081081081081086E-2</v>
      </c>
      <c r="N166" s="56">
        <v>0.13333333333333333</v>
      </c>
      <c r="O166" s="34">
        <v>0.25</v>
      </c>
    </row>
    <row r="167" spans="11:15" x14ac:dyDescent="0.25">
      <c r="K167" s="56">
        <v>0.47058823529411764</v>
      </c>
      <c r="L167" s="34">
        <v>0.2711864406779661</v>
      </c>
      <c r="N167" s="56">
        <v>1.6949152542372881E-2</v>
      </c>
      <c r="O167" s="34">
        <v>0.16666666666666666</v>
      </c>
    </row>
    <row r="168" spans="11:15" x14ac:dyDescent="0.25">
      <c r="K168" s="56">
        <v>0.32653061224489793</v>
      </c>
      <c r="L168" s="34">
        <v>0.25</v>
      </c>
      <c r="N168" s="56">
        <v>0.27659574468085107</v>
      </c>
      <c r="O168" s="34">
        <v>-0.13461538461538461</v>
      </c>
    </row>
    <row r="169" spans="11:15" x14ac:dyDescent="0.25">
      <c r="K169" s="56">
        <v>6.3829787234042548E-2</v>
      </c>
      <c r="L169" s="34">
        <v>0.13821138211382114</v>
      </c>
      <c r="N169" s="56">
        <v>0.04</v>
      </c>
      <c r="O169" s="34">
        <v>-0.25925925925925924</v>
      </c>
    </row>
    <row r="170" spans="11:15" x14ac:dyDescent="0.25">
      <c r="K170" s="56">
        <v>5.2631578947368418E-2</v>
      </c>
      <c r="L170" s="34">
        <v>0.18421052631578946</v>
      </c>
      <c r="N170" s="56">
        <v>0.10619469026548672</v>
      </c>
      <c r="O170" s="34">
        <v>6.25E-2</v>
      </c>
    </row>
    <row r="171" spans="11:15" x14ac:dyDescent="0.25">
      <c r="K171" s="56">
        <v>0.30952380952380953</v>
      </c>
      <c r="L171" s="34">
        <v>0.35632183908045978</v>
      </c>
      <c r="N171" s="56">
        <v>3.4482758620689655E-2</v>
      </c>
      <c r="O171" s="34">
        <v>-6.9767441860465115E-2</v>
      </c>
    </row>
    <row r="172" spans="11:15" x14ac:dyDescent="0.25">
      <c r="K172" s="56">
        <v>0.25</v>
      </c>
      <c r="L172" s="34">
        <v>0.36363636363636365</v>
      </c>
      <c r="N172" s="56">
        <v>0.1111111111111111</v>
      </c>
      <c r="O172" s="34">
        <v>0.40350877192982454</v>
      </c>
    </row>
    <row r="173" spans="11:15" x14ac:dyDescent="0.25">
      <c r="K173" s="56">
        <v>9.7560975609756101E-2</v>
      </c>
      <c r="L173" s="34">
        <v>0.14285714285714285</v>
      </c>
      <c r="N173" s="56">
        <v>-0.5714285714285714</v>
      </c>
      <c r="O173" s="34">
        <v>5.8823529411764705E-2</v>
      </c>
    </row>
    <row r="174" spans="11:15" x14ac:dyDescent="0.25">
      <c r="K174" s="56">
        <v>0.3392857142857143</v>
      </c>
      <c r="L174" s="34">
        <v>4.1666666666666664E-2</v>
      </c>
      <c r="N174" s="56">
        <v>-0.47916666666666669</v>
      </c>
      <c r="O174" s="34">
        <v>-0.16666666666666666</v>
      </c>
    </row>
    <row r="175" spans="11:15" x14ac:dyDescent="0.25">
      <c r="K175" s="56">
        <v>0.18811881188118812</v>
      </c>
      <c r="L175" s="34">
        <v>0.1111111111111111</v>
      </c>
      <c r="N175" s="56">
        <v>-2.7777777777777776E-2</v>
      </c>
      <c r="O175" s="34">
        <v>0.1111111111111111</v>
      </c>
    </row>
    <row r="176" spans="11:15" x14ac:dyDescent="0.25">
      <c r="K176" s="56">
        <v>0.15079365079365079</v>
      </c>
      <c r="L176" s="34">
        <v>2.7397260273972601E-2</v>
      </c>
      <c r="N176" s="56">
        <v>-0.17808219178082191</v>
      </c>
      <c r="O176" s="34">
        <v>8.0645161290322578E-3</v>
      </c>
    </row>
    <row r="177" spans="11:15" x14ac:dyDescent="0.25">
      <c r="K177" s="56">
        <v>0.22807017543859648</v>
      </c>
      <c r="L177" s="34">
        <v>7.3170731707317069E-2</v>
      </c>
      <c r="N177" s="56">
        <v>3.6585365853658534E-2</v>
      </c>
      <c r="O177" s="34">
        <v>9.2436974789915971E-2</v>
      </c>
    </row>
    <row r="178" spans="11:15" x14ac:dyDescent="0.25">
      <c r="K178" s="56">
        <v>2.4096385542168676E-2</v>
      </c>
      <c r="L178" s="34">
        <v>0.37931034482758619</v>
      </c>
      <c r="N178" s="56">
        <v>3.4482758620689655E-2</v>
      </c>
      <c r="O178" s="34">
        <v>-0.18478260869565216</v>
      </c>
    </row>
    <row r="179" spans="11:15" x14ac:dyDescent="0.25">
      <c r="K179" s="56">
        <v>-0.1</v>
      </c>
      <c r="L179" s="34">
        <v>6.3829787234042548E-2</v>
      </c>
      <c r="N179" s="56">
        <v>-4.2553191489361701E-2</v>
      </c>
      <c r="O179" s="34">
        <v>-0.20454545454545456</v>
      </c>
    </row>
    <row r="180" spans="11:15" x14ac:dyDescent="0.25">
      <c r="K180" s="56">
        <v>0.66666666666666663</v>
      </c>
      <c r="L180" s="34">
        <v>0</v>
      </c>
      <c r="N180" s="56">
        <v>0</v>
      </c>
      <c r="O180" s="34">
        <v>0.1111111111111111</v>
      </c>
    </row>
    <row r="181" spans="11:15" x14ac:dyDescent="0.25">
      <c r="K181" s="56">
        <v>0.25</v>
      </c>
      <c r="L181" s="34">
        <v>-0.2073170731707317</v>
      </c>
      <c r="N181" s="56">
        <v>9.7560975609756101E-2</v>
      </c>
      <c r="O181" s="34">
        <v>-3.8461538461538464E-2</v>
      </c>
    </row>
    <row r="182" spans="11:15" x14ac:dyDescent="0.25">
      <c r="K182" s="56">
        <v>0.44444444444444442</v>
      </c>
      <c r="L182" s="34">
        <v>0.90476190476190477</v>
      </c>
      <c r="N182" s="56">
        <v>-4.7619047619047616E-2</v>
      </c>
      <c r="O182" s="34">
        <v>0.33333333333333331</v>
      </c>
    </row>
    <row r="183" spans="11:15" x14ac:dyDescent="0.25">
      <c r="K183" s="56">
        <v>0.15942028985507245</v>
      </c>
      <c r="L183" s="34">
        <v>1.6949152542372881E-2</v>
      </c>
      <c r="N183" s="56">
        <v>0.10169491525423729</v>
      </c>
      <c r="O183" s="34">
        <v>0.30434782608695654</v>
      </c>
    </row>
    <row r="184" spans="11:15" x14ac:dyDescent="0.25">
      <c r="K184" s="56">
        <v>-7.6086956521739135E-2</v>
      </c>
      <c r="L184" s="34">
        <v>4.9382716049382713E-2</v>
      </c>
      <c r="N184" s="56">
        <v>0.1111111111111111</v>
      </c>
      <c r="O184" s="34">
        <v>8.6956521739130432E-2</v>
      </c>
    </row>
    <row r="185" spans="11:15" x14ac:dyDescent="0.25">
      <c r="K185" s="56">
        <v>0.5625</v>
      </c>
      <c r="L185" s="34">
        <v>0.22807017543859648</v>
      </c>
      <c r="N185" s="56">
        <v>0.22807017543859648</v>
      </c>
      <c r="O185" s="34">
        <v>0.5625</v>
      </c>
    </row>
    <row r="186" spans="11:15" x14ac:dyDescent="0.25">
      <c r="K186" s="56">
        <v>0.25</v>
      </c>
      <c r="L186" s="34">
        <v>4.7619047619047616E-2</v>
      </c>
      <c r="N186" s="56">
        <v>0.14285714285714285</v>
      </c>
      <c r="O186" s="34">
        <v>-0.23076923076923078</v>
      </c>
    </row>
    <row r="187" spans="11:15" x14ac:dyDescent="0.25">
      <c r="K187" s="56">
        <v>0.17647058823529413</v>
      </c>
      <c r="L187" s="34">
        <v>4.8387096774193547E-2</v>
      </c>
      <c r="N187" s="56">
        <v>4.8387096774193547E-2</v>
      </c>
      <c r="O187" s="34">
        <v>0.17647058823529413</v>
      </c>
    </row>
    <row r="188" spans="11:15" x14ac:dyDescent="0.25">
      <c r="K188" s="56">
        <v>-0.12790697674418605</v>
      </c>
      <c r="L188" s="34">
        <v>4.6511627906976744E-2</v>
      </c>
      <c r="N188" s="56">
        <v>4.6511627906976744E-2</v>
      </c>
      <c r="O188" s="34">
        <v>-6.9767441860465115E-2</v>
      </c>
    </row>
    <row r="189" spans="11:15" x14ac:dyDescent="0.25">
      <c r="K189" s="56">
        <v>0.66666666666666663</v>
      </c>
      <c r="L189" s="34">
        <v>0.1111111111111111</v>
      </c>
      <c r="N189" s="56">
        <v>0.55555555555555558</v>
      </c>
      <c r="O189" s="34">
        <v>0.51515151515151514</v>
      </c>
    </row>
    <row r="190" spans="11:15" x14ac:dyDescent="0.25">
      <c r="K190" s="56">
        <v>0.27450980392156865</v>
      </c>
      <c r="L190" s="34">
        <v>-4.7619047619047616E-2</v>
      </c>
      <c r="N190" s="56">
        <v>-0.52380952380952384</v>
      </c>
      <c r="O190" s="34">
        <v>0.56862745098039214</v>
      </c>
    </row>
    <row r="191" spans="11:15" x14ac:dyDescent="0.25">
      <c r="K191" s="56">
        <v>-2.4390243902439025E-2</v>
      </c>
      <c r="L191" s="34">
        <v>-9.4339622641509441E-2</v>
      </c>
      <c r="N191" s="56">
        <v>-0.33962264150943394</v>
      </c>
      <c r="O191" s="34">
        <v>-0.14634146341463414</v>
      </c>
    </row>
    <row r="192" spans="11:15" x14ac:dyDescent="0.25">
      <c r="K192" s="56">
        <v>0.27272727272727271</v>
      </c>
      <c r="L192" s="34">
        <v>0.2857142857142857</v>
      </c>
      <c r="N192" s="56">
        <v>0.42857142857142855</v>
      </c>
      <c r="O192" s="34">
        <v>-9.0909090909090912E-2</v>
      </c>
    </row>
    <row r="193" spans="11:15" x14ac:dyDescent="0.25">
      <c r="K193" s="56">
        <v>7.8431372549019607E-2</v>
      </c>
      <c r="L193" s="34">
        <v>-0.2537313432835821</v>
      </c>
      <c r="N193" s="56">
        <v>0.19402985074626866</v>
      </c>
      <c r="O193" s="34">
        <v>2.9411764705882353E-2</v>
      </c>
    </row>
    <row r="194" spans="11:15" x14ac:dyDescent="0.25">
      <c r="K194" s="56">
        <v>6.5573770491803282E-2</v>
      </c>
      <c r="L194" s="34">
        <v>-0.17647058823529413</v>
      </c>
      <c r="N194" s="56">
        <v>5.8823529411764705E-2</v>
      </c>
      <c r="O194" s="34">
        <v>6.5573770491803282E-2</v>
      </c>
    </row>
    <row r="195" spans="11:15" x14ac:dyDescent="0.25">
      <c r="K195" s="56">
        <v>0.25</v>
      </c>
      <c r="L195" s="34">
        <v>0.21212121212121213</v>
      </c>
      <c r="N195" s="56">
        <v>-9.0909090909090912E-2</v>
      </c>
      <c r="O195" s="34">
        <v>2.6785714285714284E-2</v>
      </c>
    </row>
    <row r="196" spans="11:15" x14ac:dyDescent="0.25">
      <c r="K196" s="56">
        <v>0.26315789473684209</v>
      </c>
      <c r="L196" s="34">
        <v>0.1111111111111111</v>
      </c>
      <c r="N196" s="56">
        <v>-0.1111111111111111</v>
      </c>
      <c r="O196" s="34">
        <v>-0.21052631578947367</v>
      </c>
    </row>
    <row r="197" spans="11:15" x14ac:dyDescent="0.25">
      <c r="K197" s="56">
        <v>0.13207547169811321</v>
      </c>
      <c r="L197" s="34">
        <v>0.11538461538461539</v>
      </c>
      <c r="N197" s="56">
        <v>-3.8461538461538464E-2</v>
      </c>
      <c r="O197" s="34">
        <v>-0.24528301886792453</v>
      </c>
    </row>
    <row r="198" spans="11:15" x14ac:dyDescent="0.25">
      <c r="K198" s="56">
        <v>0.30434782608695654</v>
      </c>
      <c r="L198" s="34">
        <v>-0.15730337078651685</v>
      </c>
      <c r="N198" s="56">
        <v>1.1235955056179775E-2</v>
      </c>
      <c r="O198" s="34">
        <v>-0.13043478260869565</v>
      </c>
    </row>
    <row r="199" spans="11:15" x14ac:dyDescent="0.25">
      <c r="K199" s="56">
        <v>0</v>
      </c>
      <c r="L199" s="34">
        <v>0.21951219512195122</v>
      </c>
      <c r="N199" s="56">
        <v>9.7560975609756101E-2</v>
      </c>
      <c r="O199" s="34">
        <v>0</v>
      </c>
    </row>
    <row r="200" spans="11:15" x14ac:dyDescent="0.25">
      <c r="K200" s="56">
        <v>0.30434782608695654</v>
      </c>
      <c r="L200" s="34">
        <v>3.1746031746031744E-2</v>
      </c>
      <c r="N200" s="56">
        <v>0.19047619047619047</v>
      </c>
      <c r="O200" s="34">
        <v>-0.13043478260869565</v>
      </c>
    </row>
    <row r="201" spans="11:15" x14ac:dyDescent="0.25">
      <c r="K201" s="56">
        <v>0.13636363636363635</v>
      </c>
      <c r="L201" s="34">
        <v>-1.3157894736842105E-2</v>
      </c>
      <c r="N201" s="56">
        <v>0.18421052631578946</v>
      </c>
      <c r="O201" s="34">
        <v>0.36363636363636365</v>
      </c>
    </row>
    <row r="202" spans="11:15" x14ac:dyDescent="0.25">
      <c r="K202" s="56">
        <v>-3.4090909090909088E-2</v>
      </c>
      <c r="L202" s="34">
        <v>9.0909090909090912E-2</v>
      </c>
      <c r="N202" s="56">
        <v>0.27272727272727271</v>
      </c>
      <c r="O202" s="34">
        <v>0.13636363636363635</v>
      </c>
    </row>
    <row r="203" spans="11:15" x14ac:dyDescent="0.25">
      <c r="K203" s="56">
        <v>0.66666666666666663</v>
      </c>
      <c r="L203" s="34">
        <v>2.8037383177570093E-2</v>
      </c>
      <c r="N203" s="56">
        <v>0.12149532710280374</v>
      </c>
      <c r="O203" s="34">
        <v>0.16666666666666666</v>
      </c>
    </row>
    <row r="204" spans="11:15" x14ac:dyDescent="0.25">
      <c r="K204" s="56">
        <v>0.27272727272727271</v>
      </c>
      <c r="L204" s="34">
        <v>1.6949152542372881E-2</v>
      </c>
      <c r="N204" s="56">
        <v>0.10169491525423729</v>
      </c>
      <c r="O204" s="34">
        <v>-9.0909090909090912E-2</v>
      </c>
    </row>
    <row r="205" spans="11:15" x14ac:dyDescent="0.25">
      <c r="K205" s="56">
        <v>0.17647058823529413</v>
      </c>
      <c r="L205" s="34">
        <v>0.12244897959183673</v>
      </c>
      <c r="N205" s="56">
        <v>0.27551020408163263</v>
      </c>
      <c r="O205" s="34">
        <v>-0.11764705882352941</v>
      </c>
    </row>
    <row r="206" spans="11:15" x14ac:dyDescent="0.25">
      <c r="K206" s="56">
        <v>-5.8823529411764705E-2</v>
      </c>
      <c r="L206" s="34">
        <v>1.1235955056179775E-2</v>
      </c>
      <c r="N206" s="56">
        <v>-4.49438202247191E-2</v>
      </c>
      <c r="O206" s="34">
        <v>5.8823529411764705E-2</v>
      </c>
    </row>
    <row r="207" spans="11:15" x14ac:dyDescent="0.25">
      <c r="K207" s="56">
        <v>0.53846153846153844</v>
      </c>
      <c r="L207" s="34">
        <v>4.1666666666666664E-2</v>
      </c>
      <c r="N207" s="56">
        <v>0.5625</v>
      </c>
      <c r="O207" s="34">
        <v>0.53846153846153844</v>
      </c>
    </row>
    <row r="208" spans="11:15" x14ac:dyDescent="0.25">
      <c r="K208" s="34">
        <v>0.25</v>
      </c>
      <c r="L208" s="34">
        <v>5.2631578947368418E-2</v>
      </c>
      <c r="M208" s="34"/>
      <c r="N208" s="34">
        <v>-5.4054054054054057E-2</v>
      </c>
      <c r="O208" s="34">
        <v>0.5</v>
      </c>
    </row>
    <row r="209" spans="11:15" x14ac:dyDescent="0.25">
      <c r="K209" s="34">
        <v>-1.1627906976744186E-2</v>
      </c>
      <c r="L209" s="34">
        <v>6.3829787234042548E-2</v>
      </c>
      <c r="M209" s="34"/>
      <c r="N209" s="34">
        <v>-0.18367346938775511</v>
      </c>
      <c r="O209" s="34">
        <v>-0.18604651162790697</v>
      </c>
    </row>
    <row r="210" spans="11:15" x14ac:dyDescent="0.25">
      <c r="K210" s="34">
        <v>0.29629629629629628</v>
      </c>
      <c r="L210" s="34">
        <v>-5.4054054054054057E-2</v>
      </c>
      <c r="M210" s="34"/>
      <c r="N210" s="34">
        <v>-0.21052631578947367</v>
      </c>
      <c r="O210" s="34">
        <v>0.1111111111111111</v>
      </c>
    </row>
    <row r="211" spans="11:15" x14ac:dyDescent="0.25">
      <c r="K211" s="34">
        <v>0.19791666666666666</v>
      </c>
      <c r="L211" s="34">
        <v>-5.4054054054054057E-2</v>
      </c>
      <c r="M211" s="34"/>
      <c r="N211" s="34">
        <v>-9.7222222222222224E-2</v>
      </c>
      <c r="O211" s="34">
        <v>0.14583333333333334</v>
      </c>
    </row>
    <row r="212" spans="11:15" x14ac:dyDescent="0.25">
      <c r="K212" s="34">
        <v>1.5625E-2</v>
      </c>
      <c r="L212" s="34">
        <v>-3.4090909090909088E-2</v>
      </c>
      <c r="M212" s="34"/>
      <c r="N212" s="34">
        <v>-0.16666666666666666</v>
      </c>
      <c r="O212" s="34">
        <v>1.5625E-2</v>
      </c>
    </row>
    <row r="213" spans="11:15" x14ac:dyDescent="0.25">
      <c r="K213" s="34">
        <v>0.13821138211382114</v>
      </c>
      <c r="L213" s="34">
        <v>0.16666666666666666</v>
      </c>
      <c r="M213" s="34"/>
      <c r="N213" s="34">
        <v>-0.21875</v>
      </c>
      <c r="O213" s="34">
        <v>-2.4390243902439025E-2</v>
      </c>
    </row>
    <row r="214" spans="11:15" x14ac:dyDescent="0.25">
      <c r="K214" s="34">
        <v>0.32978723404255317</v>
      </c>
      <c r="L214" s="34">
        <v>-3.8461538461538464E-2</v>
      </c>
      <c r="M214" s="34"/>
      <c r="N214" s="34">
        <v>-0.3</v>
      </c>
      <c r="O214" s="34">
        <v>-9.5744680851063829E-2</v>
      </c>
    </row>
    <row r="215" spans="11:15" x14ac:dyDescent="0.25">
      <c r="K215" s="34">
        <v>0.2</v>
      </c>
      <c r="L215" s="34">
        <v>-0.1</v>
      </c>
      <c r="M215" s="34"/>
      <c r="N215" s="34">
        <v>-0.1</v>
      </c>
      <c r="O215" s="34">
        <v>-0.1</v>
      </c>
    </row>
    <row r="216" spans="11:15" x14ac:dyDescent="0.25">
      <c r="K216" s="34">
        <v>0.11764705882352941</v>
      </c>
      <c r="L216" s="34">
        <v>-8.5365853658536592E-2</v>
      </c>
      <c r="M216" s="34"/>
      <c r="N216" s="34">
        <v>-9.0909090909090912E-2</v>
      </c>
      <c r="O216" s="34">
        <v>0.31578947368421051</v>
      </c>
    </row>
    <row r="217" spans="11:15" x14ac:dyDescent="0.25">
      <c r="K217" s="34">
        <v>-0.30612244897959184</v>
      </c>
      <c r="L217" s="34">
        <v>0</v>
      </c>
      <c r="M217" s="34"/>
      <c r="N217" s="34">
        <v>-0.13043478260869565</v>
      </c>
      <c r="O217" s="34">
        <v>-1.9607843137254902E-2</v>
      </c>
    </row>
    <row r="218" spans="11:15" x14ac:dyDescent="0.25">
      <c r="K218" s="34">
        <v>-0.29729729729729731</v>
      </c>
      <c r="L218" s="34">
        <v>3.7735849056603772E-2</v>
      </c>
      <c r="M218" s="34"/>
      <c r="N218" s="34">
        <v>7.6923076923076927E-2</v>
      </c>
      <c r="O218" s="34">
        <v>0.23076923076923078</v>
      </c>
    </row>
    <row r="219" spans="11:15" x14ac:dyDescent="0.25">
      <c r="K219" s="34">
        <v>-6.0606060606060608E-2</v>
      </c>
      <c r="L219" s="34">
        <v>7.6923076923076927E-2</v>
      </c>
      <c r="M219" s="34"/>
      <c r="N219" s="34">
        <v>1.1904761904761904E-2</v>
      </c>
      <c r="O219" s="34">
        <v>7.6923076923076927E-2</v>
      </c>
    </row>
    <row r="220" spans="11:15" x14ac:dyDescent="0.25">
      <c r="K220" s="34">
        <v>4.5454545454545456E-2</v>
      </c>
      <c r="L220" s="34">
        <v>-3.8461538461538464E-2</v>
      </c>
      <c r="M220" s="34"/>
      <c r="N220" s="34">
        <v>-0.10891089108910891</v>
      </c>
      <c r="O220" s="34">
        <v>2.2222222222222223E-2</v>
      </c>
    </row>
    <row r="221" spans="11:15" x14ac:dyDescent="0.25">
      <c r="K221" s="34">
        <v>0.33333333333333331</v>
      </c>
      <c r="L221" s="34">
        <v>0.18556701030927836</v>
      </c>
      <c r="M221" s="34"/>
      <c r="N221" s="34">
        <v>0</v>
      </c>
      <c r="O221" s="34">
        <v>0.42857142857142855</v>
      </c>
    </row>
    <row r="222" spans="11:15" x14ac:dyDescent="0.25">
      <c r="K222" s="34">
        <v>0.31428571428571428</v>
      </c>
      <c r="L222" s="34">
        <v>-3.8461538461538464E-2</v>
      </c>
      <c r="M222" s="34"/>
      <c r="N222" s="34">
        <v>4.5454545454545456E-2</v>
      </c>
      <c r="O222" s="34">
        <v>7.8431372549019607E-2</v>
      </c>
    </row>
    <row r="223" spans="11:15" x14ac:dyDescent="0.25">
      <c r="K223" s="34">
        <v>7.8431372549019607E-2</v>
      </c>
      <c r="L223" s="34">
        <v>3.4482758620689655E-2</v>
      </c>
      <c r="M223" s="34"/>
      <c r="N223" s="34">
        <v>-0.11764705882352941</v>
      </c>
      <c r="O223" s="34">
        <v>0.15384615384615385</v>
      </c>
    </row>
    <row r="224" spans="11:15" x14ac:dyDescent="0.25">
      <c r="K224" s="34">
        <v>0.20481927710843373</v>
      </c>
      <c r="L224" s="34">
        <v>0</v>
      </c>
      <c r="M224" s="34"/>
      <c r="N224" s="34">
        <v>-0.33333333333333331</v>
      </c>
      <c r="O224" s="34">
        <v>-4.7619047619047616E-2</v>
      </c>
    </row>
    <row r="225" spans="11:15" x14ac:dyDescent="0.25">
      <c r="K225" s="34">
        <v>0.1111111111111111</v>
      </c>
      <c r="L225" s="34">
        <v>9.7560975609756101E-2</v>
      </c>
      <c r="M225" s="34"/>
      <c r="N225" s="34">
        <v>-0.10256410256410256</v>
      </c>
      <c r="O225" s="34">
        <v>0.1111111111111111</v>
      </c>
    </row>
    <row r="226" spans="11:15" x14ac:dyDescent="0.25">
      <c r="K226" s="34">
        <v>-1.5873015873015872E-2</v>
      </c>
      <c r="L226" s="34">
        <v>0</v>
      </c>
      <c r="M226" s="34"/>
      <c r="N226" s="34">
        <v>0</v>
      </c>
      <c r="O226" s="34">
        <v>0.1864406779661017</v>
      </c>
    </row>
    <row r="227" spans="11:15" x14ac:dyDescent="0.25">
      <c r="K227" s="34">
        <v>1.1235955056179775E-2</v>
      </c>
      <c r="L227" s="34">
        <v>0.2857142857142857</v>
      </c>
      <c r="M227" s="34"/>
      <c r="N227" s="34">
        <v>-2.4390243902439025E-2</v>
      </c>
      <c r="O227" s="34">
        <v>-6.9767441860465115E-2</v>
      </c>
    </row>
    <row r="228" spans="11:15" x14ac:dyDescent="0.25">
      <c r="K228" s="34">
        <v>-0.23214285714285715</v>
      </c>
      <c r="L228" s="34">
        <v>4.4776119402985072E-2</v>
      </c>
      <c r="M228" s="34"/>
      <c r="N228" s="34">
        <v>0.11940298507462686</v>
      </c>
      <c r="O228" s="34">
        <v>0.1</v>
      </c>
    </row>
    <row r="229" spans="11:15" x14ac:dyDescent="0.25">
      <c r="K229" s="34">
        <v>0.05</v>
      </c>
      <c r="L229" s="34">
        <v>1.1904761904761904E-2</v>
      </c>
      <c r="M229" s="34"/>
      <c r="N229" s="34">
        <v>1.1235955056179775E-2</v>
      </c>
      <c r="O229" s="34">
        <v>0.23711340206185566</v>
      </c>
    </row>
    <row r="230" spans="11:15" x14ac:dyDescent="0.25">
      <c r="K230" s="34">
        <v>8.943089430894309E-2</v>
      </c>
      <c r="L230" s="34">
        <v>0.48148148148148145</v>
      </c>
      <c r="M230" s="34"/>
      <c r="N230" s="34">
        <v>0</v>
      </c>
      <c r="O230" s="34">
        <v>4.6511627906976744E-2</v>
      </c>
    </row>
    <row r="231" spans="11:15" x14ac:dyDescent="0.25">
      <c r="K231" s="34">
        <v>4.3478260869565216E-2</v>
      </c>
      <c r="L231" s="34">
        <v>2.0408163265306121E-2</v>
      </c>
      <c r="M231" s="34"/>
      <c r="N231" s="34">
        <v>2.0408163265306121E-2</v>
      </c>
      <c r="O231" s="34">
        <v>0.1111111111111111</v>
      </c>
    </row>
    <row r="232" spans="11:15" x14ac:dyDescent="0.25">
      <c r="K232" s="34">
        <v>5.2631578947368418E-2</v>
      </c>
      <c r="L232" s="34">
        <v>0.14583333333333334</v>
      </c>
      <c r="M232" s="34"/>
      <c r="N232" s="34">
        <v>0</v>
      </c>
      <c r="O232" s="34">
        <v>-2.1739130434782608E-2</v>
      </c>
    </row>
    <row r="233" spans="11:15" x14ac:dyDescent="0.25">
      <c r="K233" s="34">
        <v>-0.13043478260869565</v>
      </c>
      <c r="L233" s="34">
        <v>-0.10112359550561797</v>
      </c>
      <c r="M233" s="34"/>
      <c r="N233" s="34">
        <v>-4.7619047619047616E-2</v>
      </c>
      <c r="O233" s="34">
        <v>0.25</v>
      </c>
    </row>
    <row r="234" spans="11:15" x14ac:dyDescent="0.25">
      <c r="K234" s="34">
        <v>-2.4390243902439025E-2</v>
      </c>
      <c r="L234" s="34">
        <v>-2.1739130434782608E-2</v>
      </c>
      <c r="M234" s="34"/>
      <c r="N234" s="34">
        <v>-4.2553191489361701E-2</v>
      </c>
      <c r="O234" s="34">
        <v>0.21951219512195122</v>
      </c>
    </row>
    <row r="235" spans="11:15" x14ac:dyDescent="0.25">
      <c r="K235" s="34">
        <v>-3.8461538461538464E-2</v>
      </c>
      <c r="L235" s="34">
        <v>0.1111111111111111</v>
      </c>
      <c r="M235" s="34"/>
      <c r="N235" s="34">
        <v>0.12903225806451613</v>
      </c>
      <c r="O235" s="34">
        <v>-1.7857142857142856E-2</v>
      </c>
    </row>
    <row r="236" spans="11:15" x14ac:dyDescent="0.25">
      <c r="K236" s="34">
        <v>0.20930232558139536</v>
      </c>
      <c r="L236" s="34">
        <v>-1.1627906976744186E-2</v>
      </c>
      <c r="M236" s="34"/>
      <c r="N236" s="34">
        <v>3.6585365853658534E-2</v>
      </c>
      <c r="O236" s="34">
        <v>0.46341463414634149</v>
      </c>
    </row>
    <row r="237" spans="11:15" x14ac:dyDescent="0.25">
      <c r="K237" s="34">
        <v>0.19402985074626866</v>
      </c>
      <c r="L237" s="34">
        <v>0.1111111111111111</v>
      </c>
      <c r="M237" s="34"/>
      <c r="N237" s="34">
        <v>-0.26229508196721313</v>
      </c>
      <c r="O237" s="34">
        <v>0.2878787878787879</v>
      </c>
    </row>
    <row r="238" spans="11:15" x14ac:dyDescent="0.25">
      <c r="K238" s="34">
        <v>3.3707865168539325E-2</v>
      </c>
      <c r="L238" s="34">
        <v>0.25</v>
      </c>
      <c r="M238" s="34"/>
      <c r="N238" s="34">
        <v>0</v>
      </c>
      <c r="O238" s="34">
        <v>6.9767441860465115E-2</v>
      </c>
    </row>
    <row r="239" spans="11:15" x14ac:dyDescent="0.25">
      <c r="K239" s="34">
        <v>0.33333333333333331</v>
      </c>
      <c r="L239" s="34">
        <v>2.3622047244094488E-2</v>
      </c>
      <c r="M239" s="34"/>
      <c r="N239" s="34">
        <v>8.0645161290322578E-3</v>
      </c>
      <c r="O239" s="34">
        <v>0.51515151515151514</v>
      </c>
    </row>
    <row r="240" spans="11:15" x14ac:dyDescent="0.25">
      <c r="K240" s="34">
        <v>-3.8461538461538464E-2</v>
      </c>
      <c r="L240" s="34">
        <v>4.3478260869565216E-2</v>
      </c>
      <c r="M240" s="34"/>
      <c r="N240" s="34">
        <v>5.2631578947368418E-2</v>
      </c>
      <c r="O240" s="34">
        <v>0.22448979591836735</v>
      </c>
    </row>
    <row r="241" spans="11:15" x14ac:dyDescent="0.25">
      <c r="K241" s="34">
        <v>6.25E-2</v>
      </c>
      <c r="L241" s="34">
        <v>-2.1739130434782608E-2</v>
      </c>
      <c r="M241" s="34"/>
      <c r="N241" s="34">
        <v>-8.0459770114942528E-2</v>
      </c>
      <c r="O241" s="34">
        <v>0.55555555555555558</v>
      </c>
    </row>
    <row r="242" spans="11:15" x14ac:dyDescent="0.25">
      <c r="K242" s="34">
        <v>9.6385542168674704E-2</v>
      </c>
      <c r="L242" s="34">
        <v>-9.0909090909090912E-2</v>
      </c>
      <c r="M242" s="34"/>
      <c r="N242" s="34">
        <v>-0.31818181818181818</v>
      </c>
      <c r="O242" s="34">
        <v>0.1038961038961039</v>
      </c>
    </row>
    <row r="243" spans="11:15" x14ac:dyDescent="0.25">
      <c r="K243" s="34">
        <v>0</v>
      </c>
      <c r="L243" s="34">
        <v>0.1111111111111111</v>
      </c>
      <c r="M243" s="34"/>
      <c r="N243" s="34">
        <v>-0.21052631578947367</v>
      </c>
      <c r="O243" s="34">
        <v>0.25</v>
      </c>
    </row>
    <row r="244" spans="11:15" x14ac:dyDescent="0.25">
      <c r="K244" s="34">
        <v>0.38983050847457629</v>
      </c>
      <c r="L244" s="34">
        <v>0.14583333333333334</v>
      </c>
      <c r="M244" s="34"/>
      <c r="N244" s="34">
        <v>-0.23076923076923078</v>
      </c>
      <c r="O244" s="34">
        <v>2.9411764705882353E-2</v>
      </c>
    </row>
    <row r="245" spans="11:15" x14ac:dyDescent="0.25">
      <c r="K245" s="34">
        <v>7.1428571428571425E-2</v>
      </c>
      <c r="L245" s="34">
        <v>-0.125</v>
      </c>
      <c r="M245" s="34"/>
      <c r="N245" s="34">
        <v>-0.25</v>
      </c>
      <c r="O245" s="34">
        <v>-4.878048780487805E-2</v>
      </c>
    </row>
    <row r="246" spans="11:15" x14ac:dyDescent="0.25">
      <c r="K246" s="34">
        <v>-0.14285714285714285</v>
      </c>
      <c r="L246" s="34">
        <v>6.0606060606060608E-2</v>
      </c>
      <c r="M246" s="34"/>
      <c r="N246" s="34">
        <v>4.4776119402985072E-2</v>
      </c>
      <c r="O246" s="34">
        <v>5.4545454545454543E-2</v>
      </c>
    </row>
    <row r="247" spans="11:15" x14ac:dyDescent="0.25">
      <c r="K247" s="34">
        <v>0.14736842105263157</v>
      </c>
      <c r="L247" s="34">
        <v>9.1954022988505746E-2</v>
      </c>
      <c r="M247" s="34"/>
      <c r="N247" s="34">
        <v>2.2727272727272728E-2</v>
      </c>
      <c r="O247" s="34">
        <v>0.23711340206185566</v>
      </c>
    </row>
    <row r="248" spans="11:15" x14ac:dyDescent="0.25">
      <c r="K248" s="34">
        <v>5.6910569105691054E-2</v>
      </c>
      <c r="L248" s="34">
        <v>0.20689655172413793</v>
      </c>
      <c r="M248" s="34"/>
      <c r="N248" s="34">
        <v>-9.0909090909090912E-2</v>
      </c>
      <c r="O248" s="34">
        <v>2.3622047244094488E-2</v>
      </c>
    </row>
    <row r="249" spans="11:15" x14ac:dyDescent="0.25">
      <c r="K249" s="34">
        <v>1.7241379310344827E-2</v>
      </c>
      <c r="L249" s="34">
        <v>6.3829787234042548E-2</v>
      </c>
      <c r="M249" s="34"/>
      <c r="N249" s="34">
        <v>-3.8461538461538464E-2</v>
      </c>
      <c r="O249" s="34">
        <v>3.4482758620689655E-2</v>
      </c>
    </row>
    <row r="250" spans="11:15" x14ac:dyDescent="0.25">
      <c r="K250" s="34">
        <v>-7.2164948453608241E-2</v>
      </c>
      <c r="L250" s="34">
        <v>0.14583333333333334</v>
      </c>
      <c r="M250" s="34"/>
      <c r="N250" s="34">
        <v>-0.13461538461538461</v>
      </c>
      <c r="O250" s="34">
        <v>-4.7619047619047616E-2</v>
      </c>
    </row>
    <row r="251" spans="11:15" x14ac:dyDescent="0.25">
      <c r="K251" s="34">
        <v>-0.16363636363636364</v>
      </c>
      <c r="L251" s="34">
        <v>-3.614457831325301E-2</v>
      </c>
      <c r="M251" s="34"/>
      <c r="N251" s="34">
        <v>-1.2345679012345678E-2</v>
      </c>
      <c r="O251" s="34">
        <v>0.2</v>
      </c>
    </row>
    <row r="252" spans="11:15" x14ac:dyDescent="0.25">
      <c r="K252" s="34">
        <v>-9.0909090909090912E-2</v>
      </c>
      <c r="L252" s="34">
        <v>4.6511627906976744E-2</v>
      </c>
      <c r="M252" s="34"/>
      <c r="N252" s="34">
        <v>-0.13043478260869565</v>
      </c>
      <c r="O252" s="34">
        <v>0.6216216216216216</v>
      </c>
    </row>
    <row r="253" spans="11:15" x14ac:dyDescent="0.25">
      <c r="K253" s="34">
        <v>0.45454545454545453</v>
      </c>
      <c r="L253" s="34">
        <v>0.12903225806451613</v>
      </c>
      <c r="M253" s="34"/>
      <c r="N253" s="34">
        <v>-7.6923076923076927E-2</v>
      </c>
      <c r="O253" s="34">
        <v>0.36</v>
      </c>
    </row>
    <row r="254" spans="11:15" x14ac:dyDescent="0.25">
      <c r="K254" s="34">
        <v>4.6511627906976744E-2</v>
      </c>
      <c r="L254" s="34">
        <v>4.9382716049382713E-2</v>
      </c>
      <c r="M254" s="34"/>
      <c r="N254" s="34">
        <v>0</v>
      </c>
      <c r="O254" s="34">
        <v>2.564102564102564E-2</v>
      </c>
    </row>
    <row r="255" spans="11:15" x14ac:dyDescent="0.25">
      <c r="K255" s="34">
        <v>0.11842105263157894</v>
      </c>
      <c r="L255" s="34">
        <v>0.1206896551724138</v>
      </c>
      <c r="M255" s="34"/>
      <c r="N255" s="34">
        <v>-0.25925925925925924</v>
      </c>
      <c r="O255" s="34">
        <v>0.12676056338028169</v>
      </c>
    </row>
    <row r="256" spans="11:15" x14ac:dyDescent="0.25">
      <c r="K256" s="34">
        <v>-6.3157894736842107E-2</v>
      </c>
      <c r="L256" s="34">
        <v>0.18556701030927836</v>
      </c>
      <c r="M256" s="34"/>
      <c r="N256" s="34">
        <v>-8.1632653061224483E-2</v>
      </c>
      <c r="O256" s="34">
        <v>8.8888888888888892E-2</v>
      </c>
    </row>
    <row r="257" spans="11:15" x14ac:dyDescent="0.25">
      <c r="K257" s="34">
        <v>0.21428571428571427</v>
      </c>
      <c r="L257" s="34">
        <v>0.04</v>
      </c>
      <c r="M257" s="34"/>
      <c r="N257" s="34">
        <v>-6.25E-2</v>
      </c>
      <c r="O257" s="34">
        <v>0.33333333333333331</v>
      </c>
    </row>
    <row r="258" spans="11:15" x14ac:dyDescent="0.25">
      <c r="K258" s="34">
        <v>0.10416666666666667</v>
      </c>
      <c r="L258" s="34">
        <v>0.14942528735632185</v>
      </c>
      <c r="M258" s="34"/>
      <c r="N258" s="34">
        <v>-5.9829059829059832E-2</v>
      </c>
      <c r="O258" s="34">
        <v>0.12244897959183673</v>
      </c>
    </row>
    <row r="259" spans="11:15" x14ac:dyDescent="0.25">
      <c r="K259" s="34">
        <v>6.5217391304347824E-2</v>
      </c>
      <c r="L259" s="34">
        <v>-4.7619047619047616E-2</v>
      </c>
      <c r="M259" s="34"/>
      <c r="N259" s="34">
        <v>-7.6086956521739135E-2</v>
      </c>
      <c r="O259" s="34">
        <v>0.2</v>
      </c>
    </row>
    <row r="260" spans="11:15" x14ac:dyDescent="0.25">
      <c r="K260" s="34">
        <v>-0.24050632911392406</v>
      </c>
      <c r="L260" s="34">
        <v>2.564102564102564E-2</v>
      </c>
      <c r="M260" s="34"/>
      <c r="N260" s="34">
        <v>-0.36170212765957449</v>
      </c>
      <c r="O260" s="34">
        <v>7.1428571428571425E-2</v>
      </c>
    </row>
    <row r="261" spans="11:15" x14ac:dyDescent="0.25">
      <c r="K261" s="34">
        <v>4.6511627906976744E-2</v>
      </c>
      <c r="L261" s="34">
        <v>5.7692307692307696E-2</v>
      </c>
      <c r="M261" s="34"/>
      <c r="N261" s="34">
        <v>-4.7619047619047616E-2</v>
      </c>
      <c r="O261" s="34">
        <v>0.1111111111111111</v>
      </c>
    </row>
    <row r="262" spans="11:15" x14ac:dyDescent="0.25">
      <c r="K262" s="34">
        <v>5.2631578947368418E-2</v>
      </c>
      <c r="L262" s="34">
        <v>2.9411764705882353E-2</v>
      </c>
      <c r="M262" s="34"/>
      <c r="N262" s="34">
        <v>-0.13793103448275862</v>
      </c>
      <c r="O262" s="34">
        <v>8.6956521739130432E-2</v>
      </c>
    </row>
    <row r="263" spans="11:15" x14ac:dyDescent="0.25">
      <c r="K263" s="34">
        <v>0.19402985074626866</v>
      </c>
      <c r="L263" s="34">
        <v>0.23076923076923078</v>
      </c>
      <c r="M263" s="34"/>
      <c r="N263" s="34">
        <v>-0.18604651162790697</v>
      </c>
      <c r="O263" s="34">
        <v>-4.7619047619047616E-2</v>
      </c>
    </row>
    <row r="264" spans="11:15" x14ac:dyDescent="0.25">
      <c r="K264" s="34">
        <v>-0.43478260869565216</v>
      </c>
      <c r="L264" s="34">
        <v>4.6511627906976744E-2</v>
      </c>
      <c r="M264" s="34"/>
      <c r="N264" s="34">
        <v>0.11940298507462686</v>
      </c>
      <c r="O264" s="34">
        <v>0.27551020408163263</v>
      </c>
    </row>
    <row r="265" spans="11:15" x14ac:dyDescent="0.25">
      <c r="K265" s="34">
        <v>0.27272727272727271</v>
      </c>
      <c r="L265" s="34">
        <v>0.25</v>
      </c>
      <c r="M265" s="34"/>
      <c r="N265" s="34">
        <v>1.1235955056179775E-2</v>
      </c>
      <c r="O265" s="34">
        <v>9.7560975609756101E-2</v>
      </c>
    </row>
    <row r="266" spans="11:15" x14ac:dyDescent="0.25">
      <c r="K266" s="34">
        <v>5.6000000000000001E-2</v>
      </c>
      <c r="L266" s="34">
        <v>6.3829787234042548E-2</v>
      </c>
      <c r="M266" s="34"/>
      <c r="N266" s="34">
        <v>-0.11764705882352941</v>
      </c>
      <c r="O266" s="34">
        <v>0.22727272727272727</v>
      </c>
    </row>
    <row r="267" spans="11:15" x14ac:dyDescent="0.25">
      <c r="K267" s="34">
        <v>0.15044247787610621</v>
      </c>
      <c r="L267" s="34">
        <v>2.0408163265306121E-2</v>
      </c>
      <c r="M267" s="34"/>
      <c r="N267" s="34">
        <v>-8.1632653061224483E-2</v>
      </c>
      <c r="O267" s="34">
        <v>-1.1627906976744186E-2</v>
      </c>
    </row>
    <row r="268" spans="11:15" x14ac:dyDescent="0.25">
      <c r="K268" s="34">
        <v>1.1904761904761904E-2</v>
      </c>
      <c r="L268" s="34">
        <v>5.8823529411764705E-2</v>
      </c>
      <c r="M268" s="34"/>
      <c r="N268" s="34">
        <v>-0.14893617021276595</v>
      </c>
      <c r="O268" s="34">
        <v>0.31578947368421051</v>
      </c>
    </row>
    <row r="269" spans="11:15" x14ac:dyDescent="0.25">
      <c r="K269" s="34">
        <v>-0.15686274509803921</v>
      </c>
      <c r="L269" s="34">
        <v>6.3829787234042548E-2</v>
      </c>
      <c r="M269" s="34"/>
      <c r="N269" s="34">
        <v>5.2631578947368418E-2</v>
      </c>
      <c r="O269" s="34">
        <v>0.10416666666666667</v>
      </c>
    </row>
    <row r="270" spans="11:15" x14ac:dyDescent="0.25">
      <c r="K270" s="34">
        <v>0.10526315789473684</v>
      </c>
      <c r="L270" s="34">
        <v>9.375E-2</v>
      </c>
      <c r="M270" s="34"/>
      <c r="N270" s="34">
        <v>-4.7619047619047616E-2</v>
      </c>
      <c r="O270" s="34">
        <v>0.19148936170212766</v>
      </c>
    </row>
    <row r="271" spans="11:15" x14ac:dyDescent="0.25">
      <c r="K271" s="34">
        <v>4.0816326530612242E-2</v>
      </c>
      <c r="L271" s="34">
        <v>7.5949367088607597E-2</v>
      </c>
      <c r="M271" s="34"/>
      <c r="N271" s="34">
        <v>9.375E-2</v>
      </c>
      <c r="O271" s="34">
        <v>0.54761904761904767</v>
      </c>
    </row>
    <row r="272" spans="11:15" x14ac:dyDescent="0.25">
      <c r="K272" s="34">
        <v>-0.13043478260869565</v>
      </c>
      <c r="L272" s="34">
        <v>3.4482758620689655E-2</v>
      </c>
      <c r="M272" s="34"/>
      <c r="N272" s="34">
        <v>3.6585365853658534E-2</v>
      </c>
      <c r="O272" s="34">
        <v>0.328125</v>
      </c>
    </row>
    <row r="273" spans="11:15" x14ac:dyDescent="0.25">
      <c r="K273" s="34">
        <v>0.18055555555555555</v>
      </c>
      <c r="L273" s="34">
        <v>0.25</v>
      </c>
      <c r="M273" s="34"/>
      <c r="N273" s="34">
        <v>-1.7857142857142856E-2</v>
      </c>
      <c r="O273" s="34">
        <v>0.25</v>
      </c>
    </row>
    <row r="274" spans="11:15" x14ac:dyDescent="0.25">
      <c r="K274" s="34">
        <v>-2.1739130434782608E-2</v>
      </c>
      <c r="L274" s="34">
        <v>0.15044247787610621</v>
      </c>
      <c r="M274" s="34"/>
      <c r="N274" s="34">
        <v>8.9108910891089105E-2</v>
      </c>
      <c r="O274" s="34">
        <v>0.6</v>
      </c>
    </row>
    <row r="275" spans="11:15" x14ac:dyDescent="0.25">
      <c r="K275" s="34">
        <v>0.37931034482758619</v>
      </c>
      <c r="L275" s="34">
        <v>0.17647058823529413</v>
      </c>
      <c r="M275" s="34"/>
      <c r="N275" s="34">
        <v>-7.9365079365079361E-3</v>
      </c>
      <c r="O275" s="34">
        <v>0.15384615384615385</v>
      </c>
    </row>
    <row r="276" spans="11:15" x14ac:dyDescent="0.25">
      <c r="K276" s="34">
        <v>-5.8823529411764705E-2</v>
      </c>
      <c r="L276" s="34">
        <v>0.27777777777777779</v>
      </c>
      <c r="M276" s="34"/>
      <c r="N276" s="34">
        <v>5.2631578947368418E-2</v>
      </c>
      <c r="O276" s="34">
        <v>0.29629629629629628</v>
      </c>
    </row>
    <row r="277" spans="11:15" x14ac:dyDescent="0.25">
      <c r="K277" s="34">
        <v>0.13043478260869565</v>
      </c>
      <c r="L277" s="34">
        <v>-0.13043478260869565</v>
      </c>
      <c r="M277" s="34"/>
      <c r="N277" s="34">
        <v>-3.614457831325301E-2</v>
      </c>
      <c r="O277" s="34">
        <v>0.125</v>
      </c>
    </row>
    <row r="278" spans="11:15" x14ac:dyDescent="0.25">
      <c r="K278" s="34">
        <v>0.125</v>
      </c>
      <c r="L278" s="34">
        <v>8.1081081081081086E-2</v>
      </c>
      <c r="M278" s="34"/>
      <c r="N278" s="34">
        <v>-0.1</v>
      </c>
      <c r="O278" s="34">
        <v>0.27906976744186046</v>
      </c>
    </row>
    <row r="279" spans="11:15" x14ac:dyDescent="0.25">
      <c r="K279" s="34">
        <v>8.6956521739130432E-2</v>
      </c>
      <c r="L279" s="34">
        <v>0.1</v>
      </c>
      <c r="M279" s="34"/>
      <c r="N279" s="34">
        <v>-0.16666666666666666</v>
      </c>
      <c r="O279" s="34">
        <v>0.22807017543859648</v>
      </c>
    </row>
    <row r="280" spans="11:15" x14ac:dyDescent="0.25">
      <c r="K280" s="34">
        <v>0.33333333333333331</v>
      </c>
      <c r="L280" s="34">
        <v>-0.1891891891891892</v>
      </c>
      <c r="M280" s="34"/>
      <c r="N280" s="34">
        <v>-0.13461538461538461</v>
      </c>
      <c r="O280" s="34">
        <v>-5.8823529411764705E-2</v>
      </c>
    </row>
    <row r="281" spans="11:15" x14ac:dyDescent="0.25">
      <c r="K281" s="34">
        <v>7.4999999999999997E-2</v>
      </c>
      <c r="L281" s="34">
        <v>2.9411764705882353E-2</v>
      </c>
      <c r="M281" s="34"/>
      <c r="N281" s="34">
        <v>-0.1111111111111111</v>
      </c>
      <c r="O281" s="34">
        <v>0.20370370370370369</v>
      </c>
    </row>
    <row r="282" spans="11:15" x14ac:dyDescent="0.25">
      <c r="K282" s="34">
        <v>3.1746031746031744E-2</v>
      </c>
      <c r="L282" s="34">
        <v>5.5555555555555552E-2</v>
      </c>
      <c r="M282" s="34"/>
      <c r="N282" s="34">
        <v>1.4492753623188406E-2</v>
      </c>
      <c r="O282" s="34">
        <v>0.39393939393939392</v>
      </c>
    </row>
    <row r="283" spans="11:15" x14ac:dyDescent="0.25">
      <c r="K283" s="34">
        <v>0.20588235294117646</v>
      </c>
      <c r="L283" s="34">
        <v>-0.16666666666666666</v>
      </c>
      <c r="M283" s="34"/>
      <c r="N283" s="34">
        <v>-2.1739130434782608E-2</v>
      </c>
      <c r="O283" s="34">
        <v>4.8387096774193547E-2</v>
      </c>
    </row>
    <row r="284" spans="11:15" x14ac:dyDescent="0.25">
      <c r="K284" s="34">
        <v>7.3170731707317069E-2</v>
      </c>
      <c r="L284" s="34">
        <v>4.1666666666666664E-2</v>
      </c>
      <c r="M284" s="34"/>
      <c r="N284" s="34">
        <v>9.375E-2</v>
      </c>
      <c r="O284" s="34">
        <v>9.2436974789915971E-2</v>
      </c>
    </row>
    <row r="285" spans="11:15" x14ac:dyDescent="0.25">
      <c r="K285" s="34">
        <v>0.21428571428571427</v>
      </c>
      <c r="L285" s="34">
        <v>-0.1</v>
      </c>
      <c r="M285" s="34"/>
      <c r="N285" s="34">
        <v>-3.8461538461538464E-2</v>
      </c>
      <c r="O285" s="34">
        <v>-0.13043478260869565</v>
      </c>
    </row>
    <row r="286" spans="11:15" x14ac:dyDescent="0.25">
      <c r="K286" s="34">
        <v>0.12359550561797752</v>
      </c>
      <c r="L286" s="34">
        <v>-0.13978494623655913</v>
      </c>
      <c r="M286" s="34"/>
      <c r="N286" s="34">
        <v>-0.11764705882352941</v>
      </c>
      <c r="O286" s="34">
        <v>0.36363636363636365</v>
      </c>
    </row>
    <row r="287" spans="11:15" x14ac:dyDescent="0.25">
      <c r="K287" s="34">
        <v>2.2222222222222223E-2</v>
      </c>
      <c r="L287" s="34">
        <v>-6.9767441860465115E-2</v>
      </c>
      <c r="M287" s="34"/>
      <c r="N287" s="34">
        <v>-6.9767441860465115E-2</v>
      </c>
      <c r="O287" s="34">
        <v>0.25</v>
      </c>
    </row>
    <row r="288" spans="11:15" x14ac:dyDescent="0.25">
      <c r="K288" s="34">
        <v>5.2631578947368418E-2</v>
      </c>
      <c r="L288" s="34">
        <v>0</v>
      </c>
      <c r="M288" s="34"/>
      <c r="N288" s="34">
        <v>0.36363636363636365</v>
      </c>
      <c r="O288" s="34">
        <v>-3.8461538461538464E-2</v>
      </c>
    </row>
    <row r="289" spans="11:15" x14ac:dyDescent="0.25">
      <c r="K289" s="34">
        <v>-0.27777777777777779</v>
      </c>
      <c r="L289" s="34">
        <v>7.5949367088607597E-2</v>
      </c>
      <c r="M289" s="34"/>
      <c r="N289" s="34">
        <v>0.47058823529411764</v>
      </c>
      <c r="O289" s="34">
        <v>0.22222222222222221</v>
      </c>
    </row>
    <row r="290" spans="11:15" x14ac:dyDescent="0.25">
      <c r="K290" s="34">
        <v>-0.23809523809523808</v>
      </c>
      <c r="L290" s="34">
        <v>-6.25E-2</v>
      </c>
      <c r="M290" s="34"/>
      <c r="N290" s="34">
        <v>9.7560975609756101E-2</v>
      </c>
      <c r="O290" s="34">
        <v>1.4492753623188406E-2</v>
      </c>
    </row>
    <row r="291" spans="11:15" x14ac:dyDescent="0.25">
      <c r="K291" s="34">
        <v>-0.18840579710144928</v>
      </c>
      <c r="L291" s="34">
        <v>-9.433962264150943E-3</v>
      </c>
      <c r="M291" s="34"/>
      <c r="N291" s="34">
        <v>-0.18181818181818182</v>
      </c>
      <c r="O291" s="34">
        <v>-2.1739130434782608E-2</v>
      </c>
    </row>
    <row r="292" spans="11:15" x14ac:dyDescent="0.25">
      <c r="K292" s="34">
        <v>-0.19354838709677419</v>
      </c>
      <c r="L292" s="34">
        <v>-2.4390243902439025E-2</v>
      </c>
      <c r="M292" s="34"/>
      <c r="N292" s="34">
        <v>-1.9607843137254902E-2</v>
      </c>
      <c r="O292" s="34">
        <v>0.71875</v>
      </c>
    </row>
    <row r="293" spans="11:15" x14ac:dyDescent="0.25">
      <c r="K293" s="34">
        <v>0.26666666666666666</v>
      </c>
      <c r="L293" s="34">
        <v>-0.23076923076923078</v>
      </c>
      <c r="M293" s="34"/>
      <c r="N293" s="34">
        <v>2.4590163934426229E-2</v>
      </c>
      <c r="O293" s="34">
        <v>5.7692307692307696E-2</v>
      </c>
    </row>
    <row r="294" spans="11:15" x14ac:dyDescent="0.25">
      <c r="K294" s="34">
        <v>-0.13793103448275862</v>
      </c>
      <c r="L294" s="34">
        <v>-5.4054054054054057E-2</v>
      </c>
      <c r="M294" s="34"/>
      <c r="N294" s="34">
        <v>7.1428571428571425E-2</v>
      </c>
      <c r="O294" s="34">
        <v>0.17647058823529413</v>
      </c>
    </row>
    <row r="295" spans="11:15" x14ac:dyDescent="0.25">
      <c r="K295" s="34">
        <v>-6.25E-2</v>
      </c>
      <c r="L295" s="34">
        <v>0.12244897959183673</v>
      </c>
      <c r="M295" s="34"/>
      <c r="N295" s="34">
        <v>-5.2631578947368418E-2</v>
      </c>
      <c r="O295" s="34">
        <v>-6.9767441860465115E-2</v>
      </c>
    </row>
    <row r="296" spans="11:15" x14ac:dyDescent="0.25">
      <c r="K296" s="34">
        <v>-0.14634146341463414</v>
      </c>
      <c r="L296" s="34">
        <v>-5.4054054054054057E-2</v>
      </c>
      <c r="M296" s="34"/>
      <c r="N296" s="34">
        <v>-0.24528301886792453</v>
      </c>
      <c r="O296" s="34">
        <v>0.51515151515151514</v>
      </c>
    </row>
    <row r="297" spans="11:15" x14ac:dyDescent="0.25">
      <c r="K297" s="34">
        <v>-0.10526315789473684</v>
      </c>
      <c r="L297" s="34">
        <v>0.13636363636363635</v>
      </c>
      <c r="M297" s="34"/>
      <c r="N297" s="34">
        <v>-0.13043478260869565</v>
      </c>
      <c r="O297" s="34">
        <v>0.27450980392156865</v>
      </c>
    </row>
    <row r="298" spans="11:15" x14ac:dyDescent="0.25">
      <c r="K298" s="34">
        <v>-3.2258064516129031E-2</v>
      </c>
      <c r="L298" s="34">
        <v>0.10465116279069768</v>
      </c>
      <c r="M298" s="34"/>
      <c r="N298" s="34">
        <v>-9.0909090909090912E-2</v>
      </c>
      <c r="O298" s="34">
        <v>-4.878048780487805E-2</v>
      </c>
    </row>
    <row r="299" spans="11:15" x14ac:dyDescent="0.25">
      <c r="K299" s="34">
        <v>0.125</v>
      </c>
      <c r="L299" s="34">
        <v>-3.2258064516129031E-2</v>
      </c>
      <c r="M299" s="34"/>
      <c r="N299" s="34">
        <v>-0.13043478260869565</v>
      </c>
      <c r="O299" s="34">
        <v>9.0909090909090912E-2</v>
      </c>
    </row>
    <row r="300" spans="11:15" x14ac:dyDescent="0.25">
      <c r="K300" s="34">
        <v>-0.23333333333333334</v>
      </c>
      <c r="L300" s="34">
        <v>-0.15254237288135594</v>
      </c>
      <c r="M300" s="34"/>
      <c r="N300" s="34">
        <v>0.13636363636363635</v>
      </c>
      <c r="O300" s="34">
        <v>0.12745098039215685</v>
      </c>
    </row>
    <row r="301" spans="11:15" x14ac:dyDescent="0.25">
      <c r="K301" s="34">
        <v>0.12871287128712872</v>
      </c>
      <c r="L301" s="34">
        <v>0.2</v>
      </c>
      <c r="M301" s="34"/>
      <c r="N301" s="34">
        <v>-3.4090909090909088E-2</v>
      </c>
      <c r="O301" s="34">
        <v>6.5573770491803282E-2</v>
      </c>
    </row>
    <row r="302" spans="11:15" x14ac:dyDescent="0.25">
      <c r="K302" s="34">
        <v>0.12903225806451613</v>
      </c>
      <c r="L302" s="34">
        <v>-1.1627906976744186E-2</v>
      </c>
      <c r="M302" s="34"/>
      <c r="N302" s="34">
        <v>0.33333333333333331</v>
      </c>
      <c r="O302" s="34">
        <v>0.16071428571428573</v>
      </c>
    </row>
    <row r="303" spans="11:15" x14ac:dyDescent="0.25">
      <c r="K303" s="34">
        <v>0.22321428571428573</v>
      </c>
      <c r="L303" s="34">
        <v>0.2857142857142857</v>
      </c>
      <c r="M303" s="34"/>
      <c r="N303" s="34">
        <v>-9.0909090909090912E-2</v>
      </c>
      <c r="O303" s="34">
        <v>-0.10526315789473684</v>
      </c>
    </row>
    <row r="304" spans="11:15" x14ac:dyDescent="0.25">
      <c r="K304" s="34">
        <v>0.26315789473684209</v>
      </c>
      <c r="L304" s="34">
        <v>1.4492753623188406E-2</v>
      </c>
      <c r="M304" s="34"/>
      <c r="N304" s="34">
        <v>-1.9607843137254902E-2</v>
      </c>
      <c r="O304" s="34">
        <v>-0.13207547169811321</v>
      </c>
    </row>
    <row r="305" spans="11:15" x14ac:dyDescent="0.25">
      <c r="K305" s="34">
        <v>0.70588235294117652</v>
      </c>
      <c r="L305" s="34">
        <v>2.9411764705882353E-2</v>
      </c>
      <c r="M305" s="34"/>
      <c r="N305" s="34">
        <v>-5.8823529411764705E-2</v>
      </c>
      <c r="O305" s="34">
        <v>0.19565217391304349</v>
      </c>
    </row>
    <row r="306" spans="11:15" x14ac:dyDescent="0.25">
      <c r="K306" s="34">
        <v>2.564102564102564E-2</v>
      </c>
      <c r="L306" s="34">
        <v>-9.8360655737704916E-2</v>
      </c>
      <c r="M306" s="34"/>
      <c r="N306" s="34">
        <v>0.15384615384615385</v>
      </c>
      <c r="O306" s="34">
        <v>-9.0909090909090912E-2</v>
      </c>
    </row>
    <row r="307" spans="11:15" x14ac:dyDescent="0.25">
      <c r="K307" s="34">
        <v>2.0408163265306121E-2</v>
      </c>
      <c r="L307" s="34">
        <v>7.8431372549019607E-2</v>
      </c>
      <c r="M307" s="34"/>
      <c r="N307" s="34">
        <v>0.16666666666666666</v>
      </c>
      <c r="O307" s="34">
        <v>0.21739130434782608</v>
      </c>
    </row>
    <row r="308" spans="11:15" x14ac:dyDescent="0.25">
      <c r="K308" s="34">
        <v>-0.30232558139534882</v>
      </c>
      <c r="L308" s="34">
        <v>1.6260162601626018E-2</v>
      </c>
      <c r="M308" s="34"/>
      <c r="N308" s="34">
        <v>-1.1627906976744186E-2</v>
      </c>
      <c r="O308" s="34">
        <v>6.0606060606060608E-2</v>
      </c>
    </row>
    <row r="309" spans="11:15" x14ac:dyDescent="0.25">
      <c r="K309" s="34">
        <v>-0.1076923076923077</v>
      </c>
      <c r="L309" s="34">
        <v>0.14035087719298245</v>
      </c>
      <c r="M309" s="34"/>
      <c r="N309" s="34">
        <v>1.8518518518518517E-2</v>
      </c>
      <c r="O309" s="34">
        <v>2.2727272727272728E-2</v>
      </c>
    </row>
    <row r="310" spans="11:15" x14ac:dyDescent="0.25">
      <c r="K310" s="34">
        <v>-6.741573033707865E-2</v>
      </c>
      <c r="L310" s="34">
        <v>8.4337349397590355E-2</v>
      </c>
      <c r="M310" s="34"/>
      <c r="N310" s="34">
        <v>0.14583333333333334</v>
      </c>
      <c r="O310" s="34">
        <v>0.66666666666666663</v>
      </c>
    </row>
    <row r="311" spans="11:15" x14ac:dyDescent="0.25">
      <c r="K311" s="34">
        <v>0</v>
      </c>
      <c r="L311" s="34">
        <v>-0.16666666666666666</v>
      </c>
      <c r="M311" s="34"/>
      <c r="N311" s="34">
        <v>-2.34375E-2</v>
      </c>
      <c r="O311" s="34">
        <v>9.0909090909090912E-2</v>
      </c>
    </row>
    <row r="312" spans="11:15" x14ac:dyDescent="0.25">
      <c r="K312" s="34">
        <v>-3.9215686274509803E-2</v>
      </c>
      <c r="L312" s="34">
        <v>0.43333333333333335</v>
      </c>
      <c r="M312" s="34"/>
      <c r="N312" s="34">
        <v>9.7560975609756101E-2</v>
      </c>
      <c r="O312" s="34">
        <v>0.27450980392156865</v>
      </c>
    </row>
    <row r="313" spans="11:15" x14ac:dyDescent="0.25">
      <c r="K313" s="34">
        <v>-0.2</v>
      </c>
      <c r="L313" s="34">
        <v>6.25E-2</v>
      </c>
      <c r="M313" s="34"/>
      <c r="N313" s="34">
        <v>6.3829787234042548E-2</v>
      </c>
      <c r="O313" s="34">
        <v>0</v>
      </c>
    </row>
    <row r="314" spans="11:15" x14ac:dyDescent="0.25">
      <c r="K314" s="34">
        <v>-0.17073170731707318</v>
      </c>
      <c r="L314" s="34">
        <v>0.15384615384615385</v>
      </c>
      <c r="M314" s="34"/>
      <c r="N314" s="34">
        <v>0</v>
      </c>
      <c r="O314" s="34">
        <v>0.28205128205128205</v>
      </c>
    </row>
    <row r="315" spans="11:15" x14ac:dyDescent="0.25">
      <c r="K315" s="34">
        <v>-0.43181818181818182</v>
      </c>
      <c r="L315" s="34">
        <v>2.8571428571428571E-2</v>
      </c>
      <c r="M315" s="34"/>
      <c r="N315" s="34">
        <v>0.1111111111111111</v>
      </c>
      <c r="O315" s="34">
        <v>0</v>
      </c>
    </row>
    <row r="316" spans="11:15" x14ac:dyDescent="0.25">
      <c r="K316" s="34">
        <v>-7.9365079365079361E-2</v>
      </c>
      <c r="L316" s="34">
        <v>0</v>
      </c>
      <c r="M316" s="34"/>
      <c r="N316" s="34">
        <v>0.25</v>
      </c>
      <c r="O316" s="34">
        <v>-0.12790697674418605</v>
      </c>
    </row>
    <row r="317" spans="11:15" x14ac:dyDescent="0.25">
      <c r="K317" s="34">
        <v>0</v>
      </c>
      <c r="L317" s="34">
        <v>0.22222222222222221</v>
      </c>
      <c r="M317" s="34"/>
      <c r="N317" s="34">
        <v>0.1111111111111111</v>
      </c>
      <c r="O317" s="34">
        <v>0.1111111111111111</v>
      </c>
    </row>
    <row r="318" spans="11:15" x14ac:dyDescent="0.25">
      <c r="K318" s="34">
        <v>-0.50819672131147542</v>
      </c>
      <c r="L318" s="34">
        <v>0.10638297872340426</v>
      </c>
      <c r="M318" s="34"/>
      <c r="N318" s="34">
        <v>-9.0909090909090912E-2</v>
      </c>
      <c r="O318" s="34">
        <v>0.14583333333333334</v>
      </c>
    </row>
    <row r="319" spans="11:15" x14ac:dyDescent="0.25">
      <c r="K319" s="34">
        <v>3.0927835051546393E-2</v>
      </c>
      <c r="L319" s="34">
        <v>0.23404255319148937</v>
      </c>
      <c r="M319" s="34"/>
      <c r="N319" s="34">
        <v>6.3829787234042548E-2</v>
      </c>
      <c r="O319" s="34">
        <v>1.5625E-2</v>
      </c>
    </row>
    <row r="320" spans="11:15" x14ac:dyDescent="0.25">
      <c r="K320" s="34">
        <v>-0.12698412698412698</v>
      </c>
      <c r="L320" s="34">
        <v>-0.2</v>
      </c>
      <c r="M320" s="34"/>
      <c r="N320" s="34">
        <v>-8.4507042253521125E-2</v>
      </c>
      <c r="O320" s="34">
        <v>5.6910569105691054E-2</v>
      </c>
    </row>
    <row r="321" spans="11:15" x14ac:dyDescent="0.25">
      <c r="K321" s="34">
        <v>0.22807017543859648</v>
      </c>
      <c r="L321" s="34">
        <v>6.6666666666666666E-2</v>
      </c>
      <c r="M321" s="34"/>
      <c r="N321" s="34">
        <v>4.6511627906976744E-2</v>
      </c>
      <c r="O321" s="34">
        <v>-0.20212765957446807</v>
      </c>
    </row>
    <row r="322" spans="11:15" x14ac:dyDescent="0.25">
      <c r="K322" s="34">
        <v>0.30526315789473685</v>
      </c>
      <c r="L322" s="34">
        <v>0.33333333333333331</v>
      </c>
      <c r="M322" s="34"/>
      <c r="N322" s="34">
        <v>0.37931034482758619</v>
      </c>
      <c r="O322" s="34">
        <v>0.12</v>
      </c>
    </row>
    <row r="323" spans="11:15" x14ac:dyDescent="0.25">
      <c r="K323" s="34">
        <v>-0.2558139534883721</v>
      </c>
      <c r="L323" s="34">
        <v>4.6511627906976744E-2</v>
      </c>
      <c r="M323" s="34"/>
      <c r="N323" s="34">
        <v>0.2</v>
      </c>
      <c r="O323" s="34">
        <v>0.18421052631578946</v>
      </c>
    </row>
    <row r="324" spans="11:15" x14ac:dyDescent="0.25">
      <c r="K324" s="34"/>
      <c r="L324" s="34">
        <v>0.38461538461538464</v>
      </c>
      <c r="M324" s="34"/>
      <c r="N324" s="34">
        <v>0.2</v>
      </c>
      <c r="O324" s="34">
        <v>-1.7857142857142856E-2</v>
      </c>
    </row>
    <row r="325" spans="11:15" x14ac:dyDescent="0.25">
      <c r="K325" s="34"/>
      <c r="L325" s="34">
        <v>0.12745098039215685</v>
      </c>
      <c r="M325" s="34"/>
      <c r="N325" s="34">
        <v>9.7560975609756101E-2</v>
      </c>
      <c r="O325" s="34">
        <v>0.36363636363636365</v>
      </c>
    </row>
    <row r="326" spans="11:15" x14ac:dyDescent="0.25">
      <c r="K326" s="34"/>
      <c r="L326" s="34">
        <v>5.5555555555555552E-2</v>
      </c>
      <c r="M326" s="34"/>
      <c r="N326" s="34">
        <v>0.5</v>
      </c>
      <c r="O326" s="34">
        <v>0.1111111111111111</v>
      </c>
    </row>
    <row r="327" spans="11:15" x14ac:dyDescent="0.25">
      <c r="K327" s="34"/>
      <c r="L327" s="34">
        <v>0.26436781609195403</v>
      </c>
      <c r="M327" s="34"/>
      <c r="N327" s="34">
        <v>0.12903225806451613</v>
      </c>
      <c r="O327" s="34">
        <v>4.3956043956043959E-2</v>
      </c>
    </row>
    <row r="328" spans="11:15" x14ac:dyDescent="0.25">
      <c r="K328" s="34"/>
      <c r="L328" s="34">
        <v>0.16279069767441862</v>
      </c>
      <c r="M328" s="34"/>
      <c r="N328" s="34">
        <v>-0.1111111111111111</v>
      </c>
      <c r="O328" s="34">
        <v>0.40625</v>
      </c>
    </row>
    <row r="329" spans="11:15" x14ac:dyDescent="0.25">
      <c r="K329" s="34"/>
      <c r="L329" s="34">
        <v>0.31578947368421051</v>
      </c>
      <c r="M329" s="34"/>
      <c r="N329" s="34">
        <v>9.0909090909090912E-2</v>
      </c>
      <c r="O329" s="34">
        <v>0.13207547169811321</v>
      </c>
    </row>
    <row r="330" spans="11:15" x14ac:dyDescent="0.25">
      <c r="K330" s="34"/>
      <c r="L330" s="34">
        <v>1.9230769230769232E-2</v>
      </c>
      <c r="M330" s="34"/>
      <c r="N330" s="34">
        <v>0.14583333333333334</v>
      </c>
      <c r="O330" s="34">
        <v>2.0408163265306121E-2</v>
      </c>
    </row>
    <row r="331" spans="11:15" x14ac:dyDescent="0.25">
      <c r="K331" s="34"/>
      <c r="L331" s="34">
        <v>0.17647058823529413</v>
      </c>
      <c r="M331" s="34"/>
      <c r="N331" s="34">
        <v>0.04</v>
      </c>
      <c r="O331" s="34">
        <v>8.4337349397590355E-2</v>
      </c>
    </row>
    <row r="332" spans="11:15" x14ac:dyDescent="0.25">
      <c r="K332" s="34"/>
      <c r="L332" s="34">
        <v>0.18840579710144928</v>
      </c>
      <c r="M332" s="34"/>
      <c r="N332" s="34">
        <v>0.16666666666666666</v>
      </c>
      <c r="O332" s="34">
        <v>0.36363636363636365</v>
      </c>
    </row>
    <row r="333" spans="11:15" x14ac:dyDescent="0.25">
      <c r="K333" s="34"/>
      <c r="L333" s="34">
        <v>2.3255813953488372E-2</v>
      </c>
      <c r="M333" s="34"/>
      <c r="N333" s="34">
        <v>4.1666666666666664E-2</v>
      </c>
      <c r="O333" s="34">
        <v>6.0606060606060608E-2</v>
      </c>
    </row>
    <row r="334" spans="11:15" x14ac:dyDescent="0.25">
      <c r="K334" s="34"/>
      <c r="L334" s="34">
        <v>0.33333333333333331</v>
      </c>
      <c r="M334" s="34"/>
      <c r="N334" s="34">
        <v>6.3829787234042548E-2</v>
      </c>
      <c r="O334" s="34">
        <v>7.5949367088607597E-2</v>
      </c>
    </row>
    <row r="335" spans="11:15" x14ac:dyDescent="0.25">
      <c r="K335" s="34"/>
      <c r="L335" s="34">
        <v>-4.2553191489361701E-2</v>
      </c>
      <c r="M335" s="34"/>
      <c r="N335" s="34">
        <v>0.28205128205128205</v>
      </c>
      <c r="O335" s="34">
        <v>3.4482758620689655E-2</v>
      </c>
    </row>
    <row r="336" spans="11:15" x14ac:dyDescent="0.25">
      <c r="K336" s="34"/>
      <c r="L336" s="34">
        <v>0.12244897959183673</v>
      </c>
      <c r="M336" s="34"/>
      <c r="N336" s="34">
        <v>5.2631578947368418E-2</v>
      </c>
      <c r="O336" s="34">
        <v>0.1</v>
      </c>
    </row>
    <row r="337" spans="11:15" x14ac:dyDescent="0.25">
      <c r="K337" s="34"/>
      <c r="L337" s="34">
        <v>-4.6511627906976744E-2</v>
      </c>
      <c r="M337" s="34"/>
      <c r="N337" s="34">
        <v>-9.0909090909090912E-2</v>
      </c>
      <c r="O337" s="34">
        <v>2.3622047244094488E-2</v>
      </c>
    </row>
    <row r="338" spans="11:15" x14ac:dyDescent="0.25">
      <c r="K338" s="34"/>
      <c r="L338" s="34">
        <v>-4.0816326530612242E-2</v>
      </c>
      <c r="M338" s="34"/>
      <c r="N338" s="34">
        <v>-0.15584415584415584</v>
      </c>
      <c r="O338" s="34">
        <v>5.2631578947368418E-2</v>
      </c>
    </row>
    <row r="339" spans="11:15" x14ac:dyDescent="0.25">
      <c r="K339" s="34"/>
      <c r="L339" s="34">
        <v>0.18461538461538463</v>
      </c>
      <c r="M339" s="34"/>
      <c r="N339" s="34">
        <v>-1.098901098901099E-2</v>
      </c>
      <c r="O339" s="34">
        <v>6.3829787234042548E-2</v>
      </c>
    </row>
    <row r="340" spans="11:15" x14ac:dyDescent="0.25">
      <c r="K340" s="34"/>
      <c r="L340" s="34">
        <v>0</v>
      </c>
      <c r="M340" s="34"/>
      <c r="N340" s="34">
        <v>5.2631578947368418E-2</v>
      </c>
      <c r="O340" s="34">
        <v>5.2631578947368418E-2</v>
      </c>
    </row>
    <row r="341" spans="11:15" x14ac:dyDescent="0.25">
      <c r="K341" s="34"/>
      <c r="L341" s="34">
        <v>0.19642857142857142</v>
      </c>
      <c r="M341" s="34"/>
      <c r="N341" s="34">
        <v>0.1111111111111111</v>
      </c>
      <c r="O341" s="34">
        <v>0.12244897959183673</v>
      </c>
    </row>
    <row r="342" spans="11:15" x14ac:dyDescent="0.25">
      <c r="K342" s="34"/>
      <c r="L342" s="34">
        <v>7.4468085106382975E-2</v>
      </c>
      <c r="M342" s="34"/>
      <c r="N342" s="34">
        <v>-1.9607843137254902E-2</v>
      </c>
      <c r="O342" s="34">
        <v>0.58536585365853655</v>
      </c>
    </row>
    <row r="343" spans="11:15" x14ac:dyDescent="0.25">
      <c r="K343" s="34"/>
      <c r="L343" s="34">
        <v>8.9285714285714288E-2</v>
      </c>
      <c r="M343" s="34"/>
      <c r="N343" s="34">
        <v>0</v>
      </c>
      <c r="O343" s="34">
        <v>7.6923076923076927E-2</v>
      </c>
    </row>
    <row r="344" spans="11:15" x14ac:dyDescent="0.25">
      <c r="K344" s="34"/>
      <c r="L344" s="34">
        <v>0.17117117117117117</v>
      </c>
      <c r="M344" s="34"/>
      <c r="N344" s="34">
        <v>4.6511627906976744E-2</v>
      </c>
      <c r="O344" s="34">
        <v>7.9545454545454544E-2</v>
      </c>
    </row>
    <row r="345" spans="11:15" x14ac:dyDescent="0.25">
      <c r="K345" s="34"/>
      <c r="L345" s="34">
        <v>0.35294117647058826</v>
      </c>
      <c r="M345" s="34"/>
      <c r="N345" s="34">
        <v>1.4492753623188406E-2</v>
      </c>
      <c r="O345" s="34">
        <v>0.42857142857142855</v>
      </c>
    </row>
    <row r="346" spans="11:15" x14ac:dyDescent="0.25">
      <c r="K346" s="34"/>
      <c r="L346" s="34">
        <v>0.10638297872340426</v>
      </c>
      <c r="M346" s="34"/>
      <c r="N346" s="34">
        <v>0.13924050632911392</v>
      </c>
      <c r="O346" s="34">
        <v>0</v>
      </c>
    </row>
    <row r="347" spans="11:15" x14ac:dyDescent="0.25">
      <c r="K347" s="34"/>
      <c r="L347" s="34">
        <v>0.23076923076923078</v>
      </c>
      <c r="M347" s="34"/>
      <c r="N347" s="34">
        <v>-0.13793103448275862</v>
      </c>
      <c r="O347" s="34">
        <v>0.22448979591836735</v>
      </c>
    </row>
    <row r="348" spans="11:15" x14ac:dyDescent="0.25">
      <c r="K348" s="34"/>
      <c r="L348" s="34">
        <v>6.25E-2</v>
      </c>
      <c r="M348" s="34"/>
      <c r="N348" s="34">
        <v>3.7735849056603772E-2</v>
      </c>
      <c r="O348" s="34">
        <v>2.4096385542168676E-2</v>
      </c>
    </row>
    <row r="349" spans="11:15" x14ac:dyDescent="0.25">
      <c r="K349" s="34"/>
      <c r="L349" s="34">
        <v>0.1111111111111111</v>
      </c>
      <c r="M349" s="34"/>
      <c r="N349" s="34">
        <v>-6.25E-2</v>
      </c>
      <c r="O349" s="34">
        <v>0.27906976744186046</v>
      </c>
    </row>
    <row r="350" spans="11:15" x14ac:dyDescent="0.25">
      <c r="K350" s="34"/>
      <c r="L350" s="34">
        <v>0.11428571428571428</v>
      </c>
      <c r="M350" s="34"/>
      <c r="N350" s="34">
        <v>-5.9829059829059832E-2</v>
      </c>
      <c r="O350" s="34">
        <v>0.14754098360655737</v>
      </c>
    </row>
    <row r="351" spans="11:15" x14ac:dyDescent="0.25">
      <c r="K351" s="34"/>
      <c r="L351" s="34">
        <v>0.13636363636363635</v>
      </c>
      <c r="M351" s="34"/>
      <c r="N351" s="34">
        <v>-3.2258064516129031E-2</v>
      </c>
      <c r="O351" s="34">
        <v>7.9545454545454544E-2</v>
      </c>
    </row>
    <row r="352" spans="11:15" x14ac:dyDescent="0.25">
      <c r="K352" s="34"/>
      <c r="L352" s="34">
        <v>0.26666666666666666</v>
      </c>
      <c r="M352" s="34"/>
      <c r="N352" s="34">
        <v>0.31578947368421051</v>
      </c>
      <c r="O352" s="34">
        <v>5.2631578947368418E-2</v>
      </c>
    </row>
    <row r="353" spans="11:15" x14ac:dyDescent="0.25">
      <c r="K353" s="34"/>
      <c r="L353" s="34">
        <v>1.9230769230769232E-2</v>
      </c>
      <c r="M353" s="34"/>
      <c r="N353" s="34">
        <v>0.22448979591836735</v>
      </c>
      <c r="O353" s="34">
        <v>0.21212121212121213</v>
      </c>
    </row>
    <row r="354" spans="11:15" x14ac:dyDescent="0.25">
      <c r="K354" s="34"/>
      <c r="L354" s="34">
        <v>0</v>
      </c>
      <c r="M354" s="34"/>
      <c r="N354" s="34">
        <v>5.2631578947368418E-2</v>
      </c>
      <c r="O354" s="34">
        <v>6.8376068376068383E-2</v>
      </c>
    </row>
    <row r="355" spans="11:15" x14ac:dyDescent="0.25">
      <c r="K355" s="34"/>
      <c r="L355" s="34">
        <v>5.128205128205128E-2</v>
      </c>
      <c r="M355" s="34"/>
      <c r="N355" s="34">
        <v>6.0606060606060608E-2</v>
      </c>
      <c r="O355" s="34">
        <v>0.2831858407079646</v>
      </c>
    </row>
    <row r="356" spans="11:15" x14ac:dyDescent="0.25">
      <c r="K356" s="34"/>
      <c r="L356" s="34">
        <v>0</v>
      </c>
      <c r="M356" s="34"/>
      <c r="N356" s="34">
        <v>-9.0909090909090912E-2</v>
      </c>
      <c r="O356" s="34">
        <v>2.1505376344086023E-2</v>
      </c>
    </row>
    <row r="357" spans="11:15" x14ac:dyDescent="0.25">
      <c r="K357" s="34"/>
      <c r="L357" s="34">
        <v>0.22580645161290322</v>
      </c>
      <c r="M357" s="34"/>
      <c r="N357" s="34">
        <v>0.33333333333333331</v>
      </c>
      <c r="O357" s="34">
        <v>-9.0909090909090912E-2</v>
      </c>
    </row>
    <row r="358" spans="11:15" x14ac:dyDescent="0.25">
      <c r="K358" s="34"/>
      <c r="L358" s="34">
        <v>0.21212121212121213</v>
      </c>
      <c r="M358" s="34"/>
      <c r="N358" s="34">
        <v>0.4</v>
      </c>
      <c r="O358" s="34">
        <v>0.35135135135135137</v>
      </c>
    </row>
    <row r="359" spans="11:15" x14ac:dyDescent="0.25">
      <c r="K359" s="34"/>
      <c r="L359" s="34">
        <v>0.16981132075471697</v>
      </c>
      <c r="M359" s="34"/>
      <c r="N359" s="34">
        <v>2.0408163265306121E-2</v>
      </c>
      <c r="O359" s="34">
        <v>0.13207547169811321</v>
      </c>
    </row>
    <row r="360" spans="11:15" x14ac:dyDescent="0.25">
      <c r="K360" s="34"/>
      <c r="L360" s="34">
        <v>0.15</v>
      </c>
      <c r="M360" s="34"/>
      <c r="N360" s="34">
        <v>8.4337349397590355E-2</v>
      </c>
      <c r="O360" s="34">
        <v>0.35416666666666669</v>
      </c>
    </row>
    <row r="361" spans="11:15" x14ac:dyDescent="0.25">
      <c r="K361" s="34"/>
      <c r="L361" s="34">
        <v>3.1007751937984496E-2</v>
      </c>
      <c r="M361" s="34"/>
      <c r="N361" s="34">
        <v>-0.14634146341463414</v>
      </c>
      <c r="O361" s="34">
        <v>0.31944444444444442</v>
      </c>
    </row>
    <row r="362" spans="11:15" x14ac:dyDescent="0.25">
      <c r="K362" s="34"/>
      <c r="L362" s="34">
        <v>0.25</v>
      </c>
      <c r="M362" s="34"/>
      <c r="N362" s="34">
        <v>-4.7619047619047616E-2</v>
      </c>
      <c r="O362" s="34">
        <v>0.1111111111111111</v>
      </c>
    </row>
    <row r="363" spans="11:15" x14ac:dyDescent="0.25">
      <c r="K363" s="34"/>
      <c r="L363" s="34">
        <v>4.3478260869565216E-2</v>
      </c>
      <c r="M363" s="34"/>
      <c r="N363" s="34">
        <v>-4.7619047619047616E-2</v>
      </c>
      <c r="O363" s="34">
        <v>0.45161290322580644</v>
      </c>
    </row>
    <row r="364" spans="11:15" x14ac:dyDescent="0.25">
      <c r="K364" s="34"/>
      <c r="L364" s="34">
        <v>0.17499999999999999</v>
      </c>
      <c r="M364" s="34"/>
      <c r="N364" s="34">
        <v>-0.13793103448275862</v>
      </c>
      <c r="O364" s="34">
        <v>1.8518518518518517E-2</v>
      </c>
    </row>
    <row r="365" spans="11:15" x14ac:dyDescent="0.25">
      <c r="K365" s="34"/>
      <c r="L365" s="34">
        <v>8.1632653061224483E-2</v>
      </c>
      <c r="M365" s="34"/>
      <c r="N365" s="34">
        <v>2.8037383177570093E-2</v>
      </c>
      <c r="O365" s="34">
        <v>-3.8461538461538464E-2</v>
      </c>
    </row>
    <row r="366" spans="11:15" x14ac:dyDescent="0.25">
      <c r="K366" s="34"/>
      <c r="L366" s="34">
        <v>0</v>
      </c>
      <c r="M366" s="34"/>
      <c r="N366" s="34">
        <v>5.6910569105691054E-2</v>
      </c>
      <c r="O366" s="34">
        <v>0.1111111111111111</v>
      </c>
    </row>
    <row r="367" spans="11:15" x14ac:dyDescent="0.25">
      <c r="K367" s="34"/>
      <c r="L367" s="34">
        <v>0.16417910447761194</v>
      </c>
      <c r="M367" s="34"/>
      <c r="N367" s="34">
        <v>0.31578947368421051</v>
      </c>
      <c r="O367" s="34">
        <v>0.19047619047619047</v>
      </c>
    </row>
    <row r="368" spans="11:15" x14ac:dyDescent="0.25">
      <c r="K368" s="34"/>
      <c r="L368" s="34">
        <v>9.7560975609756101E-2</v>
      </c>
      <c r="M368" s="34"/>
      <c r="N368" s="34">
        <v>8.6956521739130432E-2</v>
      </c>
      <c r="O368" s="34">
        <v>0.19047619047619047</v>
      </c>
    </row>
    <row r="369" spans="11:15" x14ac:dyDescent="0.25">
      <c r="K369" s="34"/>
      <c r="L369" s="34">
        <v>0.27586206896551724</v>
      </c>
      <c r="M369" s="34"/>
      <c r="N369" s="34">
        <v>4.1666666666666664E-2</v>
      </c>
      <c r="O369" s="34">
        <v>0.15853658536585366</v>
      </c>
    </row>
    <row r="370" spans="11:15" x14ac:dyDescent="0.25">
      <c r="K370" s="34"/>
      <c r="L370" s="34">
        <v>0.06</v>
      </c>
      <c r="M370" s="34"/>
      <c r="N370" s="34">
        <v>0.31578947368421051</v>
      </c>
      <c r="O370" s="34">
        <v>-0.16666666666666666</v>
      </c>
    </row>
    <row r="371" spans="11:15" x14ac:dyDescent="0.25">
      <c r="K371" s="34"/>
      <c r="L371" s="34">
        <v>6.3829787234042548E-2</v>
      </c>
      <c r="M371" s="34"/>
      <c r="N371" s="34">
        <v>0.25</v>
      </c>
      <c r="O371" s="34">
        <v>0.20192307692307693</v>
      </c>
    </row>
    <row r="372" spans="11:15" x14ac:dyDescent="0.25">
      <c r="K372" s="34"/>
      <c r="L372" s="34">
        <v>5.7471264367816091E-2</v>
      </c>
      <c r="M372" s="34"/>
      <c r="N372" s="34">
        <v>0.125</v>
      </c>
      <c r="O372" s="34">
        <v>9.7560975609756101E-2</v>
      </c>
    </row>
    <row r="373" spans="11:15" x14ac:dyDescent="0.25">
      <c r="K373" s="34"/>
      <c r="L373" s="34">
        <v>4.1666666666666664E-2</v>
      </c>
      <c r="M373" s="34"/>
      <c r="N373" s="34">
        <v>-9.0909090909090912E-2</v>
      </c>
      <c r="O373" s="34">
        <v>0.10619469026548672</v>
      </c>
    </row>
    <row r="374" spans="11:15" x14ac:dyDescent="0.25">
      <c r="K374" s="34"/>
      <c r="L374" s="34">
        <v>0.19402985074626866</v>
      </c>
      <c r="M374" s="34"/>
      <c r="N374" s="34">
        <v>1.1235955056179775E-2</v>
      </c>
      <c r="O374" s="34">
        <v>0.1111111111111111</v>
      </c>
    </row>
    <row r="375" spans="11:15" x14ac:dyDescent="0.25">
      <c r="K375" s="34"/>
      <c r="L375" s="34">
        <v>4.7619047619047616E-2</v>
      </c>
      <c r="M375" s="34"/>
      <c r="N375" s="34">
        <v>0.45161290322580644</v>
      </c>
      <c r="O375" s="34">
        <v>-0.18367346938775511</v>
      </c>
    </row>
    <row r="376" spans="11:15" x14ac:dyDescent="0.25">
      <c r="K376" s="34"/>
      <c r="L376" s="34">
        <v>0.14035087719298245</v>
      </c>
      <c r="M376" s="34"/>
      <c r="N376" s="34">
        <v>5.7692307692307696E-2</v>
      </c>
      <c r="O376" s="34">
        <v>0.19565217391304349</v>
      </c>
    </row>
    <row r="377" spans="11:15" x14ac:dyDescent="0.25">
      <c r="K377" s="34"/>
      <c r="L377" s="34">
        <v>0.18181818181818182</v>
      </c>
      <c r="M377" s="34"/>
      <c r="N377" s="34">
        <v>0.25</v>
      </c>
      <c r="O377" s="34">
        <v>9.0909090909090912E-2</v>
      </c>
    </row>
    <row r="378" spans="11:15" x14ac:dyDescent="0.25">
      <c r="K378" s="34"/>
      <c r="L378" s="34">
        <v>7.1428571428571425E-2</v>
      </c>
      <c r="M378" s="34"/>
      <c r="N378" s="34">
        <v>2.4096385542168676E-2</v>
      </c>
      <c r="O378" s="34">
        <v>0.45833333333333331</v>
      </c>
    </row>
    <row r="379" spans="11:15" x14ac:dyDescent="0.25">
      <c r="K379" s="34"/>
      <c r="L379" s="34">
        <v>0.1623931623931624</v>
      </c>
      <c r="M379" s="34"/>
      <c r="N379" s="34">
        <v>8.6956521739130432E-2</v>
      </c>
      <c r="O379" s="34">
        <v>0.26760563380281688</v>
      </c>
    </row>
    <row r="380" spans="11:15" x14ac:dyDescent="0.25">
      <c r="K380" s="34"/>
      <c r="L380" s="34">
        <v>0.2857142857142857</v>
      </c>
      <c r="M380" s="34"/>
      <c r="N380" s="34">
        <v>-3.2258064516129031E-2</v>
      </c>
      <c r="O380" s="34">
        <v>0.14942528735632185</v>
      </c>
    </row>
    <row r="381" spans="11:15" x14ac:dyDescent="0.25">
      <c r="K381" s="34"/>
      <c r="L381" s="34">
        <v>0.11627906976744186</v>
      </c>
      <c r="M381" s="34"/>
      <c r="N381" s="34">
        <v>4.6511627906976744E-2</v>
      </c>
      <c r="O381" s="34">
        <v>0.18421052631578946</v>
      </c>
    </row>
    <row r="382" spans="11:15" x14ac:dyDescent="0.25">
      <c r="K382" s="34"/>
      <c r="L382" s="34">
        <v>0.24324324324324326</v>
      </c>
      <c r="M382" s="34"/>
      <c r="N382" s="34">
        <v>0.25</v>
      </c>
      <c r="O382" s="34">
        <v>5.7692307692307696E-2</v>
      </c>
    </row>
    <row r="383" spans="11:15" x14ac:dyDescent="0.25">
      <c r="K383" s="34"/>
      <c r="L383" s="34">
        <v>0</v>
      </c>
      <c r="M383" s="34"/>
      <c r="N383" s="34">
        <v>0.32653061224489793</v>
      </c>
      <c r="O383" s="34">
        <v>0.25</v>
      </c>
    </row>
    <row r="384" spans="11:15" x14ac:dyDescent="0.25">
      <c r="K384" s="34"/>
      <c r="L384" s="34">
        <v>-0.13513513513513514</v>
      </c>
      <c r="M384" s="34"/>
      <c r="N384" s="34">
        <v>-3.1007751937984496E-2</v>
      </c>
      <c r="O384" s="34">
        <v>0.1111111111111111</v>
      </c>
    </row>
    <row r="385" spans="11:15" x14ac:dyDescent="0.25">
      <c r="K385" s="34"/>
      <c r="L385" s="34">
        <v>-0.33823529411764708</v>
      </c>
      <c r="M385" s="34"/>
      <c r="N385" s="34">
        <v>0.15384615384615385</v>
      </c>
      <c r="O385" s="34">
        <v>0.21951219512195122</v>
      </c>
    </row>
    <row r="386" spans="11:15" x14ac:dyDescent="0.25">
      <c r="K386" s="34"/>
      <c r="L386" s="34">
        <v>-0.13333333333333333</v>
      </c>
      <c r="M386" s="34"/>
      <c r="N386" s="34">
        <v>8.6956521739130432E-2</v>
      </c>
      <c r="O386" s="34">
        <v>0.13636363636363635</v>
      </c>
    </row>
    <row r="387" spans="11:15" x14ac:dyDescent="0.25">
      <c r="K387" s="34"/>
      <c r="L387" s="34">
        <v>-0.16666666666666666</v>
      </c>
      <c r="M387" s="34"/>
      <c r="N387" s="34">
        <v>8.6956521739130432E-2</v>
      </c>
      <c r="O387" s="34">
        <v>9.1954022988505746E-2</v>
      </c>
    </row>
    <row r="388" spans="11:15" x14ac:dyDescent="0.25">
      <c r="K388" s="34"/>
      <c r="L388" s="34">
        <v>2.0833333333333332E-2</v>
      </c>
      <c r="M388" s="34"/>
      <c r="N388" s="34">
        <v>0.19047619047619047</v>
      </c>
      <c r="O388" s="34">
        <v>1.8518518518518517E-2</v>
      </c>
    </row>
    <row r="389" spans="11:15" x14ac:dyDescent="0.25">
      <c r="K389" s="34"/>
      <c r="L389" s="34">
        <v>0</v>
      </c>
      <c r="M389" s="34"/>
      <c r="N389" s="34">
        <v>5.2631578947368418E-2</v>
      </c>
      <c r="O389" s="34">
        <v>0.25</v>
      </c>
    </row>
    <row r="390" spans="11:15" x14ac:dyDescent="0.25">
      <c r="K390" s="34"/>
      <c r="L390" s="34">
        <v>-0.35483870967741937</v>
      </c>
      <c r="M390" s="34"/>
      <c r="N390" s="34">
        <v>0.19047619047619047</v>
      </c>
      <c r="O390" s="34">
        <v>0.13821138211382114</v>
      </c>
    </row>
    <row r="391" spans="11:15" x14ac:dyDescent="0.25">
      <c r="K391" s="34"/>
      <c r="L391" s="34">
        <v>-0.11627906976744186</v>
      </c>
      <c r="M391" s="34"/>
      <c r="N391" s="34">
        <v>-2.9850746268656716E-2</v>
      </c>
      <c r="O391" s="34">
        <v>0.2288135593220339</v>
      </c>
    </row>
    <row r="392" spans="11:15" x14ac:dyDescent="0.25">
      <c r="K392" s="34"/>
      <c r="L392" s="34">
        <v>4.2857142857142858E-2</v>
      </c>
      <c r="M392" s="34"/>
      <c r="N392" s="34">
        <v>-9.0909090909090912E-2</v>
      </c>
      <c r="O392" s="34">
        <v>0.11702127659574468</v>
      </c>
    </row>
    <row r="393" spans="11:15" x14ac:dyDescent="0.25">
      <c r="K393" s="34"/>
      <c r="L393" s="34">
        <v>3.7974683544303799E-2</v>
      </c>
      <c r="M393" s="34"/>
      <c r="N393" s="34">
        <v>2.9411764705882353E-2</v>
      </c>
      <c r="O393" s="34">
        <v>0.2</v>
      </c>
    </row>
    <row r="394" spans="11:15" x14ac:dyDescent="0.25">
      <c r="K394" s="34"/>
      <c r="L394" s="34">
        <v>3.125E-2</v>
      </c>
      <c r="M394" s="34"/>
      <c r="N394" s="34">
        <v>0.22448979591836735</v>
      </c>
      <c r="O394" s="34">
        <v>-7.8947368421052627E-2</v>
      </c>
    </row>
    <row r="395" spans="11:15" x14ac:dyDescent="0.25">
      <c r="K395" s="34"/>
      <c r="L395" s="34">
        <v>-5.6603773584905662E-2</v>
      </c>
      <c r="M395" s="34"/>
      <c r="N395" s="34">
        <v>8.6956521739130432E-2</v>
      </c>
      <c r="O395" s="34">
        <v>-3.8461538461538464E-2</v>
      </c>
    </row>
    <row r="396" spans="11:15" x14ac:dyDescent="0.25">
      <c r="K396" s="34"/>
      <c r="L396" s="34">
        <v>-4.6875E-2</v>
      </c>
      <c r="M396" s="34"/>
      <c r="N396" s="34">
        <v>-7.8947368421052627E-2</v>
      </c>
      <c r="O396" s="34">
        <v>-0.25</v>
      </c>
    </row>
    <row r="397" spans="11:15" x14ac:dyDescent="0.25">
      <c r="K397" s="34"/>
      <c r="L397" s="34">
        <v>0.13414634146341464</v>
      </c>
      <c r="M397" s="34"/>
      <c r="N397" s="34">
        <v>4.6511627906976744E-2</v>
      </c>
      <c r="O397" s="34">
        <v>0.13636363636363635</v>
      </c>
    </row>
    <row r="398" spans="11:15" x14ac:dyDescent="0.25">
      <c r="K398" s="34"/>
      <c r="L398" s="34">
        <v>-9.6153846153846159E-2</v>
      </c>
      <c r="M398" s="34"/>
      <c r="N398" s="34">
        <v>-1.5151515151515152E-2</v>
      </c>
      <c r="O398" s="34">
        <v>-4.49438202247191E-2</v>
      </c>
    </row>
    <row r="399" spans="11:15" x14ac:dyDescent="0.25">
      <c r="K399" s="34"/>
      <c r="L399" s="34">
        <v>0.16216216216216217</v>
      </c>
      <c r="M399" s="34"/>
      <c r="N399" s="34">
        <v>-2.4390243902439025E-2</v>
      </c>
      <c r="O399" s="34">
        <v>0.12903225806451613</v>
      </c>
    </row>
    <row r="400" spans="11:15" x14ac:dyDescent="0.25">
      <c r="K400" s="34"/>
      <c r="L400" s="34">
        <v>2.0408163265306121E-2</v>
      </c>
      <c r="M400" s="34"/>
      <c r="N400" s="34">
        <v>7.1428571428571425E-2</v>
      </c>
      <c r="O400" s="34">
        <v>-0.13461538461538461</v>
      </c>
    </row>
    <row r="401" spans="11:15" x14ac:dyDescent="0.25">
      <c r="K401" s="34"/>
      <c r="L401" s="34">
        <v>-0.10810810810810811</v>
      </c>
      <c r="M401" s="34"/>
      <c r="N401" s="34">
        <v>0.1111111111111111</v>
      </c>
      <c r="O401" s="34">
        <v>-0.23076923076923078</v>
      </c>
    </row>
    <row r="402" spans="11:15" x14ac:dyDescent="0.25">
      <c r="K402" s="34"/>
      <c r="L402" s="34">
        <v>-1.5151515151515152E-2</v>
      </c>
      <c r="M402" s="34"/>
      <c r="N402" s="34">
        <v>3.1746031746031744E-2</v>
      </c>
      <c r="O402" s="34">
        <v>-3.614457831325301E-2</v>
      </c>
    </row>
    <row r="403" spans="11:15" x14ac:dyDescent="0.25">
      <c r="K403" s="34"/>
      <c r="L403" s="34">
        <v>3.4883720930232558E-2</v>
      </c>
      <c r="M403" s="34"/>
      <c r="N403" s="34">
        <v>2.564102564102564E-2</v>
      </c>
      <c r="O403" s="34">
        <v>-2.1739130434782608E-2</v>
      </c>
    </row>
    <row r="404" spans="11:15" x14ac:dyDescent="0.25">
      <c r="K404" s="34"/>
      <c r="L404" s="34">
        <v>-3.2258064516129031E-2</v>
      </c>
      <c r="M404" s="34"/>
      <c r="N404" s="34">
        <v>0.21951219512195122</v>
      </c>
      <c r="O404" s="34">
        <v>4.8387096774193547E-2</v>
      </c>
    </row>
    <row r="405" spans="11:15" x14ac:dyDescent="0.25">
      <c r="K405" s="34"/>
      <c r="L405" s="34">
        <v>-0.11864406779661017</v>
      </c>
      <c r="M405" s="34"/>
      <c r="N405" s="34">
        <v>-5.6603773584905662E-2</v>
      </c>
      <c r="O405" s="34">
        <v>-6.9767441860465115E-2</v>
      </c>
    </row>
    <row r="406" spans="11:15" x14ac:dyDescent="0.25">
      <c r="K406" s="34"/>
      <c r="L406" s="34">
        <v>0.02</v>
      </c>
      <c r="M406" s="34"/>
      <c r="N406" s="34">
        <v>5.5555555555555552E-2</v>
      </c>
      <c r="O406" s="34">
        <v>-3.8461538461538464E-2</v>
      </c>
    </row>
    <row r="407" spans="11:15" x14ac:dyDescent="0.25">
      <c r="K407" s="34"/>
      <c r="L407" s="34">
        <v>-6.9767441860465115E-2</v>
      </c>
      <c r="M407" s="34"/>
      <c r="N407" s="34">
        <v>-0.27083333333333331</v>
      </c>
      <c r="O407" s="34">
        <v>2.0408163265306121E-2</v>
      </c>
    </row>
    <row r="408" spans="11:15" x14ac:dyDescent="0.25">
      <c r="K408" s="34"/>
      <c r="L408" s="34">
        <v>-5.7142857142857141E-2</v>
      </c>
      <c r="M408" s="34"/>
      <c r="N408" s="34">
        <v>-0.1111111111111111</v>
      </c>
      <c r="O408" s="34">
        <v>-3.1007751937984496E-2</v>
      </c>
    </row>
    <row r="409" spans="11:15" x14ac:dyDescent="0.25">
      <c r="K409" s="34"/>
      <c r="L409" s="34">
        <v>8.6956521739130432E-2</v>
      </c>
      <c r="M409" s="34"/>
      <c r="N409" s="34">
        <v>-9.0909090909090912E-2</v>
      </c>
      <c r="O409" s="34">
        <v>0.1111111111111111</v>
      </c>
    </row>
    <row r="410" spans="11:15" x14ac:dyDescent="0.25">
      <c r="K410" s="34"/>
      <c r="L410" s="34">
        <v>0.17647058823529413</v>
      </c>
      <c r="M410" s="34"/>
      <c r="N410" s="34">
        <v>0.1702127659574468</v>
      </c>
      <c r="O410" s="34">
        <v>-2.1739130434782608E-2</v>
      </c>
    </row>
    <row r="411" spans="11:15" x14ac:dyDescent="0.25">
      <c r="K411" s="34"/>
      <c r="L411" s="34">
        <v>0.16393442622950818</v>
      </c>
      <c r="M411" s="34"/>
      <c r="N411" s="34">
        <v>-1.4084507042253521E-2</v>
      </c>
      <c r="O411" s="34">
        <v>-2.1739130434782608E-2</v>
      </c>
    </row>
    <row r="412" spans="11:15" x14ac:dyDescent="0.25">
      <c r="K412" s="34"/>
      <c r="L412" s="34">
        <v>-1.9607843137254902E-2</v>
      </c>
      <c r="M412" s="34"/>
      <c r="N412" s="34">
        <v>4.6511627906976744E-2</v>
      </c>
      <c r="O412" s="34">
        <v>7.1428571428571425E-2</v>
      </c>
    </row>
    <row r="413" spans="11:15" x14ac:dyDescent="0.25">
      <c r="K413" s="34"/>
      <c r="L413" s="34">
        <v>8.1300813008130079E-2</v>
      </c>
      <c r="M413" s="34"/>
      <c r="N413" s="34">
        <v>0.37931034482758619</v>
      </c>
      <c r="O413" s="34">
        <v>-3.5087719298245612E-2</v>
      </c>
    </row>
    <row r="414" spans="11:15" x14ac:dyDescent="0.25">
      <c r="K414" s="34"/>
      <c r="L414" s="34">
        <v>7.8947368421052627E-2</v>
      </c>
      <c r="M414" s="34"/>
      <c r="N414" s="34">
        <v>0</v>
      </c>
      <c r="O414" s="34">
        <v>-0.16666666666666666</v>
      </c>
    </row>
    <row r="415" spans="11:15" x14ac:dyDescent="0.25">
      <c r="K415" s="34"/>
      <c r="L415" s="34">
        <v>0.38554216867469882</v>
      </c>
      <c r="M415" s="34"/>
      <c r="N415" s="34">
        <v>0.2</v>
      </c>
      <c r="O415" s="34">
        <v>4.4776119402985072E-2</v>
      </c>
    </row>
    <row r="416" spans="11:15" x14ac:dyDescent="0.25">
      <c r="K416" s="34"/>
      <c r="L416" s="34">
        <v>-4.7619047619047616E-2</v>
      </c>
      <c r="M416" s="34"/>
      <c r="N416" s="34">
        <v>9.7560975609756101E-2</v>
      </c>
      <c r="O416" s="34">
        <v>-3.4090909090909088E-2</v>
      </c>
    </row>
    <row r="417" spans="11:15" x14ac:dyDescent="0.25">
      <c r="K417" s="34"/>
      <c r="L417" s="34">
        <v>0.35135135135135137</v>
      </c>
      <c r="M417" s="34"/>
      <c r="N417" s="34">
        <v>0.25</v>
      </c>
      <c r="O417" s="34">
        <v>2.9411764705882353E-2</v>
      </c>
    </row>
    <row r="418" spans="11:15" x14ac:dyDescent="0.25">
      <c r="K418" s="34"/>
      <c r="L418" s="34">
        <v>0.32653061224489793</v>
      </c>
      <c r="M418" s="34"/>
      <c r="N418" s="34">
        <v>4.8387096774193547E-2</v>
      </c>
      <c r="O418" s="34">
        <v>-8.1632653061224483E-2</v>
      </c>
    </row>
    <row r="419" spans="11:15" x14ac:dyDescent="0.25">
      <c r="K419" s="34"/>
      <c r="L419" s="34">
        <v>0.18421052631578946</v>
      </c>
      <c r="M419" s="34"/>
      <c r="N419" s="34">
        <v>0</v>
      </c>
      <c r="O419" s="34">
        <v>8.6956521739130432E-2</v>
      </c>
    </row>
    <row r="420" spans="11:15" x14ac:dyDescent="0.25">
      <c r="K420" s="34"/>
      <c r="L420" s="34">
        <v>0.1111111111111111</v>
      </c>
      <c r="M420" s="34"/>
      <c r="N420" s="34">
        <v>9.0909090909090912E-2</v>
      </c>
      <c r="O420" s="34">
        <v>-7.8947368421052627E-2</v>
      </c>
    </row>
    <row r="421" spans="11:15" x14ac:dyDescent="0.25">
      <c r="K421" s="34"/>
      <c r="L421" s="34">
        <v>5.5555555555555552E-2</v>
      </c>
      <c r="M421" s="34"/>
      <c r="N421" s="34">
        <v>-6.25E-2</v>
      </c>
      <c r="O421" s="34">
        <v>0.27906976744186046</v>
      </c>
    </row>
    <row r="422" spans="11:15" x14ac:dyDescent="0.25">
      <c r="K422" s="34"/>
      <c r="L422" s="34">
        <v>0.40625</v>
      </c>
      <c r="M422" s="34"/>
      <c r="N422" s="34">
        <v>0.04</v>
      </c>
      <c r="O422" s="34">
        <v>-1.5151515151515152E-2</v>
      </c>
    </row>
    <row r="423" spans="11:15" x14ac:dyDescent="0.25">
      <c r="K423" s="34"/>
      <c r="L423" s="34">
        <v>0</v>
      </c>
      <c r="M423" s="34"/>
      <c r="N423" s="34">
        <v>4.1666666666666664E-2</v>
      </c>
      <c r="O423" s="34">
        <v>-2.4390243902439025E-2</v>
      </c>
    </row>
    <row r="424" spans="11:15" x14ac:dyDescent="0.25">
      <c r="K424" s="34"/>
      <c r="L424" s="34">
        <v>0.1</v>
      </c>
      <c r="M424" s="34"/>
      <c r="N424" s="34">
        <v>4.1666666666666664E-2</v>
      </c>
      <c r="O424" s="34">
        <v>-0.10714285714285714</v>
      </c>
    </row>
    <row r="425" spans="11:15" x14ac:dyDescent="0.25">
      <c r="K425" s="34"/>
      <c r="L425" s="34">
        <v>-9.0909090909090912E-2</v>
      </c>
      <c r="M425" s="34"/>
      <c r="N425" s="34">
        <v>-0.14893617021276595</v>
      </c>
      <c r="O425" s="34">
        <v>0.1111111111111111</v>
      </c>
    </row>
    <row r="426" spans="11:15" x14ac:dyDescent="0.25">
      <c r="K426" s="34"/>
      <c r="L426" s="34">
        <v>8.6956521739130432E-2</v>
      </c>
      <c r="M426" s="34"/>
      <c r="N426" s="34">
        <v>0.28205128205128205</v>
      </c>
      <c r="O426" s="34">
        <v>3.1746031746031744E-2</v>
      </c>
    </row>
    <row r="427" spans="11:15" x14ac:dyDescent="0.25">
      <c r="K427" s="34"/>
      <c r="L427" s="34">
        <v>7.6923076923076927E-2</v>
      </c>
      <c r="M427" s="34"/>
      <c r="N427" s="34">
        <v>5.2631578947368418E-2</v>
      </c>
      <c r="O427" s="34">
        <v>0.15384615384615385</v>
      </c>
    </row>
    <row r="428" spans="11:15" x14ac:dyDescent="0.25">
      <c r="K428" s="34"/>
      <c r="L428" s="34">
        <v>-0.10714285714285714</v>
      </c>
      <c r="M428" s="34"/>
      <c r="N428" s="34">
        <v>2.2727272727272728E-2</v>
      </c>
      <c r="O428" s="34">
        <v>0.15853658536585366</v>
      </c>
    </row>
    <row r="429" spans="11:15" x14ac:dyDescent="0.25">
      <c r="K429" s="34"/>
      <c r="L429" s="34">
        <v>8.9108910891089105E-2</v>
      </c>
      <c r="M429" s="34"/>
      <c r="N429" s="34">
        <v>3.896103896103896E-2</v>
      </c>
      <c r="O429" s="34">
        <v>-0.24528301886792453</v>
      </c>
    </row>
    <row r="430" spans="11:15" x14ac:dyDescent="0.25">
      <c r="K430" s="34"/>
      <c r="L430" s="34">
        <v>0.04</v>
      </c>
      <c r="M430" s="34"/>
      <c r="N430" s="34">
        <v>9.8901098901098897E-2</v>
      </c>
      <c r="O430" s="34">
        <v>0</v>
      </c>
    </row>
    <row r="431" spans="11:15" x14ac:dyDescent="0.25">
      <c r="K431" s="34"/>
      <c r="L431" s="34">
        <v>0.18181818181818182</v>
      </c>
      <c r="M431" s="34"/>
      <c r="N431" s="34">
        <v>0.31578947368421051</v>
      </c>
      <c r="O431" s="34">
        <v>4.1666666666666664E-2</v>
      </c>
    </row>
    <row r="432" spans="11:15" x14ac:dyDescent="0.25">
      <c r="K432" s="34"/>
      <c r="L432" s="34">
        <v>0.17647058823529413</v>
      </c>
      <c r="M432" s="34"/>
      <c r="N432" s="34">
        <v>1.8518518518518517E-2</v>
      </c>
      <c r="O432" s="34">
        <v>-0.1111111111111111</v>
      </c>
    </row>
    <row r="433" spans="11:15" x14ac:dyDescent="0.25">
      <c r="K433" s="34"/>
      <c r="L433" s="34">
        <v>-0.1111111111111111</v>
      </c>
      <c r="M433" s="34"/>
      <c r="N433" s="34">
        <v>-1.9607843137254902E-2</v>
      </c>
      <c r="O433" s="34">
        <v>-9.0909090909090912E-2</v>
      </c>
    </row>
    <row r="434" spans="11:15" x14ac:dyDescent="0.25">
      <c r="K434" s="34"/>
      <c r="L434" s="34">
        <v>0.28205128205128205</v>
      </c>
      <c r="M434" s="34"/>
      <c r="N434" s="34">
        <v>-0.125</v>
      </c>
      <c r="O434" s="34">
        <v>6.3829787234042548E-2</v>
      </c>
    </row>
    <row r="435" spans="11:15" x14ac:dyDescent="0.25">
      <c r="K435" s="34"/>
      <c r="L435" s="34">
        <v>0.2</v>
      </c>
      <c r="M435" s="34"/>
      <c r="N435" s="34">
        <v>0.16279069767441862</v>
      </c>
      <c r="O435" s="34">
        <v>-1.4084507042253521E-2</v>
      </c>
    </row>
    <row r="436" spans="11:15" x14ac:dyDescent="0.25">
      <c r="K436" s="34"/>
      <c r="L436" s="34">
        <v>0.21951219512195122</v>
      </c>
      <c r="M436" s="34"/>
      <c r="N436" s="34">
        <v>0.15942028985507245</v>
      </c>
      <c r="O436" s="34">
        <v>4.6511627906976744E-2</v>
      </c>
    </row>
    <row r="437" spans="11:15" x14ac:dyDescent="0.25">
      <c r="K437" s="34"/>
      <c r="L437" s="34">
        <v>0.11940298507462686</v>
      </c>
      <c r="M437" s="34"/>
      <c r="N437" s="34">
        <v>1.2658227848101266E-2</v>
      </c>
      <c r="O437" s="34">
        <v>3.4482758620689655E-2</v>
      </c>
    </row>
    <row r="438" spans="11:15" x14ac:dyDescent="0.25">
      <c r="K438" s="34"/>
      <c r="L438" s="34">
        <v>-4.49438202247191E-2</v>
      </c>
      <c r="M438" s="34"/>
      <c r="N438" s="34">
        <v>-0.13793103448275862</v>
      </c>
      <c r="O438" s="34">
        <v>0</v>
      </c>
    </row>
    <row r="439" spans="11:15" x14ac:dyDescent="0.25">
      <c r="K439" s="34"/>
      <c r="L439" s="34">
        <v>0.33333333333333331</v>
      </c>
      <c r="M439" s="34"/>
      <c r="N439" s="34">
        <v>0.22641509433962265</v>
      </c>
      <c r="O439" s="34">
        <v>0.2</v>
      </c>
    </row>
    <row r="440" spans="11:15" x14ac:dyDescent="0.25">
      <c r="K440" s="34"/>
      <c r="L440" s="34">
        <v>0.12244897959183673</v>
      </c>
      <c r="M440" s="34"/>
      <c r="N440" s="34">
        <v>-0.1015625</v>
      </c>
      <c r="O440" s="34">
        <v>9.7560975609756101E-2</v>
      </c>
    </row>
    <row r="441" spans="11:15" x14ac:dyDescent="0.25">
      <c r="K441" s="34"/>
      <c r="L441" s="34">
        <v>0.2</v>
      </c>
      <c r="M441" s="34"/>
      <c r="N441" s="34">
        <v>2.564102564102564E-2</v>
      </c>
      <c r="O441" s="34">
        <v>0</v>
      </c>
    </row>
    <row r="442" spans="11:15" x14ac:dyDescent="0.25">
      <c r="K442" s="34"/>
      <c r="L442" s="34">
        <v>1.1904761904761904E-2</v>
      </c>
      <c r="M442" s="34"/>
      <c r="N442" s="34">
        <v>7.5268817204301078E-2</v>
      </c>
      <c r="O442" s="34">
        <v>0.29032258064516131</v>
      </c>
    </row>
    <row r="443" spans="11:15" x14ac:dyDescent="0.25">
      <c r="K443" s="34"/>
      <c r="L443" s="34">
        <v>6.3829787234042548E-2</v>
      </c>
      <c r="M443" s="34"/>
      <c r="N443" s="34">
        <v>0.18421052631578946</v>
      </c>
      <c r="O443" s="34">
        <v>0.1111111111111111</v>
      </c>
    </row>
    <row r="444" spans="11:15" x14ac:dyDescent="0.25">
      <c r="K444" s="34"/>
      <c r="L444" s="34">
        <v>0.20967741935483872</v>
      </c>
      <c r="M444" s="34"/>
      <c r="N444" s="34">
        <v>2.0408163265306121E-2</v>
      </c>
      <c r="O444" s="34">
        <v>-9.0909090909090912E-2</v>
      </c>
    </row>
    <row r="445" spans="11:15" x14ac:dyDescent="0.25">
      <c r="K445" s="34"/>
      <c r="L445" s="34">
        <v>3.6585365853658534E-2</v>
      </c>
      <c r="M445" s="34"/>
      <c r="N445" s="34">
        <v>0.31578947368421051</v>
      </c>
      <c r="O445" s="34">
        <v>4.1666666666666664E-2</v>
      </c>
    </row>
    <row r="446" spans="11:15" x14ac:dyDescent="0.25">
      <c r="K446" s="34"/>
      <c r="L446" s="34">
        <v>-1.6393442622950821E-2</v>
      </c>
      <c r="M446" s="34"/>
      <c r="N446" s="34">
        <v>0.21212121212121213</v>
      </c>
      <c r="O446" s="34">
        <v>0.04</v>
      </c>
    </row>
    <row r="447" spans="11:15" x14ac:dyDescent="0.25">
      <c r="K447" s="34"/>
      <c r="L447" s="34">
        <v>0.14285714285714285</v>
      </c>
      <c r="M447" s="34"/>
      <c r="N447" s="34">
        <v>2.2727272727272728E-2</v>
      </c>
      <c r="O447" s="34">
        <v>0</v>
      </c>
    </row>
    <row r="448" spans="11:15" x14ac:dyDescent="0.25">
      <c r="K448" s="34"/>
      <c r="L448" s="34">
        <v>4.8387096774193547E-2</v>
      </c>
      <c r="M448" s="34"/>
      <c r="N448" s="34">
        <v>0.16666666666666666</v>
      </c>
      <c r="O448" s="34">
        <v>-6.25E-2</v>
      </c>
    </row>
    <row r="449" spans="11:15" x14ac:dyDescent="0.25">
      <c r="K449" s="34"/>
      <c r="L449" s="34">
        <v>9.6491228070175433E-2</v>
      </c>
      <c r="M449" s="34"/>
      <c r="N449" s="34">
        <v>-0.1</v>
      </c>
      <c r="O449" s="34">
        <v>6.3829787234042548E-2</v>
      </c>
    </row>
    <row r="450" spans="11:15" x14ac:dyDescent="0.25">
      <c r="K450" s="34"/>
      <c r="L450" s="34">
        <v>0.26436781609195403</v>
      </c>
      <c r="M450" s="34"/>
      <c r="N450" s="34">
        <v>2.0408163265306121E-2</v>
      </c>
      <c r="O450" s="34">
        <v>2.564102564102564E-2</v>
      </c>
    </row>
    <row r="451" spans="11:15" x14ac:dyDescent="0.25">
      <c r="K451" s="34"/>
      <c r="L451" s="34">
        <v>2.2727272727272728E-2</v>
      </c>
      <c r="M451" s="34"/>
      <c r="N451" s="34">
        <v>-3.614457831325301E-2</v>
      </c>
      <c r="O451" s="34">
        <v>-0.12280701754385964</v>
      </c>
    </row>
    <row r="452" spans="11:15" x14ac:dyDescent="0.25">
      <c r="K452" s="34"/>
      <c r="L452" s="34">
        <v>0.31578947368421051</v>
      </c>
      <c r="M452" s="34"/>
      <c r="N452" s="34">
        <v>0.34146341463414637</v>
      </c>
      <c r="O452" s="34">
        <v>0.13636363636363635</v>
      </c>
    </row>
    <row r="453" spans="11:15" x14ac:dyDescent="0.25">
      <c r="K453" s="34"/>
      <c r="L453" s="34">
        <v>0.15384615384615385</v>
      </c>
      <c r="M453" s="34"/>
      <c r="N453" s="34">
        <v>0.1111111111111111</v>
      </c>
      <c r="O453" s="34">
        <v>3.896103896103896E-2</v>
      </c>
    </row>
    <row r="454" spans="11:15" x14ac:dyDescent="0.25">
      <c r="K454" s="34"/>
      <c r="L454" s="34">
        <v>0.25</v>
      </c>
      <c r="M454" s="34"/>
      <c r="N454" s="34">
        <v>7.1428571428571425E-2</v>
      </c>
      <c r="O454" s="34">
        <v>0.31868131868131866</v>
      </c>
    </row>
    <row r="455" spans="11:15" x14ac:dyDescent="0.25">
      <c r="K455" s="34"/>
      <c r="L455" s="34">
        <v>4.4776119402985072E-2</v>
      </c>
      <c r="M455" s="34"/>
      <c r="N455" s="34">
        <v>0.37931034482758619</v>
      </c>
      <c r="O455" s="34">
        <v>-0.21052631578947367</v>
      </c>
    </row>
    <row r="456" spans="11:15" x14ac:dyDescent="0.25">
      <c r="K456" s="34"/>
      <c r="L456" s="34">
        <v>-9.0909090909090912E-2</v>
      </c>
      <c r="M456" s="34"/>
      <c r="N456" s="34">
        <v>-6.5420560747663545E-2</v>
      </c>
      <c r="O456" s="34">
        <v>-7.407407407407407E-2</v>
      </c>
    </row>
    <row r="457" spans="11:15" x14ac:dyDescent="0.25">
      <c r="K457" s="34"/>
      <c r="L457" s="34">
        <v>0.21212121212121213</v>
      </c>
      <c r="M457" s="34"/>
      <c r="N457" s="34">
        <v>-2.4390243902439025E-2</v>
      </c>
      <c r="O457" s="34">
        <v>-1.9607843137254902E-2</v>
      </c>
    </row>
    <row r="458" spans="11:15" x14ac:dyDescent="0.25">
      <c r="K458" s="34"/>
      <c r="L458" s="34">
        <v>5.7692307692307696E-2</v>
      </c>
      <c r="M458" s="34"/>
      <c r="N458" s="34">
        <v>8.771929824561403E-3</v>
      </c>
      <c r="O458" s="34">
        <v>0.125</v>
      </c>
    </row>
    <row r="459" spans="11:15" x14ac:dyDescent="0.25">
      <c r="K459" s="34"/>
      <c r="L459" s="34">
        <v>-3.8461538461538464E-2</v>
      </c>
      <c r="M459" s="34"/>
      <c r="N459" s="34">
        <v>8.6956521739130432E-2</v>
      </c>
      <c r="O459" s="34">
        <v>-6.9767441860465115E-2</v>
      </c>
    </row>
    <row r="460" spans="11:15" x14ac:dyDescent="0.25">
      <c r="K460" s="34"/>
      <c r="L460" s="34">
        <v>4.9382716049382713E-2</v>
      </c>
      <c r="M460" s="34"/>
      <c r="N460" s="34">
        <v>0.25</v>
      </c>
      <c r="O460" s="34">
        <v>1.4492753623188406E-2</v>
      </c>
    </row>
    <row r="461" spans="11:15" x14ac:dyDescent="0.25">
      <c r="K461" s="34"/>
      <c r="L461" s="34">
        <v>8.6956521739130432E-2</v>
      </c>
      <c r="M461" s="34"/>
      <c r="N461" s="34">
        <v>-0.21052631578947367</v>
      </c>
      <c r="O461" s="34">
        <v>1.2658227848101266E-2</v>
      </c>
    </row>
    <row r="462" spans="11:15" x14ac:dyDescent="0.25">
      <c r="K462" s="34"/>
      <c r="L462" s="34">
        <v>7.6923076923076927E-2</v>
      </c>
      <c r="M462" s="34"/>
      <c r="N462" s="34">
        <v>-3.8461538461538464E-2</v>
      </c>
      <c r="O462" s="34">
        <v>-0.13793103448275862</v>
      </c>
    </row>
    <row r="463" spans="11:15" x14ac:dyDescent="0.25">
      <c r="K463" s="34"/>
      <c r="L463" s="34">
        <v>0</v>
      </c>
      <c r="M463" s="34"/>
      <c r="N463" s="34">
        <v>-0.25</v>
      </c>
      <c r="O463" s="34">
        <v>3.7735849056603772E-2</v>
      </c>
    </row>
    <row r="464" spans="11:15" x14ac:dyDescent="0.25">
      <c r="K464" s="34"/>
      <c r="L464" s="34">
        <v>0.1111111111111111</v>
      </c>
      <c r="M464" s="34"/>
      <c r="N464" s="34">
        <v>-0.24242424242424243</v>
      </c>
      <c r="O464" s="34">
        <v>-6.25E-2</v>
      </c>
    </row>
    <row r="465" spans="11:15" x14ac:dyDescent="0.25">
      <c r="K465" s="34"/>
      <c r="L465" s="34">
        <v>0.12244897959183673</v>
      </c>
      <c r="M465" s="34"/>
      <c r="N465" s="34">
        <v>-0.21348314606741572</v>
      </c>
      <c r="O465" s="34">
        <v>-5.9829059829059832E-2</v>
      </c>
    </row>
    <row r="466" spans="11:15" x14ac:dyDescent="0.25">
      <c r="K466" s="34"/>
      <c r="L466" s="34">
        <v>1.5625E-2</v>
      </c>
      <c r="M466" s="34"/>
      <c r="N466" s="34">
        <v>0.29032258064516131</v>
      </c>
      <c r="O466" s="34">
        <v>-3.2258064516129031E-2</v>
      </c>
    </row>
    <row r="467" spans="11:15" x14ac:dyDescent="0.25">
      <c r="K467" s="34"/>
      <c r="L467" s="34">
        <v>6.8376068376068383E-2</v>
      </c>
      <c r="M467" s="34"/>
      <c r="N467" s="34">
        <v>-3.8461538461538464E-2</v>
      </c>
      <c r="O467" s="34">
        <v>5.2631578947368418E-2</v>
      </c>
    </row>
    <row r="468" spans="11:15" x14ac:dyDescent="0.25">
      <c r="K468" s="34"/>
      <c r="L468" s="34">
        <v>0.14130434782608695</v>
      </c>
      <c r="M468" s="34"/>
      <c r="N468" s="34">
        <v>-3.8461538461538464E-2</v>
      </c>
      <c r="O468" s="34">
        <v>2.0408163265306121E-2</v>
      </c>
    </row>
    <row r="469" spans="11:15" x14ac:dyDescent="0.25">
      <c r="K469" s="34"/>
      <c r="L469" s="34">
        <v>-4.2553191489361701E-2</v>
      </c>
      <c r="M469" s="34"/>
      <c r="N469" s="34">
        <v>-0.27710843373493976</v>
      </c>
      <c r="O469" s="34">
        <v>0.31578947368421051</v>
      </c>
    </row>
    <row r="470" spans="11:15" x14ac:dyDescent="0.25">
      <c r="K470" s="34"/>
      <c r="L470" s="34">
        <v>0.19047619047619047</v>
      </c>
      <c r="M470" s="34"/>
      <c r="N470" s="34">
        <v>8.6956521739130432E-2</v>
      </c>
      <c r="O470" s="34">
        <v>6.0606060606060608E-2</v>
      </c>
    </row>
    <row r="471" spans="11:15" x14ac:dyDescent="0.25">
      <c r="K471" s="34"/>
      <c r="L471" s="34">
        <v>0.1206896551724138</v>
      </c>
      <c r="M471" s="34"/>
      <c r="N471" s="34">
        <v>-0.27419354838709675</v>
      </c>
      <c r="O471" s="34">
        <v>2.2727272727272728E-2</v>
      </c>
    </row>
    <row r="472" spans="11:15" x14ac:dyDescent="0.25">
      <c r="K472" s="34"/>
      <c r="L472" s="34">
        <v>0.16279069767441862</v>
      </c>
      <c r="M472" s="34"/>
      <c r="N472" s="34">
        <v>-6.9767441860465115E-2</v>
      </c>
      <c r="O472" s="34">
        <v>0.33333333333333331</v>
      </c>
    </row>
    <row r="473" spans="11:15" x14ac:dyDescent="0.25">
      <c r="K473" s="34"/>
      <c r="L473" s="34">
        <v>0.11940298507462686</v>
      </c>
      <c r="M473" s="34"/>
      <c r="N473" s="34">
        <v>-0.61538461538461542</v>
      </c>
      <c r="O473" s="34">
        <v>0</v>
      </c>
    </row>
    <row r="474" spans="11:15" x14ac:dyDescent="0.25">
      <c r="K474" s="34"/>
      <c r="L474" s="34">
        <v>-0.10112359550561797</v>
      </c>
      <c r="M474" s="34"/>
      <c r="N474" s="34">
        <v>-0.1326530612244898</v>
      </c>
      <c r="O474" s="34">
        <v>0.22448979591836735</v>
      </c>
    </row>
    <row r="475" spans="11:15" x14ac:dyDescent="0.25">
      <c r="K475" s="34"/>
      <c r="L475" s="34">
        <v>0.17647058823529413</v>
      </c>
      <c r="M475" s="34"/>
      <c r="N475" s="34">
        <v>-6.9767441860465115E-2</v>
      </c>
      <c r="O475" s="34">
        <v>8.4337349397590355E-2</v>
      </c>
    </row>
    <row r="476" spans="11:15" x14ac:dyDescent="0.25">
      <c r="K476" s="34"/>
      <c r="L476" s="34">
        <v>2.0408163265306121E-2</v>
      </c>
      <c r="M476" s="34"/>
      <c r="N476" s="34">
        <v>-5.9829059829059832E-2</v>
      </c>
      <c r="O476" s="34">
        <v>-2.4390243902439025E-2</v>
      </c>
    </row>
    <row r="477" spans="11:15" x14ac:dyDescent="0.25">
      <c r="K477" s="34"/>
      <c r="L477" s="34">
        <v>6.3829787234042548E-2</v>
      </c>
      <c r="M477" s="34"/>
      <c r="N477" s="34">
        <v>-7.6086956521739135E-2</v>
      </c>
      <c r="O477" s="34">
        <v>0.1111111111111111</v>
      </c>
    </row>
    <row r="478" spans="11:15" x14ac:dyDescent="0.25">
      <c r="K478" s="34"/>
      <c r="L478" s="34">
        <v>-7.8947368421052627E-2</v>
      </c>
      <c r="M478" s="34"/>
      <c r="N478" s="34">
        <v>-0.34782608695652173</v>
      </c>
      <c r="O478" s="34">
        <v>7.1428571428571425E-2</v>
      </c>
    </row>
    <row r="479" spans="11:15" x14ac:dyDescent="0.25">
      <c r="K479" s="34"/>
      <c r="L479" s="34">
        <v>7.1428571428571425E-2</v>
      </c>
      <c r="M479" s="34"/>
      <c r="N479" s="34">
        <v>-0.16666666666666666</v>
      </c>
      <c r="O479" s="34">
        <v>-0.13793103448275862</v>
      </c>
    </row>
    <row r="480" spans="11:15" x14ac:dyDescent="0.25">
      <c r="K480" s="34"/>
      <c r="L480" s="34">
        <v>1.5625E-2</v>
      </c>
      <c r="M480" s="34"/>
      <c r="N480" s="34">
        <v>-0.2982456140350877</v>
      </c>
      <c r="O480" s="34">
        <v>2.8037383177570093E-2</v>
      </c>
    </row>
    <row r="481" spans="11:15" x14ac:dyDescent="0.25">
      <c r="K481" s="34"/>
      <c r="L481" s="34">
        <v>-0.14634146341463414</v>
      </c>
      <c r="M481" s="34"/>
      <c r="N481" s="34">
        <v>-0.2857142857142857</v>
      </c>
      <c r="O481" s="34">
        <v>-2.4390243902439025E-2</v>
      </c>
    </row>
    <row r="482" spans="11:15" x14ac:dyDescent="0.25">
      <c r="K482" s="34"/>
      <c r="L482" s="34">
        <v>7.1428571428571425E-2</v>
      </c>
      <c r="M482" s="34"/>
      <c r="N482" s="34">
        <v>-0.1044776119402985</v>
      </c>
      <c r="O482" s="34">
        <v>0.14035087719298245</v>
      </c>
    </row>
    <row r="483" spans="11:15" x14ac:dyDescent="0.25">
      <c r="K483" s="34"/>
      <c r="L483" s="34">
        <v>0.18811881188118812</v>
      </c>
      <c r="M483" s="34"/>
      <c r="N483" s="34">
        <v>-9.0909090909090912E-2</v>
      </c>
      <c r="O483" s="34">
        <v>8.6956521739130432E-2</v>
      </c>
    </row>
    <row r="484" spans="11:15" x14ac:dyDescent="0.25">
      <c r="K484" s="34"/>
      <c r="L484" s="34">
        <v>3.1746031746031744E-2</v>
      </c>
      <c r="M484" s="34"/>
      <c r="N484" s="34">
        <v>-0.26470588235294118</v>
      </c>
      <c r="O484" s="34">
        <v>4.1666666666666664E-2</v>
      </c>
    </row>
    <row r="485" spans="11:15" x14ac:dyDescent="0.25">
      <c r="K485" s="34"/>
      <c r="L485" s="34">
        <v>0.14035087719298245</v>
      </c>
      <c r="M485" s="34"/>
      <c r="N485" s="34">
        <v>-0.18367346938775511</v>
      </c>
      <c r="O485" s="34">
        <v>5.2631578947368418E-2</v>
      </c>
    </row>
    <row r="486" spans="11:15" x14ac:dyDescent="0.25">
      <c r="K486" s="34"/>
      <c r="L486" s="34">
        <v>0.3253012048192771</v>
      </c>
      <c r="M486" s="34"/>
      <c r="N486" s="34">
        <v>-0.2391304347826087</v>
      </c>
      <c r="O486" s="34">
        <v>-3.8461538461538464E-2</v>
      </c>
    </row>
    <row r="487" spans="11:15" x14ac:dyDescent="0.25">
      <c r="K487" s="34"/>
      <c r="L487" s="34">
        <v>-0.1</v>
      </c>
      <c r="M487" s="34"/>
      <c r="N487" s="34">
        <v>-0.34210526315789475</v>
      </c>
      <c r="O487" s="34">
        <v>0</v>
      </c>
    </row>
    <row r="488" spans="11:15" x14ac:dyDescent="0.25">
      <c r="K488" s="34"/>
      <c r="L488" s="34">
        <v>0.3888888888888889</v>
      </c>
      <c r="M488" s="34"/>
      <c r="N488" s="34">
        <v>-0.18604651162790697</v>
      </c>
      <c r="O488" s="34">
        <v>6.0606060606060608E-2</v>
      </c>
    </row>
    <row r="489" spans="11:15" x14ac:dyDescent="0.25">
      <c r="K489" s="34"/>
      <c r="L489" s="34">
        <v>0.25</v>
      </c>
      <c r="M489" s="34"/>
      <c r="N489" s="34">
        <v>-0.39393939393939392</v>
      </c>
      <c r="O489" s="34">
        <v>0.12359550561797752</v>
      </c>
    </row>
    <row r="490" spans="11:15" x14ac:dyDescent="0.25">
      <c r="K490" s="34"/>
      <c r="L490" s="34">
        <v>0.1111111111111111</v>
      </c>
      <c r="M490" s="34"/>
      <c r="N490" s="34">
        <v>-0.26829268292682928</v>
      </c>
      <c r="O490" s="34">
        <v>-3.2258064516129031E-2</v>
      </c>
    </row>
    <row r="491" spans="11:15" x14ac:dyDescent="0.25">
      <c r="K491" s="34"/>
      <c r="L491" s="34">
        <v>1.4492753623188406E-2</v>
      </c>
      <c r="M491" s="34"/>
      <c r="N491" s="34">
        <v>-0.10714285714285714</v>
      </c>
      <c r="O491" s="34">
        <v>0.15384615384615385</v>
      </c>
    </row>
    <row r="492" spans="11:15" x14ac:dyDescent="0.25">
      <c r="K492" s="34"/>
      <c r="L492" s="34">
        <v>-0.13043478260869565</v>
      </c>
      <c r="M492" s="34"/>
      <c r="N492" s="34">
        <v>-0.19191919191919191</v>
      </c>
      <c r="O492" s="34">
        <v>-3.8461538461538464E-2</v>
      </c>
    </row>
    <row r="493" spans="11:15" x14ac:dyDescent="0.25">
      <c r="K493" s="34"/>
      <c r="L493" s="34">
        <v>0.25</v>
      </c>
      <c r="M493" s="34"/>
      <c r="N493" s="34">
        <v>-0.12698412698412698</v>
      </c>
      <c r="O493" s="34">
        <v>8.4337349397590355E-2</v>
      </c>
    </row>
    <row r="494" spans="11:15" x14ac:dyDescent="0.25">
      <c r="K494" s="34"/>
      <c r="L494" s="34">
        <v>5.7692307692307696E-2</v>
      </c>
      <c r="M494" s="34"/>
      <c r="N494" s="34">
        <v>-5.9829059829059832E-2</v>
      </c>
      <c r="O494" s="34">
        <v>0.19565217391304349</v>
      </c>
    </row>
    <row r="495" spans="11:15" x14ac:dyDescent="0.25">
      <c r="K495" s="34"/>
      <c r="L495" s="34">
        <v>-1.9607843137254902E-2</v>
      </c>
      <c r="M495" s="34"/>
      <c r="N495" s="34">
        <v>0.21951219512195122</v>
      </c>
      <c r="O495" s="34">
        <v>0.12903225806451613</v>
      </c>
    </row>
    <row r="496" spans="11:15" x14ac:dyDescent="0.25">
      <c r="K496" s="34"/>
      <c r="L496" s="34">
        <v>-6.9767441860465115E-2</v>
      </c>
      <c r="M496" s="34"/>
      <c r="N496" s="34">
        <v>-0.24528301886792453</v>
      </c>
      <c r="O496" s="34">
        <v>4.6511627906976744E-2</v>
      </c>
    </row>
    <row r="497" spans="11:15" x14ac:dyDescent="0.25">
      <c r="K497" s="34"/>
      <c r="L497" s="34">
        <v>0.51515151515151514</v>
      </c>
      <c r="M497" s="34"/>
      <c r="N497" s="34">
        <v>0.18421052631578946</v>
      </c>
      <c r="O497" s="34">
        <v>-3.8461538461538464E-2</v>
      </c>
    </row>
    <row r="498" spans="11:15" x14ac:dyDescent="0.25">
      <c r="K498" s="34"/>
      <c r="L498" s="34">
        <v>0.17647058823529413</v>
      </c>
      <c r="M498" s="34"/>
      <c r="N498" s="34">
        <v>-1.7857142857142856E-2</v>
      </c>
      <c r="O498" s="34">
        <v>0.12244897959183673</v>
      </c>
    </row>
    <row r="499" spans="11:15" x14ac:dyDescent="0.25">
      <c r="K499" s="34"/>
      <c r="L499" s="34">
        <v>-8.5365853658536592E-2</v>
      </c>
      <c r="M499" s="34"/>
      <c r="N499" s="34">
        <v>0.36363636363636365</v>
      </c>
      <c r="O499" s="34">
        <v>8.5271317829457363E-2</v>
      </c>
    </row>
    <row r="500" spans="11:15" x14ac:dyDescent="0.25">
      <c r="K500" s="34"/>
      <c r="L500" s="34">
        <v>9.0909090909090912E-2</v>
      </c>
      <c r="M500" s="34"/>
      <c r="N500" s="34">
        <v>4.1666666666666664E-2</v>
      </c>
      <c r="O500" s="34">
        <v>0.1111111111111111</v>
      </c>
    </row>
    <row r="501" spans="11:15" x14ac:dyDescent="0.25">
      <c r="K501" s="34"/>
      <c r="L501" s="34">
        <v>7.8431372549019607E-2</v>
      </c>
      <c r="M501" s="34"/>
      <c r="N501" s="34">
        <v>-1.098901098901099E-2</v>
      </c>
      <c r="O501" s="34">
        <v>-0.13043478260869565</v>
      </c>
    </row>
    <row r="502" spans="11:15" x14ac:dyDescent="0.25">
      <c r="K502" s="34"/>
      <c r="L502" s="34">
        <v>6.5573770491803282E-2</v>
      </c>
      <c r="M502" s="34"/>
      <c r="N502" s="34">
        <v>0.875</v>
      </c>
      <c r="O502" s="34">
        <v>8.6956521739130432E-2</v>
      </c>
    </row>
    <row r="503" spans="11:15" x14ac:dyDescent="0.25">
      <c r="K503" s="34"/>
      <c r="L503" s="34">
        <v>0.16071428571428573</v>
      </c>
      <c r="M503" s="34"/>
      <c r="N503" s="34">
        <v>0.41509433962264153</v>
      </c>
      <c r="O503" s="34">
        <v>-4.7619047619047616E-2</v>
      </c>
    </row>
    <row r="504" spans="11:15" x14ac:dyDescent="0.25">
      <c r="K504" s="34"/>
      <c r="L504" s="34">
        <v>0.15789473684210525</v>
      </c>
      <c r="M504" s="34"/>
      <c r="N504" s="34">
        <v>0.32653061224489793</v>
      </c>
      <c r="O504" s="34">
        <v>5.2631578947368418E-2</v>
      </c>
    </row>
    <row r="505" spans="11:15" x14ac:dyDescent="0.25">
      <c r="K505" s="34"/>
      <c r="L505" s="34">
        <v>-0.24528301886792453</v>
      </c>
      <c r="M505" s="34"/>
      <c r="N505" s="34">
        <v>2.4096385542168676E-2</v>
      </c>
      <c r="O505" s="34">
        <v>0.19047619047619047</v>
      </c>
    </row>
    <row r="506" spans="11:15" x14ac:dyDescent="0.25">
      <c r="K506" s="34"/>
      <c r="L506" s="34">
        <v>0.19565217391304349</v>
      </c>
      <c r="M506" s="34"/>
      <c r="N506" s="34">
        <v>0.25</v>
      </c>
      <c r="O506" s="34">
        <v>4.4776119402985072E-2</v>
      </c>
    </row>
    <row r="507" spans="11:15" x14ac:dyDescent="0.25">
      <c r="K507" s="34"/>
      <c r="L507" s="34">
        <v>0.18181818181818182</v>
      </c>
      <c r="M507" s="34"/>
      <c r="N507" s="34">
        <v>0.21212121212121213</v>
      </c>
      <c r="O507" s="34">
        <v>-9.0909090909090912E-2</v>
      </c>
    </row>
    <row r="508" spans="11:15" x14ac:dyDescent="0.25">
      <c r="K508" s="34"/>
      <c r="L508" s="34">
        <v>8.6956521739130432E-2</v>
      </c>
      <c r="M508" s="34"/>
      <c r="N508" s="34">
        <v>0.13924050632911392</v>
      </c>
      <c r="O508" s="34">
        <v>-0.11764705882352941</v>
      </c>
    </row>
    <row r="509" spans="11:15" x14ac:dyDescent="0.25">
      <c r="K509" s="34"/>
      <c r="L509" s="34">
        <v>6.0606060606060608E-2</v>
      </c>
      <c r="M509" s="34"/>
      <c r="N509" s="34">
        <v>3.4482758620689655E-2</v>
      </c>
      <c r="O509" s="34">
        <v>2.0408163265306121E-2</v>
      </c>
    </row>
    <row r="510" spans="11:15" x14ac:dyDescent="0.25">
      <c r="K510" s="34"/>
      <c r="L510" s="34">
        <v>-9.0909090909090912E-2</v>
      </c>
      <c r="M510" s="34"/>
      <c r="N510" s="34">
        <v>0.15</v>
      </c>
      <c r="O510" s="34">
        <v>-0.13043478260869565</v>
      </c>
    </row>
    <row r="511" spans="11:15" x14ac:dyDescent="0.25">
      <c r="K511" s="34"/>
      <c r="L511" s="34">
        <v>0.33333333333333331</v>
      </c>
      <c r="M511" s="34"/>
      <c r="N511" s="34">
        <v>6.2992125984251968E-2</v>
      </c>
      <c r="O511" s="34">
        <v>-7.8947368421052627E-2</v>
      </c>
    </row>
    <row r="512" spans="11:15" x14ac:dyDescent="0.25">
      <c r="K512" s="34"/>
      <c r="L512" s="34">
        <v>-9.0909090909090912E-2</v>
      </c>
      <c r="M512" s="34"/>
      <c r="N512" s="34">
        <v>0.18421052631578946</v>
      </c>
      <c r="O512" s="34">
        <v>0.16279069767441862</v>
      </c>
    </row>
    <row r="513" spans="11:15" x14ac:dyDescent="0.25">
      <c r="K513" s="34"/>
      <c r="L513" s="34">
        <v>7.8431372549019607E-2</v>
      </c>
      <c r="M513" s="34"/>
      <c r="N513" s="34">
        <v>1.0638297872340425E-2</v>
      </c>
      <c r="O513" s="34">
        <v>6.0606060606060608E-2</v>
      </c>
    </row>
    <row r="514" spans="11:15" x14ac:dyDescent="0.25">
      <c r="K514" s="34"/>
      <c r="L514" s="34">
        <v>-5.8823529411764705E-2</v>
      </c>
      <c r="M514" s="34"/>
      <c r="N514" s="34">
        <v>0.18421052631578946</v>
      </c>
      <c r="O514" s="34">
        <v>-2.4390243902439025E-2</v>
      </c>
    </row>
    <row r="515" spans="11:15" x14ac:dyDescent="0.25">
      <c r="K515" s="34"/>
      <c r="L515" s="34">
        <v>0.28205128205128205</v>
      </c>
      <c r="M515" s="34"/>
      <c r="N515" s="34">
        <v>2.0408163265306121E-2</v>
      </c>
      <c r="O515" s="34">
        <v>7.1428571428571425E-2</v>
      </c>
    </row>
    <row r="516" spans="11:15" x14ac:dyDescent="0.25">
      <c r="K516" s="34"/>
      <c r="L516" s="34">
        <v>8.3333333333333329E-2</v>
      </c>
      <c r="M516" s="34"/>
      <c r="N516" s="34">
        <v>0.34146341463414637</v>
      </c>
      <c r="O516" s="34">
        <v>0.21212121212121213</v>
      </c>
    </row>
    <row r="517" spans="11:15" x14ac:dyDescent="0.25">
      <c r="K517" s="34"/>
      <c r="L517" s="34">
        <v>-0.12790697674418605</v>
      </c>
      <c r="M517" s="34"/>
      <c r="N517" s="34">
        <v>0.15384615384615385</v>
      </c>
      <c r="O517" s="34">
        <v>0.1111111111111111</v>
      </c>
    </row>
    <row r="518" spans="11:15" x14ac:dyDescent="0.25">
      <c r="K518" s="34"/>
      <c r="L518" s="34">
        <v>0.1111111111111111</v>
      </c>
      <c r="M518" s="34"/>
      <c r="N518" s="34">
        <v>-3.4090909090909088E-2</v>
      </c>
      <c r="O518" s="34">
        <v>0.1111111111111111</v>
      </c>
    </row>
    <row r="519" spans="11:15" x14ac:dyDescent="0.25">
      <c r="K519" s="34"/>
      <c r="L519" s="34">
        <v>0.14583333333333334</v>
      </c>
      <c r="M519" s="34"/>
      <c r="N519" s="34">
        <v>1.1428571428571428</v>
      </c>
      <c r="O519" s="34">
        <v>0.34146341463414637</v>
      </c>
    </row>
    <row r="520" spans="11:15" x14ac:dyDescent="0.25">
      <c r="K520" s="34"/>
      <c r="L520" s="34">
        <v>5.46875E-2</v>
      </c>
      <c r="M520" s="34"/>
      <c r="N520" s="34">
        <v>0.5</v>
      </c>
      <c r="O520" s="34">
        <v>-5.6603773584905662E-2</v>
      </c>
    </row>
    <row r="521" spans="11:15" x14ac:dyDescent="0.25">
      <c r="K521" s="34"/>
      <c r="L521" s="34">
        <v>5.6910569105691054E-2</v>
      </c>
      <c r="M521" s="34"/>
      <c r="N521" s="34">
        <v>0.42857142857142855</v>
      </c>
      <c r="O521" s="34"/>
    </row>
    <row r="522" spans="11:15" x14ac:dyDescent="0.25">
      <c r="K522" s="34"/>
      <c r="L522" s="34">
        <v>0.1702127659574468</v>
      </c>
      <c r="M522" s="34"/>
      <c r="N522" s="34">
        <v>2.4096385542168676E-2</v>
      </c>
      <c r="O522" s="34"/>
    </row>
    <row r="523" spans="11:15" x14ac:dyDescent="0.25">
      <c r="K523" s="34"/>
      <c r="L523" s="34">
        <v>-0.2</v>
      </c>
      <c r="M523" s="34"/>
      <c r="N523" s="34">
        <v>0.7441860465116279</v>
      </c>
      <c r="O523" s="34"/>
    </row>
    <row r="524" spans="11:15" x14ac:dyDescent="0.25">
      <c r="K524" s="34"/>
      <c r="L524" s="34">
        <v>0.6470588235294118</v>
      </c>
      <c r="M524" s="34"/>
      <c r="N524" s="34">
        <v>0.39344262295081966</v>
      </c>
      <c r="O524" s="34"/>
    </row>
    <row r="525" spans="11:15" x14ac:dyDescent="0.25">
      <c r="K525" s="34"/>
      <c r="L525" s="34">
        <v>0.2857142857142857</v>
      </c>
      <c r="M525" s="34"/>
      <c r="N525" s="34">
        <v>7.9545454545454544E-2</v>
      </c>
      <c r="O525" s="34"/>
    </row>
    <row r="526" spans="11:15" x14ac:dyDescent="0.25">
      <c r="K526" s="34"/>
      <c r="L526" s="34">
        <v>0.35135135135135137</v>
      </c>
      <c r="M526" s="34"/>
      <c r="N526" s="34">
        <v>0.22807017543859648</v>
      </c>
      <c r="O526" s="34"/>
    </row>
    <row r="527" spans="11:15" x14ac:dyDescent="0.25">
      <c r="K527" s="34"/>
      <c r="L527" s="34">
        <v>0.25757575757575757</v>
      </c>
      <c r="M527" s="34"/>
      <c r="N527" s="34">
        <v>0.21212121212121213</v>
      </c>
      <c r="O527" s="34"/>
    </row>
    <row r="528" spans="11:15" x14ac:dyDescent="0.25">
      <c r="K528" s="34"/>
      <c r="L528" s="34">
        <v>0.15909090909090909</v>
      </c>
      <c r="M528" s="34"/>
      <c r="N528" s="34">
        <v>0.15384615384615385</v>
      </c>
      <c r="O528" s="34"/>
    </row>
    <row r="529" spans="11:15" x14ac:dyDescent="0.25">
      <c r="K529" s="34"/>
      <c r="L529" s="34">
        <v>0.4</v>
      </c>
      <c r="M529" s="34"/>
      <c r="N529" s="34">
        <v>0.23893805309734514</v>
      </c>
      <c r="O529" s="34"/>
    </row>
    <row r="530" spans="11:15" x14ac:dyDescent="0.25">
      <c r="K530" s="34"/>
      <c r="L530" s="34">
        <v>0.6</v>
      </c>
      <c r="M530" s="34"/>
      <c r="N530" s="34">
        <v>7.5268817204301078E-2</v>
      </c>
      <c r="O530" s="34"/>
    </row>
    <row r="531" spans="11:15" x14ac:dyDescent="0.25">
      <c r="K531" s="34"/>
      <c r="L531" s="34">
        <v>0.23529411764705882</v>
      </c>
      <c r="M531" s="34"/>
      <c r="N531" s="34">
        <v>0.25</v>
      </c>
      <c r="O531" s="34"/>
    </row>
    <row r="532" spans="11:15" x14ac:dyDescent="0.25">
      <c r="K532" s="34"/>
      <c r="L532" s="34">
        <v>0.15662650602409639</v>
      </c>
      <c r="M532" s="34"/>
      <c r="N532" s="34">
        <v>-5.4054054054054057E-2</v>
      </c>
      <c r="O532" s="34"/>
    </row>
    <row r="533" spans="11:15" x14ac:dyDescent="0.25">
      <c r="K533" s="34"/>
      <c r="L533" s="34">
        <v>0.17777777777777778</v>
      </c>
      <c r="M533" s="34"/>
      <c r="N533" s="34">
        <v>-0.24528301886792453</v>
      </c>
      <c r="O533" s="34"/>
    </row>
    <row r="534" spans="11:15" x14ac:dyDescent="0.25">
      <c r="K534" s="34"/>
      <c r="L534" s="34">
        <v>0.12698412698412698</v>
      </c>
      <c r="M534" s="34"/>
      <c r="N534" s="34">
        <v>0.14583333333333334</v>
      </c>
      <c r="O534" s="34"/>
    </row>
    <row r="535" spans="11:15" x14ac:dyDescent="0.25">
      <c r="K535" s="34"/>
      <c r="L535" s="34">
        <v>4.49438202247191E-2</v>
      </c>
      <c r="M535" s="34"/>
      <c r="N535" s="34">
        <v>4.1666666666666664E-2</v>
      </c>
      <c r="O535" s="34"/>
    </row>
    <row r="536" spans="11:15" x14ac:dyDescent="0.25">
      <c r="K536" s="34"/>
      <c r="L536" s="34">
        <v>8.9285714285714288E-2</v>
      </c>
      <c r="M536" s="34"/>
      <c r="N536" s="34">
        <v>-5.5555555555555552E-2</v>
      </c>
      <c r="O536" s="34"/>
    </row>
    <row r="537" spans="11:15" x14ac:dyDescent="0.25">
      <c r="K537" s="34"/>
      <c r="L537" s="34">
        <v>0.28999999999999998</v>
      </c>
      <c r="M537" s="34"/>
      <c r="N537" s="34">
        <v>0.93548387096774188</v>
      </c>
      <c r="O537" s="34"/>
    </row>
    <row r="538" spans="11:15" x14ac:dyDescent="0.25">
      <c r="K538" s="34"/>
      <c r="L538" s="34">
        <v>0.10569105691056911</v>
      </c>
      <c r="M538" s="34"/>
      <c r="N538" s="34">
        <v>0.3888888888888889</v>
      </c>
      <c r="O538" s="34"/>
    </row>
    <row r="539" spans="11:15" x14ac:dyDescent="0.25">
      <c r="K539" s="34"/>
      <c r="L539" s="34">
        <v>0.14782608695652175</v>
      </c>
      <c r="M539" s="34"/>
      <c r="N539" s="34">
        <v>0.15384615384615385</v>
      </c>
      <c r="O539" s="34"/>
    </row>
    <row r="540" spans="11:15" x14ac:dyDescent="0.25">
      <c r="K540" s="34"/>
      <c r="L540" s="34">
        <v>0.17894736842105263</v>
      </c>
      <c r="M540" s="34"/>
      <c r="N540" s="34">
        <v>4.9382716049382713E-2</v>
      </c>
      <c r="O540" s="34"/>
    </row>
    <row r="541" spans="11:15" x14ac:dyDescent="0.25">
      <c r="K541" s="34"/>
      <c r="L541" s="34">
        <v>0.54347826086956519</v>
      </c>
      <c r="M541" s="34"/>
      <c r="N541" s="34">
        <v>0.30952380952380953</v>
      </c>
      <c r="O541" s="34"/>
    </row>
    <row r="542" spans="11:15" x14ac:dyDescent="0.25">
      <c r="K542" s="34"/>
      <c r="L542" s="34">
        <v>0.26829268292682928</v>
      </c>
      <c r="M542" s="34"/>
      <c r="N542" s="34">
        <v>0.26984126984126983</v>
      </c>
      <c r="O542" s="34"/>
    </row>
    <row r="543" spans="11:15" x14ac:dyDescent="0.25">
      <c r="K543" s="34"/>
      <c r="L543" s="34">
        <v>0.17307692307692307</v>
      </c>
      <c r="M543" s="34"/>
      <c r="N543" s="34">
        <v>-0.26829268292682928</v>
      </c>
      <c r="O543" s="34"/>
    </row>
    <row r="544" spans="11:15" x14ac:dyDescent="0.25">
      <c r="K544" s="34"/>
      <c r="L544" s="34">
        <v>0.46511627906976744</v>
      </c>
      <c r="M544" s="34"/>
      <c r="N544" s="34">
        <v>1.8518518518518517E-2</v>
      </c>
      <c r="O544" s="34"/>
    </row>
    <row r="545" spans="11:15" x14ac:dyDescent="0.25">
      <c r="K545" s="34"/>
      <c r="L545" s="34">
        <v>0.20895522388059701</v>
      </c>
      <c r="M545" s="34"/>
      <c r="N545" s="34">
        <v>0.10576923076923077</v>
      </c>
      <c r="O545" s="34"/>
    </row>
    <row r="546" spans="11:15" x14ac:dyDescent="0.25">
      <c r="K546" s="34"/>
      <c r="L546" s="34">
        <v>0.30337078651685395</v>
      </c>
      <c r="M546" s="34"/>
      <c r="N546" s="34">
        <v>9.7560975609756101E-2</v>
      </c>
      <c r="O546" s="34"/>
    </row>
    <row r="547" spans="11:15" x14ac:dyDescent="0.25">
      <c r="K547" s="34"/>
      <c r="L547" s="34">
        <v>0.44444444444444442</v>
      </c>
      <c r="M547" s="34"/>
      <c r="N547" s="34">
        <v>0.23893805309734514</v>
      </c>
      <c r="O547" s="34"/>
    </row>
    <row r="548" spans="11:15" x14ac:dyDescent="0.25">
      <c r="K548" s="34"/>
      <c r="L548" s="34">
        <v>0.17307692307692307</v>
      </c>
      <c r="M548" s="34"/>
      <c r="N548" s="34">
        <v>-5.5555555555555552E-2</v>
      </c>
      <c r="O548" s="34"/>
    </row>
    <row r="549" spans="11:15" x14ac:dyDescent="0.25">
      <c r="K549" s="34"/>
      <c r="L549" s="34">
        <v>0.10416666666666667</v>
      </c>
      <c r="M549" s="34"/>
      <c r="N549" s="34">
        <v>0.12244897959183673</v>
      </c>
      <c r="O549" s="34"/>
    </row>
    <row r="550" spans="11:15" x14ac:dyDescent="0.25">
      <c r="K550" s="34"/>
      <c r="L550" s="34">
        <v>0.18072289156626506</v>
      </c>
      <c r="M550" s="34"/>
      <c r="N550" s="34">
        <v>-2.1739130434782608E-2</v>
      </c>
      <c r="O550" s="34"/>
    </row>
    <row r="551" spans="11:15" x14ac:dyDescent="0.25">
      <c r="K551" s="34"/>
      <c r="L551" s="34">
        <v>0.10416666666666667</v>
      </c>
      <c r="M551" s="34"/>
      <c r="N551" s="34">
        <v>0</v>
      </c>
      <c r="O551" s="34"/>
    </row>
    <row r="552" spans="11:15" x14ac:dyDescent="0.25">
      <c r="K552" s="34"/>
      <c r="L552" s="34">
        <v>0.2711864406779661</v>
      </c>
      <c r="M552" s="34"/>
      <c r="N552" s="34">
        <v>4.1666666666666664E-2</v>
      </c>
      <c r="O552" s="34"/>
    </row>
    <row r="553" spans="11:15" x14ac:dyDescent="0.25">
      <c r="K553" s="34"/>
      <c r="L553" s="34">
        <v>-1.1904761904761904E-2</v>
      </c>
      <c r="M553" s="34"/>
      <c r="N553" s="34">
        <v>0.19718309859154928</v>
      </c>
      <c r="O553" s="34"/>
    </row>
    <row r="554" spans="11:15" x14ac:dyDescent="0.25">
      <c r="K554" s="34"/>
      <c r="L554" s="34">
        <v>7.1428571428571425E-2</v>
      </c>
      <c r="M554" s="34"/>
      <c r="N554" s="34">
        <v>9.1954022988505746E-2</v>
      </c>
      <c r="O554" s="34"/>
    </row>
    <row r="555" spans="11:15" x14ac:dyDescent="0.25">
      <c r="K555" s="34"/>
      <c r="L555" s="34">
        <v>0.37894736842105264</v>
      </c>
      <c r="M555" s="34"/>
      <c r="N555" s="34">
        <v>0.57894736842105265</v>
      </c>
      <c r="O555" s="34"/>
    </row>
    <row r="556" spans="11:15" x14ac:dyDescent="0.25">
      <c r="K556" s="34"/>
      <c r="L556" s="34">
        <v>0.10569105691056911</v>
      </c>
      <c r="M556" s="34"/>
      <c r="N556" s="34">
        <v>0.44230769230769229</v>
      </c>
      <c r="O556" s="34"/>
    </row>
    <row r="557" spans="11:15" x14ac:dyDescent="0.25">
      <c r="K557" s="34"/>
      <c r="L557" s="34">
        <v>0.1206896551724138</v>
      </c>
      <c r="M557" s="34"/>
      <c r="N557" s="34">
        <v>5.7692307692307696E-2</v>
      </c>
      <c r="O557" s="34"/>
    </row>
    <row r="558" spans="11:15" x14ac:dyDescent="0.25">
      <c r="K558" s="34"/>
      <c r="L558" s="34">
        <v>0.21649484536082475</v>
      </c>
      <c r="M558" s="34"/>
      <c r="N558" s="34">
        <v>-1.2345679012345678E-2</v>
      </c>
      <c r="O558" s="34"/>
    </row>
    <row r="559" spans="11:15" x14ac:dyDescent="0.25">
      <c r="K559" s="34"/>
      <c r="L559" s="34">
        <v>0.10909090909090909</v>
      </c>
      <c r="M559" s="34"/>
      <c r="N559" s="34">
        <v>0.34146341463414637</v>
      </c>
      <c r="O559" s="34"/>
    </row>
    <row r="560" spans="11:15" x14ac:dyDescent="0.25">
      <c r="K560" s="34"/>
      <c r="L560" s="34">
        <v>5.4545454545454543E-2</v>
      </c>
      <c r="M560" s="34"/>
      <c r="N560" s="34">
        <v>6.0606060606060608E-2</v>
      </c>
      <c r="O560" s="34"/>
    </row>
    <row r="561" spans="11:15" x14ac:dyDescent="0.25">
      <c r="K561" s="34"/>
      <c r="L561" s="34">
        <v>0.27272727272727271</v>
      </c>
      <c r="M561" s="34"/>
      <c r="N561" s="34">
        <v>-8.0459770114942528E-2</v>
      </c>
      <c r="O561" s="34"/>
    </row>
    <row r="562" spans="11:15" x14ac:dyDescent="0.25">
      <c r="K562" s="34"/>
      <c r="L562" s="34">
        <v>0.30232558139534882</v>
      </c>
      <c r="M562" s="34"/>
      <c r="N562" s="34">
        <v>0.20370370370370369</v>
      </c>
      <c r="O562" s="34"/>
    </row>
    <row r="563" spans="11:15" x14ac:dyDescent="0.25">
      <c r="K563" s="34"/>
      <c r="L563" s="34">
        <v>0.26315789473684209</v>
      </c>
      <c r="M563" s="34"/>
      <c r="N563" s="34">
        <v>0</v>
      </c>
      <c r="O563" s="34"/>
    </row>
    <row r="564" spans="11:15" x14ac:dyDescent="0.25">
      <c r="K564" s="34"/>
      <c r="L564" s="34">
        <v>5.2631578947368418E-2</v>
      </c>
      <c r="M564" s="34"/>
      <c r="N564" s="34">
        <v>9.7560975609756101E-2</v>
      </c>
      <c r="O564" s="34"/>
    </row>
    <row r="565" spans="11:15" x14ac:dyDescent="0.25">
      <c r="K565" s="34"/>
      <c r="L565" s="34">
        <v>0.39285714285714285</v>
      </c>
      <c r="M565" s="34"/>
      <c r="N565" s="34">
        <v>5.9322033898305086E-2</v>
      </c>
      <c r="O565" s="34"/>
    </row>
    <row r="566" spans="11:15" x14ac:dyDescent="0.25">
      <c r="K566" s="34"/>
      <c r="L566" s="34">
        <v>0.10416666666666667</v>
      </c>
      <c r="M566" s="34"/>
      <c r="N566" s="34">
        <v>-4.2553191489361701E-2</v>
      </c>
      <c r="O566" s="34"/>
    </row>
    <row r="567" spans="11:15" x14ac:dyDescent="0.25">
      <c r="K567" s="34"/>
      <c r="L567" s="34">
        <v>0.32608695652173914</v>
      </c>
      <c r="M567" s="34"/>
      <c r="N567" s="34">
        <v>0.3</v>
      </c>
      <c r="O567" s="34"/>
    </row>
    <row r="568" spans="11:15" x14ac:dyDescent="0.25">
      <c r="K568" s="34"/>
      <c r="L568" s="34">
        <v>0.41772151898734178</v>
      </c>
      <c r="M568" s="34"/>
      <c r="N568" s="34">
        <v>0.18421052631578946</v>
      </c>
      <c r="O568" s="34"/>
    </row>
    <row r="569" spans="11:15" x14ac:dyDescent="0.25">
      <c r="K569" s="34"/>
      <c r="L569" s="34">
        <v>0.16279069767441862</v>
      </c>
      <c r="M569" s="34"/>
      <c r="N569" s="34">
        <v>0.15384615384615385</v>
      </c>
      <c r="O569" s="34"/>
    </row>
    <row r="570" spans="11:15" x14ac:dyDescent="0.25">
      <c r="K570" s="34"/>
      <c r="L570" s="34">
        <v>5.2631578947368418E-2</v>
      </c>
      <c r="M570" s="34"/>
      <c r="N570" s="34">
        <v>0</v>
      </c>
      <c r="O570" s="34"/>
    </row>
    <row r="571" spans="11:15" x14ac:dyDescent="0.25">
      <c r="K571" s="34"/>
      <c r="L571" s="34">
        <v>0.19402985074626866</v>
      </c>
      <c r="M571" s="34"/>
      <c r="N571" s="34">
        <v>6.0606060606060608E-2</v>
      </c>
      <c r="O571" s="34"/>
    </row>
    <row r="572" spans="11:15" x14ac:dyDescent="0.25">
      <c r="K572" s="34"/>
      <c r="L572" s="34">
        <v>5.7971014492753624E-2</v>
      </c>
      <c r="M572" s="34"/>
      <c r="N572" s="34">
        <v>1.1235955056179775E-2</v>
      </c>
      <c r="O572" s="34"/>
    </row>
    <row r="573" spans="11:15" x14ac:dyDescent="0.25">
      <c r="K573" s="34"/>
      <c r="L573" s="34">
        <v>0.24242424242424243</v>
      </c>
      <c r="M573" s="34"/>
      <c r="N573" s="34">
        <v>0.45161290322580644</v>
      </c>
      <c r="O573" s="34"/>
    </row>
    <row r="574" spans="11:15" x14ac:dyDescent="0.25">
      <c r="K574" s="34"/>
      <c r="L574" s="34">
        <v>0.112</v>
      </c>
      <c r="M574" s="34"/>
      <c r="N574" s="34">
        <v>0.15384615384615385</v>
      </c>
      <c r="O574" s="34"/>
    </row>
    <row r="575" spans="11:15" x14ac:dyDescent="0.25">
      <c r="K575" s="34"/>
      <c r="L575" s="34">
        <v>0.16814159292035399</v>
      </c>
      <c r="M575" s="34"/>
      <c r="N575" s="34">
        <v>-3.8461538461538464E-2</v>
      </c>
      <c r="O575" s="34"/>
    </row>
    <row r="576" spans="11:15" x14ac:dyDescent="0.25">
      <c r="K576" s="34"/>
      <c r="L576" s="34">
        <v>0.29761904761904762</v>
      </c>
      <c r="M576" s="34"/>
      <c r="N576" s="34">
        <v>-9.6385542168674704E-2</v>
      </c>
      <c r="O576" s="34"/>
    </row>
    <row r="577" spans="11:15" x14ac:dyDescent="0.25">
      <c r="K577" s="34"/>
      <c r="L577" s="34">
        <v>0.41176470588235292</v>
      </c>
      <c r="M577" s="34"/>
      <c r="N577" s="34">
        <v>-2.1739130434782608E-2</v>
      </c>
      <c r="O577" s="34"/>
    </row>
    <row r="578" spans="11:15" x14ac:dyDescent="0.25">
      <c r="K578" s="34"/>
      <c r="L578" s="34">
        <v>0.13157894736842105</v>
      </c>
      <c r="M578" s="34"/>
      <c r="N578" s="34">
        <v>-0.11290322580645161</v>
      </c>
      <c r="O578" s="34"/>
    </row>
    <row r="579" spans="11:15" x14ac:dyDescent="0.25">
      <c r="K579" s="34"/>
      <c r="L579" s="34">
        <v>8.1632653061224483E-2</v>
      </c>
      <c r="M579" s="34"/>
      <c r="N579" s="34">
        <v>-6.9767441860465115E-2</v>
      </c>
      <c r="O579" s="34"/>
    </row>
    <row r="580" spans="11:15" x14ac:dyDescent="0.25">
      <c r="K580" s="34"/>
      <c r="L580" s="34">
        <v>4.3478260869565216E-2</v>
      </c>
      <c r="M580" s="34"/>
      <c r="N580" s="34">
        <v>-3.8461538461538464E-2</v>
      </c>
      <c r="O580" s="34"/>
    </row>
    <row r="581" spans="11:15" x14ac:dyDescent="0.25">
      <c r="K581" s="34"/>
      <c r="L581" s="34">
        <v>0.19444444444444445</v>
      </c>
      <c r="M581" s="34"/>
      <c r="N581" s="34">
        <v>2.0408163265306121E-2</v>
      </c>
      <c r="O581" s="34"/>
    </row>
    <row r="582" spans="11:15" x14ac:dyDescent="0.25">
      <c r="K582" s="34"/>
      <c r="L582" s="34">
        <v>0.15217391304347827</v>
      </c>
      <c r="M582" s="34"/>
      <c r="N582" s="34">
        <v>-6.9767441860465115E-2</v>
      </c>
      <c r="O582" s="34"/>
    </row>
    <row r="583" spans="11:15" x14ac:dyDescent="0.25">
      <c r="K583" s="34"/>
      <c r="L583" s="34">
        <v>0.44827586206896552</v>
      </c>
      <c r="M583" s="34"/>
      <c r="N583" s="34">
        <v>-1.7094017094017096E-2</v>
      </c>
      <c r="O583" s="34"/>
    </row>
    <row r="584" spans="11:15" x14ac:dyDescent="0.25">
      <c r="K584" s="34"/>
      <c r="L584" s="34">
        <v>0.13725490196078433</v>
      </c>
      <c r="M584" s="34"/>
      <c r="N584" s="34">
        <v>-7.6086956521739135E-2</v>
      </c>
      <c r="O584" s="34"/>
    </row>
    <row r="585" spans="11:15" x14ac:dyDescent="0.25">
      <c r="K585" s="34"/>
      <c r="L585" s="34">
        <v>0.17391304347826086</v>
      </c>
      <c r="M585" s="34"/>
      <c r="N585" s="34">
        <v>0.19565217391304349</v>
      </c>
      <c r="O585" s="34"/>
    </row>
    <row r="586" spans="11:15" x14ac:dyDescent="0.25">
      <c r="K586" s="34"/>
      <c r="L586" s="34">
        <v>0.1875</v>
      </c>
      <c r="M586" s="34"/>
      <c r="N586" s="34">
        <v>-0.2857142857142857</v>
      </c>
      <c r="O586" s="34"/>
    </row>
    <row r="587" spans="11:15" x14ac:dyDescent="0.25">
      <c r="K587" s="34"/>
      <c r="L587" s="34">
        <v>0.10869565217391304</v>
      </c>
      <c r="M587" s="34"/>
      <c r="N587" s="34">
        <v>-0.12280701754385964</v>
      </c>
      <c r="O587" s="34"/>
    </row>
    <row r="588" spans="11:15" x14ac:dyDescent="0.25">
      <c r="K588" s="34"/>
      <c r="L588" s="34">
        <v>0.15873015873015872</v>
      </c>
      <c r="M588" s="34"/>
      <c r="N588" s="34">
        <v>7.1428571428571425E-2</v>
      </c>
      <c r="O588" s="34"/>
    </row>
    <row r="589" spans="11:15" x14ac:dyDescent="0.25">
      <c r="K589" s="34"/>
      <c r="L589" s="34">
        <v>3.7499999999999999E-2</v>
      </c>
      <c r="M589" s="34"/>
      <c r="N589" s="34">
        <v>-2.9850746268656716E-2</v>
      </c>
      <c r="O589" s="34"/>
    </row>
    <row r="590" spans="11:15" x14ac:dyDescent="0.25">
      <c r="K590" s="34"/>
      <c r="L590" s="34">
        <v>6.3492063492063489E-2</v>
      </c>
      <c r="M590" s="34"/>
      <c r="N590" s="34">
        <v>-9.0909090909090912E-2</v>
      </c>
      <c r="O590" s="34"/>
    </row>
    <row r="591" spans="11:15" x14ac:dyDescent="0.25">
      <c r="K591" s="34"/>
      <c r="L591" s="34">
        <v>0.15686274509803921</v>
      </c>
      <c r="M591" s="34"/>
      <c r="N591" s="34">
        <v>0.17647058823529413</v>
      </c>
      <c r="O591" s="34"/>
    </row>
    <row r="592" spans="11:15" x14ac:dyDescent="0.25">
      <c r="K592" s="34"/>
      <c r="L592" s="34">
        <v>8.1300813008130079E-2</v>
      </c>
      <c r="M592" s="34"/>
      <c r="N592" s="34">
        <v>0.12244897959183673</v>
      </c>
      <c r="O592" s="34"/>
    </row>
    <row r="593" spans="11:15" x14ac:dyDescent="0.25">
      <c r="K593" s="34"/>
      <c r="L593" s="34">
        <v>0.16964285714285715</v>
      </c>
      <c r="M593" s="34"/>
      <c r="N593" s="34">
        <v>8.6956521739130432E-2</v>
      </c>
      <c r="O593" s="34"/>
    </row>
    <row r="594" spans="11:15" x14ac:dyDescent="0.25">
      <c r="K594" s="34"/>
      <c r="L594" s="34">
        <v>0.19101123595505617</v>
      </c>
      <c r="M594" s="34"/>
      <c r="N594" s="34">
        <v>-1.3157894736842105E-2</v>
      </c>
      <c r="O594" s="34"/>
    </row>
    <row r="595" spans="11:15" x14ac:dyDescent="0.25">
      <c r="K595" s="34"/>
      <c r="L595" s="34">
        <v>0.17777777777777778</v>
      </c>
      <c r="M595" s="34"/>
      <c r="N595" s="34">
        <v>4.6511627906976744E-2</v>
      </c>
      <c r="O595" s="34"/>
    </row>
    <row r="596" spans="11:15" x14ac:dyDescent="0.25">
      <c r="K596" s="34"/>
      <c r="L596" s="34">
        <v>0.36842105263157893</v>
      </c>
      <c r="M596" s="34"/>
      <c r="N596" s="34">
        <v>-1.5151515151515152E-2</v>
      </c>
      <c r="O596" s="34"/>
    </row>
    <row r="597" spans="11:15" x14ac:dyDescent="0.25">
      <c r="K597" s="34"/>
      <c r="L597" s="34">
        <v>0.12962962962962962</v>
      </c>
      <c r="M597" s="34"/>
      <c r="N597" s="34">
        <v>-2.4390243902439025E-2</v>
      </c>
      <c r="O597" s="34"/>
    </row>
    <row r="598" spans="11:15" x14ac:dyDescent="0.25">
      <c r="K598" s="34"/>
      <c r="L598" s="34">
        <v>2.3809523809523808E-2</v>
      </c>
      <c r="M598" s="34"/>
      <c r="N598" s="34">
        <v>0.16071428571428573</v>
      </c>
      <c r="O598" s="34"/>
    </row>
    <row r="599" spans="11:15" x14ac:dyDescent="0.25">
      <c r="K599" s="34"/>
      <c r="L599" s="34">
        <v>0.17391304347826086</v>
      </c>
      <c r="M599" s="34"/>
      <c r="N599" s="34">
        <v>0.1111111111111111</v>
      </c>
      <c r="O599" s="34"/>
    </row>
    <row r="600" spans="11:15" x14ac:dyDescent="0.25">
      <c r="K600" s="34"/>
      <c r="L600" s="34">
        <v>0.18279569892473119</v>
      </c>
      <c r="M600" s="34"/>
      <c r="N600" s="34">
        <v>7.1428571428571425E-2</v>
      </c>
      <c r="O600" s="34"/>
    </row>
    <row r="601" spans="11:15" x14ac:dyDescent="0.25">
      <c r="K601" s="34"/>
      <c r="L601" s="34">
        <v>0.4</v>
      </c>
      <c r="M601" s="34"/>
      <c r="N601" s="34">
        <v>0.19658119658119658</v>
      </c>
      <c r="O601" s="34"/>
    </row>
    <row r="602" spans="11:15" x14ac:dyDescent="0.25">
      <c r="K602" s="34"/>
      <c r="L602" s="34">
        <v>8.6206896551724144E-2</v>
      </c>
      <c r="M602" s="34"/>
      <c r="N602" s="34">
        <v>0.46341463414634149</v>
      </c>
      <c r="O602" s="34"/>
    </row>
    <row r="603" spans="11:15" x14ac:dyDescent="0.25">
      <c r="K603" s="34"/>
      <c r="L603" s="34">
        <v>8.3333333333333329E-2</v>
      </c>
      <c r="M603" s="34"/>
      <c r="N603" s="34">
        <v>3.7735849056603772E-2</v>
      </c>
      <c r="O603" s="34"/>
    </row>
    <row r="604" spans="11:15" x14ac:dyDescent="0.25">
      <c r="K604" s="34"/>
      <c r="L604" s="34">
        <v>3.6585365853658534E-2</v>
      </c>
      <c r="M604" s="34"/>
      <c r="N604" s="34"/>
      <c r="O604" s="34"/>
    </row>
    <row r="605" spans="11:15" x14ac:dyDescent="0.25">
      <c r="K605" s="34"/>
      <c r="L605" s="34">
        <v>0.47368421052631576</v>
      </c>
      <c r="M605" s="34"/>
      <c r="N605" s="34"/>
      <c r="O605" s="34"/>
    </row>
    <row r="606" spans="11:15" x14ac:dyDescent="0.25">
      <c r="K606" s="34"/>
      <c r="L606" s="34">
        <v>9.6774193548387094E-2</v>
      </c>
      <c r="M606" s="34"/>
      <c r="N606" s="34"/>
      <c r="O606" s="34"/>
    </row>
    <row r="607" spans="11:15" x14ac:dyDescent="0.25">
      <c r="K607" s="34"/>
      <c r="L607" s="34">
        <v>2.5000000000000001E-2</v>
      </c>
      <c r="M607" s="34"/>
      <c r="N607" s="34"/>
      <c r="O607" s="34"/>
    </row>
    <row r="608" spans="11:15" x14ac:dyDescent="0.25">
      <c r="K608" s="34"/>
      <c r="L608" s="34">
        <v>1.6666666666666666E-2</v>
      </c>
      <c r="M608" s="34"/>
      <c r="N608" s="34"/>
      <c r="O608" s="34"/>
    </row>
    <row r="609" spans="11:15" x14ac:dyDescent="0.25">
      <c r="K609" s="34"/>
      <c r="L609" s="34">
        <v>0.18811881188118812</v>
      </c>
      <c r="M609" s="34"/>
      <c r="N609" s="34"/>
      <c r="O609" s="34"/>
    </row>
    <row r="610" spans="11:15" x14ac:dyDescent="0.25">
      <c r="K610" s="34"/>
      <c r="L610" s="34">
        <v>9.6774193548387094E-2</v>
      </c>
      <c r="M610" s="34"/>
      <c r="N610" s="34"/>
      <c r="O610" s="34"/>
    </row>
    <row r="611" spans="11:15" x14ac:dyDescent="0.25">
      <c r="K611" s="34"/>
      <c r="L611" s="34">
        <v>0.16071428571428573</v>
      </c>
      <c r="M611" s="34"/>
      <c r="N611" s="34"/>
      <c r="O611" s="34"/>
    </row>
    <row r="612" spans="11:15" x14ac:dyDescent="0.25">
      <c r="K612" s="34"/>
      <c r="L612" s="34">
        <v>0.17894736842105263</v>
      </c>
      <c r="M612" s="34"/>
      <c r="N612" s="34"/>
      <c r="O612" s="34"/>
    </row>
    <row r="613" spans="11:15" x14ac:dyDescent="0.25">
      <c r="K613" s="34"/>
      <c r="L613" s="34">
        <v>0.70588235294117652</v>
      </c>
      <c r="M613" s="34"/>
      <c r="N613" s="34"/>
      <c r="O613" s="34"/>
    </row>
    <row r="614" spans="11:15" x14ac:dyDescent="0.25">
      <c r="K614" s="34"/>
      <c r="L614" s="34">
        <v>0.15384615384615385</v>
      </c>
      <c r="M614" s="34"/>
      <c r="N614" s="34"/>
      <c r="O614" s="34"/>
    </row>
    <row r="615" spans="11:15" x14ac:dyDescent="0.25">
      <c r="K615" s="34"/>
      <c r="L615" s="34">
        <v>4.0816326530612242E-2</v>
      </c>
      <c r="M615" s="34"/>
      <c r="N615" s="34"/>
      <c r="O615" s="34"/>
    </row>
    <row r="616" spans="11:15" x14ac:dyDescent="0.25">
      <c r="K616" s="34"/>
      <c r="L616" s="34">
        <v>0.16279069767441862</v>
      </c>
      <c r="M616" s="34"/>
      <c r="N616" s="34"/>
      <c r="O616" s="34"/>
    </row>
    <row r="617" spans="11:15" x14ac:dyDescent="0.25">
      <c r="K617" s="34"/>
      <c r="L617" s="34">
        <v>9.2307692307692313E-2</v>
      </c>
      <c r="M617" s="34"/>
      <c r="N617" s="34"/>
      <c r="O617" s="34"/>
    </row>
    <row r="618" spans="11:15" x14ac:dyDescent="0.25">
      <c r="K618" s="34"/>
      <c r="L618" s="34">
        <v>0.12359550561797752</v>
      </c>
      <c r="M618" s="34"/>
      <c r="N618" s="34"/>
      <c r="O618" s="34"/>
    </row>
    <row r="619" spans="11:15" x14ac:dyDescent="0.25">
      <c r="K619" s="34"/>
      <c r="L619" s="34">
        <v>0.35483870967741937</v>
      </c>
      <c r="M619" s="34"/>
      <c r="N619" s="34"/>
      <c r="O619" s="34"/>
    </row>
    <row r="620" spans="11:15" x14ac:dyDescent="0.25">
      <c r="K620" s="34"/>
      <c r="L620" s="34">
        <v>0.19607843137254902</v>
      </c>
      <c r="M620" s="34"/>
      <c r="N620" s="34"/>
      <c r="O620" s="34"/>
    </row>
    <row r="621" spans="11:15" x14ac:dyDescent="0.25">
      <c r="K621" s="34"/>
      <c r="L621" s="34">
        <v>0.08</v>
      </c>
      <c r="M621" s="34"/>
      <c r="N621" s="34"/>
      <c r="O621" s="34"/>
    </row>
    <row r="622" spans="11:15" x14ac:dyDescent="0.25">
      <c r="K622" s="34"/>
      <c r="L622" s="34">
        <v>0.1951219512195122</v>
      </c>
      <c r="M622" s="34"/>
      <c r="N622" s="34"/>
      <c r="O622" s="34"/>
    </row>
    <row r="623" spans="11:15" x14ac:dyDescent="0.25">
      <c r="K623" s="34"/>
      <c r="L623" s="34">
        <v>9.0909090909090912E-2</v>
      </c>
      <c r="M623" s="34"/>
      <c r="N623" s="34"/>
      <c r="O623" s="34"/>
    </row>
    <row r="624" spans="11:15" x14ac:dyDescent="0.25">
      <c r="K624" s="34"/>
      <c r="L624" s="34">
        <v>0</v>
      </c>
      <c r="M624" s="34"/>
      <c r="N624" s="34"/>
      <c r="O624" s="34"/>
    </row>
    <row r="625" spans="11:15" x14ac:dyDescent="0.25">
      <c r="K625" s="34"/>
      <c r="L625" s="34">
        <v>4.5977011494252873E-2</v>
      </c>
      <c r="M625" s="34"/>
      <c r="N625" s="34"/>
      <c r="O625" s="34"/>
    </row>
    <row r="626" spans="11:15" x14ac:dyDescent="0.25">
      <c r="K626" s="34"/>
      <c r="L626" s="34">
        <v>0.14754098360655737</v>
      </c>
      <c r="M626" s="34"/>
      <c r="N626" s="34"/>
      <c r="O626" s="34"/>
    </row>
    <row r="627" spans="11:15" x14ac:dyDescent="0.25">
      <c r="K627" s="34"/>
      <c r="L627" s="34">
        <v>0.13402061855670103</v>
      </c>
      <c r="M627" s="34"/>
      <c r="N627" s="34"/>
      <c r="O627" s="34"/>
    </row>
    <row r="628" spans="11:15" x14ac:dyDescent="0.25">
      <c r="K628" s="34"/>
      <c r="L628" s="34">
        <v>3.1746031746031744E-2</v>
      </c>
      <c r="M628" s="34"/>
      <c r="N628" s="34"/>
      <c r="O628" s="34"/>
    </row>
    <row r="629" spans="11:15" x14ac:dyDescent="0.25">
      <c r="K629" s="34"/>
      <c r="L629" s="34">
        <v>0.12280701754385964</v>
      </c>
      <c r="M629" s="34"/>
      <c r="N629" s="34"/>
      <c r="O629" s="34"/>
    </row>
    <row r="630" spans="11:15" x14ac:dyDescent="0.25">
      <c r="K630" s="34"/>
      <c r="L630" s="34">
        <v>0</v>
      </c>
      <c r="M630" s="34"/>
      <c r="N630" s="34"/>
      <c r="O630" s="34"/>
    </row>
    <row r="631" spans="11:15" x14ac:dyDescent="0.25">
      <c r="K631" s="34"/>
      <c r="L631" s="34">
        <v>0.46511627906976744</v>
      </c>
      <c r="M631" s="34"/>
      <c r="N631" s="34"/>
      <c r="O631" s="34"/>
    </row>
    <row r="632" spans="11:15" x14ac:dyDescent="0.25">
      <c r="K632" s="34"/>
      <c r="L632" s="34">
        <v>-0.35185185185185186</v>
      </c>
      <c r="M632" s="34"/>
      <c r="N632" s="34"/>
      <c r="O632" s="34"/>
    </row>
    <row r="633" spans="11:15" x14ac:dyDescent="0.25">
      <c r="K633" s="34"/>
      <c r="L633" s="34">
        <v>-0.375</v>
      </c>
      <c r="M633" s="34"/>
      <c r="N633" s="34"/>
      <c r="O633" s="34"/>
    </row>
    <row r="634" spans="11:15" x14ac:dyDescent="0.25">
      <c r="K634" s="34"/>
      <c r="L634" s="34">
        <v>-0.14634146341463414</v>
      </c>
      <c r="M634" s="34"/>
      <c r="N634" s="34"/>
      <c r="O634" s="34"/>
    </row>
    <row r="635" spans="11:15" x14ac:dyDescent="0.25">
      <c r="K635" s="34"/>
      <c r="L635" s="34">
        <v>-0.21052631578947367</v>
      </c>
      <c r="M635" s="34"/>
      <c r="N635" s="34"/>
      <c r="O635" s="34"/>
    </row>
    <row r="636" spans="11:15" x14ac:dyDescent="0.25">
      <c r="K636" s="34"/>
      <c r="L636" s="34">
        <v>-6.25E-2</v>
      </c>
      <c r="M636" s="34"/>
      <c r="N636" s="34"/>
      <c r="O636" s="34"/>
    </row>
    <row r="637" spans="11:15" x14ac:dyDescent="0.25">
      <c r="K637" s="34"/>
      <c r="L637" s="34">
        <v>0</v>
      </c>
      <c r="M637" s="34"/>
      <c r="N637" s="34"/>
      <c r="O637" s="34"/>
    </row>
    <row r="638" spans="11:15" x14ac:dyDescent="0.25">
      <c r="K638" s="34"/>
      <c r="L638" s="34">
        <v>-0.1</v>
      </c>
      <c r="M638" s="34"/>
      <c r="N638" s="34"/>
      <c r="O638" s="34"/>
    </row>
    <row r="639" spans="11:15" x14ac:dyDescent="0.25">
      <c r="K639" s="34"/>
      <c r="L639" s="34">
        <v>-0.14893617021276595</v>
      </c>
      <c r="M639" s="34"/>
      <c r="N639" s="34"/>
      <c r="O639" s="34"/>
    </row>
    <row r="640" spans="11:15" x14ac:dyDescent="0.25">
      <c r="K640" s="34"/>
      <c r="L640" s="34">
        <v>-6.6666666666666666E-2</v>
      </c>
      <c r="M640" s="34"/>
      <c r="N640" s="34"/>
      <c r="O640" s="34"/>
    </row>
    <row r="641" spans="11:15" x14ac:dyDescent="0.25">
      <c r="K641" s="34"/>
      <c r="L641" s="34">
        <v>-0.22222222222222221</v>
      </c>
      <c r="M641" s="34"/>
      <c r="N641" s="34"/>
      <c r="O641" s="34"/>
    </row>
    <row r="642" spans="11:15" x14ac:dyDescent="0.25">
      <c r="K642" s="34"/>
      <c r="L642" s="34">
        <v>-3.8461538461538464E-2</v>
      </c>
      <c r="M642" s="34"/>
      <c r="N642" s="34"/>
      <c r="O642" s="34"/>
    </row>
    <row r="643" spans="11:15" x14ac:dyDescent="0.25">
      <c r="K643" s="34"/>
      <c r="L643" s="34">
        <v>-2.7777777777777776E-2</v>
      </c>
      <c r="M643" s="34"/>
      <c r="N643" s="34"/>
      <c r="O643" s="34"/>
    </row>
    <row r="644" spans="11:15" x14ac:dyDescent="0.25">
      <c r="K644" s="34"/>
      <c r="L644" s="34">
        <v>-0.20289855072463769</v>
      </c>
      <c r="M644" s="34"/>
      <c r="N644" s="34"/>
      <c r="O644" s="34"/>
    </row>
    <row r="645" spans="11:15" x14ac:dyDescent="0.25">
      <c r="K645" s="34"/>
      <c r="L645" s="34">
        <v>-0.17525773195876287</v>
      </c>
      <c r="M645" s="34"/>
      <c r="N645" s="34"/>
      <c r="O645" s="34"/>
    </row>
    <row r="646" spans="11:15" x14ac:dyDescent="0.25">
      <c r="K646" s="34"/>
      <c r="L646" s="34">
        <v>-0.04</v>
      </c>
      <c r="M646" s="34"/>
      <c r="N646" s="34"/>
      <c r="O646" s="34"/>
    </row>
    <row r="647" spans="11:15" x14ac:dyDescent="0.25">
      <c r="K647" s="34"/>
      <c r="L647" s="34">
        <v>-3.5087719298245612E-2</v>
      </c>
      <c r="M647" s="34"/>
      <c r="N647" s="34"/>
      <c r="O647" s="34"/>
    </row>
    <row r="648" spans="11:15" x14ac:dyDescent="0.25">
      <c r="K648" s="34"/>
      <c r="L648" s="34">
        <v>-0.10714285714285714</v>
      </c>
      <c r="M648" s="34"/>
      <c r="N648" s="34"/>
      <c r="O648" s="34"/>
    </row>
    <row r="649" spans="11:15" x14ac:dyDescent="0.25">
      <c r="K649" s="34"/>
      <c r="L649" s="34">
        <v>-0.24528301886792453</v>
      </c>
      <c r="M649" s="34"/>
      <c r="N649" s="34"/>
      <c r="O649" s="34"/>
    </row>
    <row r="650" spans="11:15" x14ac:dyDescent="0.25">
      <c r="K650" s="34"/>
      <c r="L650" s="34">
        <v>-0.32432432432432434</v>
      </c>
      <c r="M650" s="34"/>
      <c r="N650" s="34"/>
      <c r="O650" s="34"/>
    </row>
    <row r="651" spans="11:15" x14ac:dyDescent="0.25">
      <c r="K651" s="34"/>
      <c r="L651" s="34">
        <v>-0.2</v>
      </c>
      <c r="M651" s="34"/>
      <c r="N651" s="34"/>
      <c r="O651" s="34"/>
    </row>
    <row r="652" spans="11:15" x14ac:dyDescent="0.25">
      <c r="K652" s="34"/>
      <c r="L652" s="34">
        <v>-0.1111111111111111</v>
      </c>
      <c r="M652" s="34"/>
      <c r="N652" s="34"/>
      <c r="O652" s="34"/>
    </row>
    <row r="653" spans="11:15" x14ac:dyDescent="0.25">
      <c r="K653" s="34"/>
      <c r="L653" s="34">
        <v>-9.7222222222222224E-2</v>
      </c>
      <c r="M653" s="34"/>
      <c r="N653" s="34"/>
      <c r="O653" s="34"/>
    </row>
    <row r="654" spans="11:15" x14ac:dyDescent="0.25">
      <c r="K654" s="34"/>
      <c r="L654" s="34">
        <v>-0.13043478260869565</v>
      </c>
      <c r="M654" s="34"/>
      <c r="N654" s="34"/>
      <c r="O654" s="34"/>
    </row>
    <row r="655" spans="11:15" x14ac:dyDescent="0.25">
      <c r="K655" s="34"/>
      <c r="L655" s="34">
        <v>0.25</v>
      </c>
      <c r="M655" s="34"/>
      <c r="N655" s="34"/>
      <c r="O655" s="34"/>
    </row>
    <row r="656" spans="11:15" x14ac:dyDescent="0.25">
      <c r="K656" s="34"/>
      <c r="L656" s="34">
        <v>0</v>
      </c>
      <c r="M656" s="34"/>
      <c r="N656" s="34"/>
      <c r="O656" s="34"/>
    </row>
    <row r="657" spans="11:15" x14ac:dyDescent="0.25">
      <c r="K657" s="34"/>
      <c r="L657" s="34">
        <v>2.2727272727272728E-2</v>
      </c>
      <c r="M657" s="34"/>
      <c r="N657" s="34"/>
      <c r="O657" s="34"/>
    </row>
    <row r="658" spans="11:15" x14ac:dyDescent="0.25">
      <c r="K658" s="34"/>
      <c r="L658" s="34">
        <v>-0.15662650602409639</v>
      </c>
      <c r="M658" s="34"/>
      <c r="N658" s="34"/>
      <c r="O658" s="34"/>
    </row>
    <row r="659" spans="11:15" x14ac:dyDescent="0.25">
      <c r="K659" s="34"/>
      <c r="L659" s="34">
        <v>-0.16666666666666666</v>
      </c>
      <c r="M659" s="34"/>
      <c r="N659" s="34"/>
      <c r="O659" s="34"/>
    </row>
    <row r="660" spans="11:15" x14ac:dyDescent="0.25">
      <c r="K660" s="34"/>
      <c r="L660" s="34">
        <v>-3.5087719298245612E-2</v>
      </c>
      <c r="M660" s="34"/>
      <c r="N660" s="34"/>
      <c r="O660" s="34"/>
    </row>
    <row r="661" spans="11:15" x14ac:dyDescent="0.25">
      <c r="K661" s="34"/>
      <c r="L661" s="34">
        <v>-0.125</v>
      </c>
      <c r="M661" s="34"/>
      <c r="N661" s="34"/>
      <c r="O661" s="34"/>
    </row>
    <row r="662" spans="11:15" x14ac:dyDescent="0.25">
      <c r="K662" s="34"/>
      <c r="L662" s="34">
        <v>-0.16666666666666666</v>
      </c>
      <c r="M662" s="34"/>
      <c r="N662" s="34"/>
      <c r="O662" s="34"/>
    </row>
    <row r="663" spans="11:15" x14ac:dyDescent="0.25">
      <c r="K663" s="34"/>
      <c r="L663" s="34">
        <v>-8.1632653061224483E-2</v>
      </c>
      <c r="M663" s="34"/>
      <c r="N663" s="34"/>
      <c r="O663" s="34"/>
    </row>
    <row r="664" spans="11:15" x14ac:dyDescent="0.25">
      <c r="K664" s="34"/>
      <c r="L664" s="34">
        <v>-0.04</v>
      </c>
      <c r="M664" s="34"/>
      <c r="N664" s="34"/>
      <c r="O664" s="34"/>
    </row>
    <row r="665" spans="11:15" x14ac:dyDescent="0.25">
      <c r="K665" s="34"/>
      <c r="L665" s="34">
        <v>0</v>
      </c>
      <c r="M665" s="34"/>
      <c r="N665" s="34"/>
      <c r="O665" s="34"/>
    </row>
    <row r="666" spans="11:15" x14ac:dyDescent="0.25">
      <c r="K666" s="34"/>
      <c r="L666" s="34">
        <v>-0.16666666666666666</v>
      </c>
      <c r="M666" s="34"/>
      <c r="N666" s="34"/>
      <c r="O666" s="34"/>
    </row>
    <row r="667" spans="11:15" x14ac:dyDescent="0.25">
      <c r="K667" s="34"/>
      <c r="L667" s="34">
        <v>-0.33333333333333331</v>
      </c>
      <c r="M667" s="34"/>
      <c r="N667" s="34"/>
      <c r="O667" s="34"/>
    </row>
    <row r="668" spans="11:15" x14ac:dyDescent="0.25">
      <c r="K668" s="34"/>
      <c r="L668" s="34">
        <v>-0.2857142857142857</v>
      </c>
      <c r="M668" s="34"/>
      <c r="N668" s="34"/>
      <c r="O668" s="34"/>
    </row>
    <row r="669" spans="11:15" x14ac:dyDescent="0.25">
      <c r="K669" s="34"/>
      <c r="L669" s="34">
        <v>-0.21568627450980393</v>
      </c>
      <c r="M669" s="34"/>
      <c r="N669" s="34"/>
      <c r="O669" s="34"/>
    </row>
    <row r="670" spans="11:15" x14ac:dyDescent="0.25">
      <c r="K670" s="34"/>
      <c r="L670" s="34">
        <v>-0.2857142857142857</v>
      </c>
      <c r="M670" s="34"/>
      <c r="N670" s="34"/>
      <c r="O670" s="34"/>
    </row>
    <row r="671" spans="11:15" x14ac:dyDescent="0.25">
      <c r="K671" s="34"/>
      <c r="L671" s="34">
        <v>-0.11764705882352941</v>
      </c>
      <c r="M671" s="34"/>
      <c r="N671" s="34"/>
      <c r="O671" s="34"/>
    </row>
    <row r="672" spans="11:15" x14ac:dyDescent="0.25">
      <c r="K672" s="34"/>
      <c r="L672" s="34">
        <v>2.2727272727272728E-2</v>
      </c>
      <c r="M672" s="34"/>
      <c r="N672" s="34"/>
      <c r="O672" s="34"/>
    </row>
    <row r="673" spans="11:15" x14ac:dyDescent="0.25">
      <c r="K673" s="34"/>
      <c r="L673" s="34">
        <v>9.375E-2</v>
      </c>
      <c r="M673" s="34"/>
      <c r="N673" s="34"/>
      <c r="O673" s="34"/>
    </row>
    <row r="674" spans="11:15" x14ac:dyDescent="0.25">
      <c r="K674" s="34"/>
      <c r="L674" s="34">
        <v>-6.25E-2</v>
      </c>
      <c r="M674" s="34"/>
      <c r="N674" s="34"/>
      <c r="O674" s="34"/>
    </row>
    <row r="675" spans="11:15" x14ac:dyDescent="0.25">
      <c r="K675" s="34"/>
      <c r="L675" s="34">
        <v>-0.2</v>
      </c>
      <c r="M675" s="34"/>
      <c r="N675" s="34"/>
      <c r="O675" s="34"/>
    </row>
    <row r="676" spans="11:15" x14ac:dyDescent="0.25">
      <c r="K676" s="34"/>
      <c r="L676" s="34">
        <v>-6.25E-2</v>
      </c>
      <c r="M676" s="34"/>
      <c r="N676" s="34"/>
      <c r="O676" s="34"/>
    </row>
    <row r="677" spans="11:15" x14ac:dyDescent="0.25">
      <c r="K677" s="34"/>
      <c r="L677" s="34">
        <v>-9.0909090909090912E-2</v>
      </c>
      <c r="M677" s="34"/>
      <c r="N677" s="34"/>
      <c r="O677" s="34"/>
    </row>
    <row r="678" spans="11:15" x14ac:dyDescent="0.25">
      <c r="K678" s="34"/>
      <c r="L678" s="34">
        <v>-6.25E-2</v>
      </c>
      <c r="M678" s="34"/>
      <c r="N678" s="34"/>
      <c r="O678" s="34"/>
    </row>
    <row r="679" spans="11:15" x14ac:dyDescent="0.25">
      <c r="K679" s="34"/>
      <c r="L679" s="34">
        <v>-8.0459770114942528E-2</v>
      </c>
      <c r="M679" s="34"/>
      <c r="N679" s="34"/>
      <c r="O679" s="34"/>
    </row>
    <row r="680" spans="11:15" x14ac:dyDescent="0.25">
      <c r="K680" s="34"/>
      <c r="L680" s="34">
        <v>-0.21052631578947367</v>
      </c>
      <c r="M680" s="34"/>
      <c r="N680" s="34"/>
      <c r="O680" s="34"/>
    </row>
    <row r="681" spans="11:15" x14ac:dyDescent="0.25">
      <c r="K681" s="34"/>
      <c r="L681" s="34">
        <v>-5.9405940594059403E-2</v>
      </c>
      <c r="M681" s="34"/>
      <c r="N681" s="34"/>
      <c r="O681" s="34"/>
    </row>
    <row r="682" spans="11:15" x14ac:dyDescent="0.25">
      <c r="K682" s="34"/>
      <c r="L682" s="34">
        <v>-7.2580645161290328E-2</v>
      </c>
      <c r="M682" s="34"/>
      <c r="N682" s="34"/>
      <c r="O682" s="34"/>
    </row>
    <row r="683" spans="11:15" x14ac:dyDescent="0.25">
      <c r="K683" s="34"/>
      <c r="L683" s="34">
        <v>-5.1724137931034482E-2</v>
      </c>
      <c r="M683" s="34"/>
      <c r="N683" s="34"/>
      <c r="O683" s="34"/>
    </row>
    <row r="684" spans="11:15" x14ac:dyDescent="0.25">
      <c r="K684" s="34"/>
      <c r="L684" s="34">
        <v>-0.13043478260869565</v>
      </c>
      <c r="M684" s="34"/>
      <c r="N684" s="34"/>
      <c r="O684" s="34"/>
    </row>
    <row r="685" spans="11:15" x14ac:dyDescent="0.25">
      <c r="K685" s="34"/>
      <c r="L685" s="34">
        <v>-0.2391304347826087</v>
      </c>
      <c r="M685" s="34"/>
      <c r="N685" s="34"/>
      <c r="O685" s="34"/>
    </row>
    <row r="686" spans="11:15" x14ac:dyDescent="0.25">
      <c r="K686" s="34"/>
      <c r="L686" s="34">
        <v>-0.26829268292682928</v>
      </c>
      <c r="M686" s="34"/>
      <c r="N686" s="34"/>
      <c r="O686" s="34"/>
    </row>
    <row r="687" spans="11:15" x14ac:dyDescent="0.25">
      <c r="K687" s="34"/>
      <c r="L687" s="34">
        <v>-0.23076923076923078</v>
      </c>
      <c r="M687" s="34"/>
      <c r="N687" s="34"/>
      <c r="O687" s="34"/>
    </row>
    <row r="688" spans="11:15" x14ac:dyDescent="0.25">
      <c r="K688" s="34"/>
      <c r="L688" s="34">
        <v>-0.20454545454545456</v>
      </c>
      <c r="M688" s="34"/>
      <c r="N688" s="34"/>
      <c r="O688" s="34"/>
    </row>
    <row r="689" spans="11:15" x14ac:dyDescent="0.25">
      <c r="K689" s="34"/>
      <c r="L689" s="34">
        <v>-0.21428571428571427</v>
      </c>
      <c r="M689" s="34"/>
      <c r="N689" s="34"/>
      <c r="O689" s="34"/>
    </row>
    <row r="690" spans="11:15" x14ac:dyDescent="0.25">
      <c r="K690" s="34"/>
      <c r="L690" s="34">
        <v>1.1235955056179775E-2</v>
      </c>
      <c r="M690" s="34"/>
      <c r="N690" s="34"/>
      <c r="O690" s="34"/>
    </row>
    <row r="691" spans="11:15" x14ac:dyDescent="0.25">
      <c r="K691" s="34"/>
      <c r="L691" s="34">
        <v>0</v>
      </c>
      <c r="M691" s="34"/>
      <c r="N691" s="34"/>
      <c r="O691" s="34"/>
    </row>
    <row r="692" spans="11:15" x14ac:dyDescent="0.25">
      <c r="K692" s="34"/>
      <c r="L692" s="34">
        <v>-1.9607843137254902E-2</v>
      </c>
      <c r="M692" s="34"/>
      <c r="N692" s="34"/>
      <c r="O692" s="34"/>
    </row>
    <row r="693" spans="11:15" x14ac:dyDescent="0.25">
      <c r="K693" s="34"/>
      <c r="L693" s="34">
        <v>-0.14893617021276595</v>
      </c>
      <c r="M693" s="34"/>
      <c r="N693" s="34"/>
      <c r="O693" s="34"/>
    </row>
    <row r="694" spans="11:15" x14ac:dyDescent="0.25">
      <c r="K694" s="34"/>
      <c r="L694" s="34">
        <v>-0.15662650602409639</v>
      </c>
      <c r="M694" s="34"/>
      <c r="N694" s="34"/>
      <c r="O694" s="34"/>
    </row>
    <row r="695" spans="11:15" x14ac:dyDescent="0.25">
      <c r="K695" s="34"/>
      <c r="L695" s="34">
        <v>-6.25E-2</v>
      </c>
      <c r="M695" s="34"/>
      <c r="N695" s="34"/>
      <c r="O695" s="34"/>
    </row>
    <row r="696" spans="11:15" x14ac:dyDescent="0.25">
      <c r="K696" s="34"/>
      <c r="L696" s="34">
        <v>-6.25E-2</v>
      </c>
      <c r="M696" s="34"/>
      <c r="N696" s="34"/>
      <c r="O696" s="34"/>
    </row>
    <row r="697" spans="11:15" x14ac:dyDescent="0.25">
      <c r="K697" s="34"/>
      <c r="L697" s="34">
        <v>-2.4390243902439025E-2</v>
      </c>
      <c r="M697" s="34"/>
      <c r="N697" s="34"/>
      <c r="O697" s="34"/>
    </row>
    <row r="698" spans="11:15" x14ac:dyDescent="0.25">
      <c r="K698" s="34"/>
      <c r="L698" s="34">
        <v>-0.19642857142857142</v>
      </c>
      <c r="M698" s="34"/>
      <c r="N698" s="34"/>
      <c r="O698" s="34"/>
    </row>
    <row r="699" spans="11:15" x14ac:dyDescent="0.25">
      <c r="K699" s="34"/>
      <c r="L699" s="34">
        <v>-2.0618556701030927E-2</v>
      </c>
      <c r="M699" s="34"/>
      <c r="N699" s="34"/>
      <c r="O699" s="34"/>
    </row>
    <row r="700" spans="11:15" x14ac:dyDescent="0.25">
      <c r="K700" s="34"/>
      <c r="L700" s="34">
        <v>-8.7301587301587297E-2</v>
      </c>
      <c r="M700" s="34"/>
      <c r="N700" s="34"/>
      <c r="O700" s="34"/>
    </row>
    <row r="701" spans="11:15" x14ac:dyDescent="0.25">
      <c r="K701" s="34"/>
      <c r="L701" s="34">
        <v>-5.1724137931034482E-2</v>
      </c>
      <c r="M701" s="34"/>
      <c r="N701" s="34"/>
      <c r="O701" s="34"/>
    </row>
    <row r="702" spans="11:15" x14ac:dyDescent="0.25">
      <c r="K702" s="34"/>
      <c r="L702" s="34">
        <v>-2.0618556701030927E-2</v>
      </c>
      <c r="M702" s="34"/>
      <c r="N702" s="34"/>
      <c r="O702" s="34"/>
    </row>
    <row r="703" spans="11:15" x14ac:dyDescent="0.25">
      <c r="K703" s="34"/>
      <c r="L703" s="34">
        <v>-5.4054054054054057E-2</v>
      </c>
      <c r="M703" s="34"/>
      <c r="N703" s="34"/>
      <c r="O703" s="34"/>
    </row>
    <row r="704" spans="11:15" x14ac:dyDescent="0.25">
      <c r="K704" s="34"/>
      <c r="L704" s="34">
        <v>-0.21052631578947367</v>
      </c>
      <c r="M704" s="34"/>
      <c r="N704" s="34"/>
      <c r="O704" s="34"/>
    </row>
    <row r="705" spans="11:15" x14ac:dyDescent="0.25">
      <c r="K705" s="34"/>
      <c r="L705" s="34">
        <v>-0.25925925925925924</v>
      </c>
      <c r="M705" s="34"/>
      <c r="N705" s="34"/>
      <c r="O705" s="34"/>
    </row>
    <row r="706" spans="11:15" x14ac:dyDescent="0.25">
      <c r="K706" s="34"/>
      <c r="L706" s="34">
        <v>-0.16666666666666666</v>
      </c>
      <c r="M706" s="34"/>
      <c r="N706" s="34"/>
      <c r="O706" s="34"/>
    </row>
    <row r="707" spans="11:15" x14ac:dyDescent="0.25">
      <c r="K707" s="34"/>
      <c r="L707" s="34">
        <v>-0.20289855072463769</v>
      </c>
      <c r="M707" s="34"/>
      <c r="N707" s="34"/>
      <c r="O707" s="34"/>
    </row>
    <row r="708" spans="11:15" x14ac:dyDescent="0.25">
      <c r="K708" s="34"/>
      <c r="L708" s="34">
        <v>-8.6021505376344093E-2</v>
      </c>
      <c r="M708" s="34"/>
      <c r="N708" s="34"/>
      <c r="O708" s="34"/>
    </row>
    <row r="709" spans="11:15" x14ac:dyDescent="0.25">
      <c r="K709" s="34"/>
      <c r="L709" s="34">
        <v>-0.16666666666666666</v>
      </c>
      <c r="M709" s="34"/>
      <c r="N709" s="34"/>
      <c r="O709" s="34"/>
    </row>
    <row r="710" spans="11:15" x14ac:dyDescent="0.25">
      <c r="K710" s="34"/>
      <c r="L710" s="34">
        <v>-5.1724137931034482E-2</v>
      </c>
      <c r="M710" s="34"/>
      <c r="N710" s="34"/>
      <c r="O710" s="34"/>
    </row>
    <row r="711" spans="11:15" x14ac:dyDescent="0.25">
      <c r="K711" s="34"/>
      <c r="L711" s="34">
        <v>-0.27083333333333331</v>
      </c>
      <c r="M711" s="34"/>
      <c r="N711" s="34"/>
      <c r="O711" s="34"/>
    </row>
    <row r="712" spans="11:15" x14ac:dyDescent="0.25">
      <c r="K712" s="34"/>
      <c r="L712" s="34">
        <v>-0.14634146341463414</v>
      </c>
      <c r="M712" s="34"/>
      <c r="N712" s="34"/>
      <c r="O712" s="34"/>
    </row>
    <row r="713" spans="11:15" x14ac:dyDescent="0.25">
      <c r="K713" s="34"/>
      <c r="L713" s="34">
        <v>5.2631578947368418E-2</v>
      </c>
      <c r="M713" s="34"/>
      <c r="N713" s="34"/>
      <c r="O713" s="34"/>
    </row>
    <row r="714" spans="11:15" x14ac:dyDescent="0.25">
      <c r="K714" s="34"/>
      <c r="L714" s="34">
        <v>-0.11290322580645161</v>
      </c>
      <c r="M714" s="34"/>
      <c r="N714" s="34"/>
      <c r="O714" s="34"/>
    </row>
    <row r="715" spans="11:15" x14ac:dyDescent="0.25">
      <c r="K715" s="34"/>
      <c r="L715" s="34">
        <v>-0.1875</v>
      </c>
      <c r="M715" s="34"/>
      <c r="N715" s="34"/>
      <c r="O715" s="34"/>
    </row>
    <row r="716" spans="11:15" x14ac:dyDescent="0.25">
      <c r="K716" s="34"/>
      <c r="L716" s="34">
        <v>-0.41666666666666669</v>
      </c>
      <c r="M716" s="34"/>
      <c r="N716" s="34"/>
      <c r="O716" s="34"/>
    </row>
    <row r="717" spans="11:15" x14ac:dyDescent="0.25">
      <c r="K717" s="34"/>
      <c r="L717" s="34">
        <v>-0.15841584158415842</v>
      </c>
      <c r="M717" s="34"/>
      <c r="N717" s="34"/>
      <c r="O717" s="34"/>
    </row>
    <row r="718" spans="11:15" x14ac:dyDescent="0.25">
      <c r="K718" s="34"/>
      <c r="L718" s="34">
        <v>-0.11290322580645161</v>
      </c>
      <c r="M718" s="34"/>
      <c r="N718" s="34"/>
      <c r="O718" s="34"/>
    </row>
    <row r="719" spans="11:15" x14ac:dyDescent="0.25">
      <c r="K719" s="34"/>
      <c r="L719" s="34">
        <v>-0.10714285714285714</v>
      </c>
      <c r="M719" s="34"/>
      <c r="N719" s="34"/>
      <c r="O719" s="34"/>
    </row>
    <row r="720" spans="11:15" x14ac:dyDescent="0.25">
      <c r="K720" s="34"/>
      <c r="L720" s="34">
        <v>-0.15789473684210525</v>
      </c>
      <c r="M720" s="34"/>
      <c r="N720" s="34"/>
      <c r="O720" s="34"/>
    </row>
    <row r="721" spans="11:15" x14ac:dyDescent="0.25">
      <c r="K721" s="34"/>
      <c r="L721" s="34">
        <v>2.9411764705882353E-2</v>
      </c>
      <c r="M721" s="34"/>
      <c r="N721" s="34"/>
      <c r="O721" s="34"/>
    </row>
    <row r="722" spans="11:15" x14ac:dyDescent="0.25">
      <c r="K722" s="34"/>
      <c r="L722" s="34">
        <v>-0.35897435897435898</v>
      </c>
      <c r="M722" s="34"/>
      <c r="N722" s="34"/>
      <c r="O722" s="34"/>
    </row>
    <row r="723" spans="11:15" x14ac:dyDescent="0.25">
      <c r="K723" s="34"/>
      <c r="L723" s="34">
        <v>-0.34693877551020408</v>
      </c>
      <c r="M723" s="34"/>
      <c r="N723" s="34"/>
      <c r="O723" s="34"/>
    </row>
    <row r="724" spans="11:15" x14ac:dyDescent="0.25">
      <c r="K724" s="34"/>
      <c r="L724" s="34">
        <v>-0.18604651162790697</v>
      </c>
      <c r="M724" s="34"/>
      <c r="N724" s="34"/>
      <c r="O724" s="34"/>
    </row>
    <row r="725" spans="11:15" x14ac:dyDescent="0.25">
      <c r="K725" s="34"/>
      <c r="L725" s="34">
        <v>-0.23076923076923078</v>
      </c>
      <c r="M725" s="34"/>
      <c r="N725" s="34"/>
      <c r="O725" s="34"/>
    </row>
    <row r="726" spans="11:15" x14ac:dyDescent="0.25">
      <c r="K726" s="34"/>
      <c r="L726" s="34">
        <v>-0.15730337078651685</v>
      </c>
      <c r="M726" s="34"/>
      <c r="N726" s="34"/>
      <c r="O726" s="34"/>
    </row>
    <row r="727" spans="11:15" x14ac:dyDescent="0.25">
      <c r="K727" s="34"/>
      <c r="L727" s="34">
        <v>0.12903225806451613</v>
      </c>
      <c r="M727" s="34"/>
      <c r="N727" s="34"/>
      <c r="O727" s="34"/>
    </row>
    <row r="728" spans="11:15" x14ac:dyDescent="0.25">
      <c r="K728" s="34"/>
      <c r="L728" s="34">
        <v>-1.9607843137254902E-2</v>
      </c>
      <c r="M728" s="34"/>
      <c r="N728" s="34"/>
      <c r="O728" s="34"/>
    </row>
    <row r="729" spans="11:15" x14ac:dyDescent="0.25">
      <c r="K729" s="34"/>
      <c r="L729" s="34">
        <v>-0.2</v>
      </c>
      <c r="M729" s="34"/>
      <c r="N729" s="34"/>
      <c r="O729" s="34"/>
    </row>
    <row r="730" spans="11:15" x14ac:dyDescent="0.25">
      <c r="K730" s="34"/>
      <c r="L730" s="34">
        <v>-0.14634146341463414</v>
      </c>
      <c r="M730" s="34"/>
      <c r="N730" s="34"/>
    </row>
    <row r="731" spans="11:15" x14ac:dyDescent="0.25">
      <c r="K731" s="34"/>
      <c r="L731" s="34">
        <v>-9.0909090909090912E-2</v>
      </c>
      <c r="M731" s="34"/>
      <c r="N731" s="34"/>
    </row>
    <row r="732" spans="11:15" x14ac:dyDescent="0.25">
      <c r="K732" s="34"/>
      <c r="L732" s="34">
        <v>-0.20634920634920634</v>
      </c>
      <c r="M732" s="34"/>
      <c r="N732" s="34"/>
    </row>
    <row r="733" spans="11:15" x14ac:dyDescent="0.25">
      <c r="K733" s="34"/>
      <c r="L733" s="34">
        <v>-0.25287356321839083</v>
      </c>
      <c r="M733" s="34"/>
      <c r="N733" s="34"/>
    </row>
    <row r="734" spans="11:15" x14ac:dyDescent="0.25">
      <c r="K734" s="34"/>
      <c r="L734" s="34">
        <v>-0.26229508196721313</v>
      </c>
      <c r="M734" s="34"/>
      <c r="N734" s="34"/>
    </row>
    <row r="735" spans="11:15" x14ac:dyDescent="0.25">
      <c r="K735" s="34"/>
      <c r="L735" s="34">
        <v>-0.17525773195876287</v>
      </c>
      <c r="M735" s="34"/>
      <c r="N735" s="34"/>
    </row>
    <row r="736" spans="11:15" x14ac:dyDescent="0.25">
      <c r="K736" s="34"/>
      <c r="L736" s="34">
        <v>-0.16666666666666666</v>
      </c>
      <c r="M736" s="34"/>
      <c r="N736" s="34"/>
    </row>
    <row r="737" spans="11:14" x14ac:dyDescent="0.25">
      <c r="K737" s="34"/>
      <c r="L737" s="34">
        <v>-0.12280701754385964</v>
      </c>
      <c r="M737" s="34"/>
      <c r="N737" s="34"/>
    </row>
    <row r="738" spans="11:14" x14ac:dyDescent="0.25">
      <c r="K738" s="34"/>
      <c r="L738" s="34">
        <v>-0.15789473684210525</v>
      </c>
      <c r="M738" s="34"/>
      <c r="N738" s="34"/>
    </row>
    <row r="739" spans="11:14" x14ac:dyDescent="0.25">
      <c r="K739" s="34"/>
      <c r="L739" s="34">
        <v>-0.30232558139534882</v>
      </c>
      <c r="M739" s="34"/>
      <c r="N739" s="34"/>
    </row>
    <row r="740" spans="11:14" x14ac:dyDescent="0.25">
      <c r="K740" s="34"/>
      <c r="L740" s="34"/>
      <c r="M740" s="34"/>
      <c r="N740" s="34"/>
    </row>
  </sheetData>
  <mergeCells count="1">
    <mergeCell ref="C2:D2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27</vt:i4>
      </vt:variant>
    </vt:vector>
  </HeadingPairs>
  <TitlesOfParts>
    <vt:vector size="27" baseType="lpstr">
      <vt:lpstr>odhadnuté rychlosti</vt:lpstr>
      <vt:lpstr>reálná rychlost</vt:lpstr>
      <vt:lpstr>odchylky</vt:lpstr>
      <vt:lpstr>odchylky_zkušení</vt:lpstr>
      <vt:lpstr>odchylky_nezkušení</vt:lpstr>
      <vt:lpstr>zkuš.+nezkuš. celkově</vt:lpstr>
      <vt:lpstr>odch_zk (50)</vt:lpstr>
      <vt:lpstr>odch_nezk (50)</vt:lpstr>
      <vt:lpstr>zkuš.+nezkuš. (50)</vt:lpstr>
      <vt:lpstr>odch_zk (90)</vt:lpstr>
      <vt:lpstr>odch_nezk (90)</vt:lpstr>
      <vt:lpstr>zkuš.+nezkuš. (90)</vt:lpstr>
      <vt:lpstr>odch_zk (130)</vt:lpstr>
      <vt:lpstr>odch_nezk (130)</vt:lpstr>
      <vt:lpstr>zkuš.+nezkuš. (130)</vt:lpstr>
      <vt:lpstr>odch_zk_II</vt:lpstr>
      <vt:lpstr>odch_zk_III</vt:lpstr>
      <vt:lpstr>odch_zk_dalnice</vt:lpstr>
      <vt:lpstr>odch_nezk_II</vt:lpstr>
      <vt:lpstr>odch_nezk_III</vt:lpstr>
      <vt:lpstr>odch_nezk_dalnice</vt:lpstr>
      <vt:lpstr>zkuš.+nezkuš. (silnice)</vt:lpstr>
      <vt:lpstr>odchylky_zkušení_ ženy</vt:lpstr>
      <vt:lpstr>odchylky_zkušení_muži</vt:lpstr>
      <vt:lpstr>odchylky_nezkušení_ženy</vt:lpstr>
      <vt:lpstr>odchylky_nezkušení_muži</vt:lpstr>
      <vt:lpstr>zkuš.+nezkuš. ženy vs muži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Nelinka</dc:creator>
  <cp:lastModifiedBy>Nelinka</cp:lastModifiedBy>
  <dcterms:created xsi:type="dcterms:W3CDTF">2021-04-25T11:17:52Z</dcterms:created>
  <dcterms:modified xsi:type="dcterms:W3CDTF">2021-06-11T14:26:50Z</dcterms:modified>
</cp:coreProperties>
</file>