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harts/chart3.xml" ContentType="application/vnd.openxmlformats-officedocument.drawingml.chart+xml"/>
  <Override PartName="/xl/theme/themeOverride1.xml" ContentType="application/vnd.openxmlformats-officedocument.themeOverride+xml"/>
  <Override PartName="/xl/charts/chart4.xml" ContentType="application/vnd.openxmlformats-officedocument.drawingml.chart+xml"/>
  <Override PartName="/xl/theme/themeOverride2.xml" ContentType="application/vnd.openxmlformats-officedocument.themeOverrid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4040" windowHeight="8190" activeTab="1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D5" i="2" l="1"/>
  <c r="E5" i="2" l="1"/>
  <c r="E38" i="2" l="1"/>
  <c r="D38" i="2"/>
  <c r="E37" i="2"/>
  <c r="D37" i="2"/>
  <c r="E36" i="2"/>
  <c r="D36" i="2"/>
  <c r="E35" i="2"/>
  <c r="D35" i="2"/>
  <c r="E33" i="2"/>
  <c r="D33" i="2"/>
  <c r="E32" i="2"/>
  <c r="D32" i="2"/>
  <c r="E31" i="2"/>
  <c r="D31" i="2"/>
  <c r="E30" i="2"/>
  <c r="D30" i="2"/>
  <c r="E28" i="2"/>
  <c r="D28" i="2"/>
  <c r="E27" i="2"/>
  <c r="D27" i="2"/>
  <c r="E26" i="2"/>
  <c r="D26" i="2"/>
  <c r="E25" i="2"/>
  <c r="D25" i="2"/>
  <c r="E23" i="2"/>
  <c r="D23" i="2"/>
  <c r="E22" i="2"/>
  <c r="D22" i="2"/>
  <c r="E21" i="2"/>
  <c r="D21" i="2"/>
  <c r="E20" i="2"/>
  <c r="D20" i="2"/>
  <c r="E18" i="2"/>
  <c r="D18" i="2"/>
  <c r="E17" i="2"/>
  <c r="D17" i="2"/>
  <c r="E16" i="2"/>
  <c r="D16" i="2"/>
  <c r="E15" i="2"/>
  <c r="D15" i="2"/>
  <c r="E13" i="2"/>
  <c r="D13" i="2"/>
  <c r="E12" i="2"/>
  <c r="D12" i="2"/>
  <c r="E11" i="2"/>
  <c r="D11" i="2"/>
  <c r="E10" i="2"/>
  <c r="D10" i="2"/>
  <c r="E8" i="2"/>
  <c r="D8" i="2"/>
  <c r="E7" i="2"/>
  <c r="D7" i="2"/>
  <c r="E6" i="2"/>
  <c r="D6" i="2"/>
  <c r="D38" i="1" l="1"/>
  <c r="D37" i="1"/>
  <c r="D36" i="1"/>
  <c r="D35" i="1"/>
  <c r="E38" i="1"/>
  <c r="E37" i="1"/>
  <c r="E36" i="1"/>
  <c r="E35" i="1"/>
  <c r="H31" i="1" l="1"/>
  <c r="H23" i="1"/>
  <c r="D31" i="1"/>
  <c r="D32" i="1"/>
  <c r="D33" i="1"/>
  <c r="D30" i="1"/>
  <c r="E33" i="1"/>
  <c r="E32" i="1"/>
  <c r="E31" i="1"/>
  <c r="E30" i="1"/>
  <c r="H30" i="1" l="1"/>
  <c r="H22" i="1"/>
  <c r="E26" i="1"/>
  <c r="E27" i="1"/>
  <c r="E28" i="1"/>
  <c r="E25" i="1"/>
  <c r="H29" i="1" s="1"/>
  <c r="D26" i="1"/>
  <c r="D27" i="1"/>
  <c r="D28" i="1"/>
  <c r="D25" i="1"/>
  <c r="H21" i="1" s="1"/>
  <c r="E21" i="1"/>
  <c r="E22" i="1"/>
  <c r="E23" i="1"/>
  <c r="E20" i="1"/>
  <c r="H28" i="1" s="1"/>
  <c r="E16" i="1"/>
  <c r="E17" i="1"/>
  <c r="E18" i="1"/>
  <c r="E15" i="1"/>
  <c r="H27" i="1" s="1"/>
  <c r="D21" i="1"/>
  <c r="D22" i="1"/>
  <c r="D23" i="1"/>
  <c r="D20" i="1"/>
  <c r="H20" i="1" s="1"/>
  <c r="D16" i="1"/>
  <c r="D17" i="1"/>
  <c r="D18" i="1"/>
  <c r="D15" i="1"/>
  <c r="H19" i="1" s="1"/>
  <c r="E5" i="1" l="1"/>
  <c r="E6" i="1"/>
  <c r="E7" i="1"/>
  <c r="E8" i="1"/>
  <c r="E11" i="1"/>
  <c r="E12" i="1"/>
  <c r="E13" i="1"/>
  <c r="E10" i="1"/>
  <c r="D13" i="1"/>
  <c r="D12" i="1"/>
  <c r="D11" i="1"/>
  <c r="D10" i="1"/>
  <c r="D8" i="1"/>
  <c r="D7" i="1"/>
  <c r="D6" i="1"/>
  <c r="D5" i="1"/>
  <c r="H17" i="1" l="1"/>
  <c r="H18" i="1"/>
  <c r="H26" i="1"/>
  <c r="H25" i="1"/>
</calcChain>
</file>

<file path=xl/sharedStrings.xml><?xml version="1.0" encoding="utf-8"?>
<sst xmlns="http://schemas.openxmlformats.org/spreadsheetml/2006/main" count="72" uniqueCount="36">
  <si>
    <t>Vnitřní rezistivita</t>
  </si>
  <si>
    <t>Povrchová rezistivita</t>
  </si>
  <si>
    <t>bez navlhnutí</t>
  </si>
  <si>
    <t>1 hodina</t>
  </si>
  <si>
    <t>h1=</t>
  </si>
  <si>
    <t>h2=</t>
  </si>
  <si>
    <t>h3=</t>
  </si>
  <si>
    <t>h4=</t>
  </si>
  <si>
    <t>Měrný vnitřní odpor</t>
  </si>
  <si>
    <r>
      <t>ρ</t>
    </r>
    <r>
      <rPr>
        <vertAlign val="subscript"/>
        <sz val="11"/>
        <color theme="1"/>
        <rFont val="Times New Roman"/>
        <family val="1"/>
        <charset val="238"/>
      </rPr>
      <t xml:space="preserve">p </t>
    </r>
    <r>
      <rPr>
        <sz val="11"/>
        <color theme="1"/>
        <rFont val="Times New Roman"/>
        <family val="1"/>
        <charset val="238"/>
      </rPr>
      <t>[Ωm]</t>
    </r>
  </si>
  <si>
    <t>Měrný povrchový odpor</t>
  </si>
  <si>
    <r>
      <t>ρv</t>
    </r>
    <r>
      <rPr>
        <vertAlign val="subscript"/>
        <sz val="11"/>
        <color theme="1"/>
        <rFont val="Times New Roman"/>
        <family val="1"/>
        <charset val="238"/>
      </rPr>
      <t xml:space="preserve"> </t>
    </r>
    <r>
      <rPr>
        <sz val="11"/>
        <color theme="1"/>
        <rFont val="Times New Roman"/>
        <family val="1"/>
        <charset val="238"/>
      </rPr>
      <t>[Ω]</t>
    </r>
  </si>
  <si>
    <r>
      <t>R</t>
    </r>
    <r>
      <rPr>
        <vertAlign val="subscript"/>
        <sz val="11"/>
        <color theme="1"/>
        <rFont val="Calibri"/>
        <family val="2"/>
        <charset val="238"/>
        <scheme val="minor"/>
      </rPr>
      <t>v</t>
    </r>
    <r>
      <rPr>
        <sz val="11"/>
        <color theme="1"/>
        <rFont val="Calibri"/>
        <family val="2"/>
        <charset val="238"/>
        <scheme val="minor"/>
      </rPr>
      <t xml:space="preserve"> [</t>
    </r>
    <r>
      <rPr>
        <sz val="11"/>
        <color theme="1"/>
        <rFont val="Times New Roman"/>
        <family val="1"/>
        <charset val="238"/>
      </rPr>
      <t>Ω</t>
    </r>
    <r>
      <rPr>
        <sz val="11"/>
        <color theme="1"/>
        <rFont val="Calibri"/>
        <family val="2"/>
        <charset val="238"/>
      </rPr>
      <t>]</t>
    </r>
  </si>
  <si>
    <r>
      <t>R</t>
    </r>
    <r>
      <rPr>
        <vertAlign val="subscript"/>
        <sz val="11"/>
        <color theme="1"/>
        <rFont val="Calibri"/>
        <family val="2"/>
        <charset val="238"/>
        <scheme val="minor"/>
      </rPr>
      <t>p</t>
    </r>
    <r>
      <rPr>
        <sz val="11"/>
        <color theme="1"/>
        <rFont val="Calibri"/>
        <family val="2"/>
        <charset val="238"/>
        <scheme val="minor"/>
      </rPr>
      <t xml:space="preserve"> [</t>
    </r>
    <r>
      <rPr>
        <sz val="11"/>
        <color theme="1"/>
        <rFont val="Times New Roman"/>
        <family val="1"/>
        <charset val="238"/>
      </rPr>
      <t>Ω]</t>
    </r>
  </si>
  <si>
    <t>4 hodiny</t>
  </si>
  <si>
    <t>Sloupec1</t>
  </si>
  <si>
    <t>Sloupec2</t>
  </si>
  <si>
    <t>Sloupec3</t>
  </si>
  <si>
    <t>Sloupec4</t>
  </si>
  <si>
    <t>Sloupec5</t>
  </si>
  <si>
    <t>Vzorek EVA</t>
  </si>
  <si>
    <t>číslo [-]</t>
  </si>
  <si>
    <t>D1 [m]</t>
  </si>
  <si>
    <t>D2 [m]</t>
  </si>
  <si>
    <t>c [m]</t>
  </si>
  <si>
    <t>doba nabíjení [s]</t>
  </si>
  <si>
    <t>U [V]</t>
  </si>
  <si>
    <t>šířka vzorku [m]</t>
  </si>
  <si>
    <t>24 hodin</t>
  </si>
  <si>
    <t>48 hodin</t>
  </si>
  <si>
    <t>72 hodin</t>
  </si>
  <si>
    <t>Vzorek</t>
  </si>
  <si>
    <t>8 hodin</t>
  </si>
  <si>
    <r>
      <t>ρv</t>
    </r>
    <r>
      <rPr>
        <vertAlign val="subscript"/>
        <sz val="11"/>
        <color theme="1"/>
        <rFont val="Times New Roman"/>
        <family val="1"/>
        <charset val="238"/>
      </rPr>
      <t xml:space="preserve"> </t>
    </r>
    <r>
      <rPr>
        <sz val="11"/>
        <color theme="1"/>
        <rFont val="Times New Roman"/>
        <family val="1"/>
        <charset val="238"/>
      </rPr>
      <t>[Ωm]</t>
    </r>
  </si>
  <si>
    <t>vnitřní</t>
  </si>
  <si>
    <t>povrchový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</si>
</sst>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1"/>
      <color theme="1"/>
      <name val="Calibri"/>
      <family val="2"/>
      <charset val="238"/>
    </font>
    <font>
      <vertAlign val="subscript"/>
      <sz val="11"/>
      <color theme="1"/>
      <name val="Times New Roman"/>
      <family val="1"/>
      <charset val="238"/>
    </font>
    <font>
      <vertAlign val="subscript"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6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6" tint="0.59999389629810485"/>
        <bgColor theme="6" tint="0.59999389629810485"/>
      </patternFill>
    </fill>
  </fills>
  <borders count="21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6" fillId="2" borderId="1" applyNumberFormat="0" applyFont="0" applyAlignment="0" applyProtection="0"/>
    <xf numFmtId="0" fontId="7" fillId="3" borderId="0" applyNumberFormat="0" applyBorder="0" applyAlignment="0" applyProtection="0"/>
  </cellStyleXfs>
  <cellXfs count="31">
    <xf numFmtId="0" fontId="0" fillId="0" borderId="0" xfId="0"/>
    <xf numFmtId="11" fontId="0" fillId="0" borderId="0" xfId="0" applyNumberFormat="1"/>
    <xf numFmtId="0" fontId="1" fillId="0" borderId="0" xfId="0" applyFont="1"/>
    <xf numFmtId="0" fontId="2" fillId="0" borderId="0" xfId="0" applyFont="1"/>
    <xf numFmtId="0" fontId="0" fillId="5" borderId="2" xfId="0" applyFont="1" applyFill="1" applyBorder="1"/>
    <xf numFmtId="11" fontId="0" fillId="5" borderId="3" xfId="0" applyNumberFormat="1" applyFont="1" applyFill="1" applyBorder="1"/>
    <xf numFmtId="0" fontId="0" fillId="4" borderId="2" xfId="0" applyFont="1" applyFill="1" applyBorder="1"/>
    <xf numFmtId="11" fontId="0" fillId="4" borderId="3" xfId="0" applyNumberFormat="1" applyFont="1" applyFill="1" applyBorder="1"/>
    <xf numFmtId="0" fontId="0" fillId="4" borderId="5" xfId="0" applyFont="1" applyFill="1" applyBorder="1"/>
    <xf numFmtId="11" fontId="0" fillId="4" borderId="6" xfId="0" applyNumberFormat="1" applyFont="1" applyFill="1" applyBorder="1"/>
    <xf numFmtId="0" fontId="0" fillId="5" borderId="8" xfId="0" applyFont="1" applyFill="1" applyBorder="1"/>
    <xf numFmtId="11" fontId="0" fillId="5" borderId="9" xfId="0" applyNumberFormat="1" applyFont="1" applyFill="1" applyBorder="1"/>
    <xf numFmtId="0" fontId="7" fillId="3" borderId="15" xfId="2" applyBorder="1" applyAlignment="1">
      <alignment horizontal="right"/>
    </xf>
    <xf numFmtId="0" fontId="7" fillId="3" borderId="16" xfId="2" applyBorder="1"/>
    <xf numFmtId="0" fontId="7" fillId="3" borderId="11" xfId="2" applyBorder="1" applyAlignment="1">
      <alignment horizontal="right"/>
    </xf>
    <xf numFmtId="0" fontId="7" fillId="3" borderId="12" xfId="2" applyBorder="1"/>
    <xf numFmtId="0" fontId="7" fillId="3" borderId="13" xfId="2" applyBorder="1" applyAlignment="1">
      <alignment horizontal="right"/>
    </xf>
    <xf numFmtId="0" fontId="7" fillId="3" borderId="14" xfId="2" applyBorder="1"/>
    <xf numFmtId="11" fontId="7" fillId="3" borderId="12" xfId="2" applyNumberFormat="1" applyBorder="1" applyAlignment="1">
      <alignment horizontal="left"/>
    </xf>
    <xf numFmtId="11" fontId="7" fillId="3" borderId="14" xfId="2" applyNumberFormat="1" applyBorder="1" applyAlignment="1">
      <alignment horizontal="left"/>
    </xf>
    <xf numFmtId="11" fontId="7" fillId="3" borderId="12" xfId="2" applyNumberFormat="1" applyBorder="1" applyAlignment="1">
      <alignment horizontal="right"/>
    </xf>
    <xf numFmtId="11" fontId="7" fillId="3" borderId="14" xfId="2" applyNumberFormat="1" applyBorder="1" applyAlignment="1">
      <alignment horizontal="right"/>
    </xf>
    <xf numFmtId="11" fontId="0" fillId="5" borderId="10" xfId="0" applyNumberFormat="1" applyFont="1" applyFill="1" applyBorder="1"/>
    <xf numFmtId="11" fontId="0" fillId="4" borderId="4" xfId="0" applyNumberFormat="1" applyFont="1" applyFill="1" applyBorder="1"/>
    <xf numFmtId="11" fontId="0" fillId="5" borderId="4" xfId="0" applyNumberFormat="1" applyFont="1" applyFill="1" applyBorder="1"/>
    <xf numFmtId="11" fontId="0" fillId="4" borderId="7" xfId="0" applyNumberFormat="1" applyFont="1" applyFill="1" applyBorder="1"/>
    <xf numFmtId="0" fontId="0" fillId="2" borderId="1" xfId="1" applyFont="1" applyAlignment="1">
      <alignment horizontal="center"/>
    </xf>
    <xf numFmtId="0" fontId="7" fillId="3" borderId="19" xfId="2" applyBorder="1" applyAlignment="1">
      <alignment horizontal="center"/>
    </xf>
    <xf numFmtId="0" fontId="7" fillId="3" borderId="20" xfId="2" applyBorder="1" applyAlignment="1">
      <alignment horizontal="center"/>
    </xf>
    <xf numFmtId="0" fontId="7" fillId="3" borderId="17" xfId="2" applyBorder="1" applyAlignment="1">
      <alignment horizontal="center"/>
    </xf>
    <xf numFmtId="0" fontId="7" fillId="3" borderId="18" xfId="2" applyBorder="1" applyAlignment="1">
      <alignment horizontal="center"/>
    </xf>
  </cellXfs>
  <cellStyles count="3">
    <cellStyle name="Normální" xfId="0" builtinId="0"/>
    <cellStyle name="Poznámka" xfId="1" builtinId="10"/>
    <cellStyle name="Zvýraznění 3" xfId="2" builtinId="3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15875"/>
          </c:spPr>
          <c:marker>
            <c:symbol val="x"/>
            <c:size val="7"/>
            <c:spPr>
              <a:ln w="15875"/>
            </c:spPr>
          </c:marker>
          <c:cat>
            <c:numRef>
              <c:f>List1!$G$17:$G$23</c:f>
              <c:numCache>
                <c:formatCode>General</c:formatCode>
                <c:ptCount val="7"/>
                <c:pt idx="0">
                  <c:v>0</c:v>
                </c:pt>
                <c:pt idx="1">
                  <c:v>1</c:v>
                </c:pt>
                <c:pt idx="2">
                  <c:v>4</c:v>
                </c:pt>
                <c:pt idx="3">
                  <c:v>8</c:v>
                </c:pt>
                <c:pt idx="4">
                  <c:v>24</c:v>
                </c:pt>
                <c:pt idx="5">
                  <c:v>48</c:v>
                </c:pt>
                <c:pt idx="6">
                  <c:v>72</c:v>
                </c:pt>
              </c:numCache>
            </c:numRef>
          </c:cat>
          <c:val>
            <c:numRef>
              <c:f>List1!$H$17:$H$23</c:f>
              <c:numCache>
                <c:formatCode>0.00E+00</c:formatCode>
                <c:ptCount val="7"/>
                <c:pt idx="0">
                  <c:v>478615275528.86108</c:v>
                </c:pt>
                <c:pt idx="1">
                  <c:v>287689193264.6394</c:v>
                </c:pt>
                <c:pt idx="2">
                  <c:v>262732418136.41028</c:v>
                </c:pt>
                <c:pt idx="3">
                  <c:v>247159968944.92038</c:v>
                </c:pt>
                <c:pt idx="4">
                  <c:v>270246975176.60913</c:v>
                </c:pt>
                <c:pt idx="5">
                  <c:v>260813926466.93903</c:v>
                </c:pt>
                <c:pt idx="6">
                  <c:v>205672158045.24588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/>
        <c:marker val="1"/>
        <c:smooth val="0"/>
        <c:axId val="90219264"/>
        <c:axId val="90221184"/>
      </c:lineChart>
      <c:dateAx>
        <c:axId val="902192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 [h]</a:t>
                </a:r>
              </a:p>
            </c:rich>
          </c:tx>
          <c:overlay val="0"/>
        </c:title>
        <c:numFmt formatCode="#,##0" sourceLinked="0"/>
        <c:majorTickMark val="cross"/>
        <c:minorTickMark val="in"/>
        <c:tickLblPos val="low"/>
        <c:crossAx val="90221184"/>
        <c:crossesAt val="100000000000"/>
        <c:auto val="0"/>
        <c:lblOffset val="100"/>
        <c:baseTimeUnit val="days"/>
        <c:majorUnit val="8"/>
        <c:majorTimeUnit val="days"/>
        <c:minorUnit val="2"/>
        <c:minorTimeUnit val="days"/>
      </c:dateAx>
      <c:valAx>
        <c:axId val="90221184"/>
        <c:scaling>
          <c:orientation val="minMax"/>
          <c:max val="500000000000"/>
          <c:min val="100000000000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l-GR"/>
                  <a:t>ρ</a:t>
                </a:r>
                <a:r>
                  <a:rPr lang="en-US" baseline="-25000"/>
                  <a:t>p</a:t>
                </a:r>
                <a:r>
                  <a:rPr lang="en-US"/>
                  <a:t> [</a:t>
                </a:r>
                <a:r>
                  <a:rPr lang="el-GR"/>
                  <a:t>Ω</a:t>
                </a:r>
                <a:r>
                  <a:rPr lang="en-US"/>
                  <a:t>m]</a:t>
                </a:r>
              </a:p>
            </c:rich>
          </c:tx>
          <c:layout>
            <c:manualLayout>
              <c:xMode val="edge"/>
              <c:yMode val="edge"/>
              <c:x val="8.0203416137638196E-3"/>
              <c:y val="0.33110303639015348"/>
            </c:manualLayout>
          </c:layout>
          <c:overlay val="0"/>
        </c:title>
        <c:numFmt formatCode="0E+00" sourceLinked="0"/>
        <c:majorTickMark val="out"/>
        <c:minorTickMark val="none"/>
        <c:tickLblPos val="nextTo"/>
        <c:crossAx val="90219264"/>
        <c:crosses val="autoZero"/>
        <c:crossBetween val="midCat"/>
        <c:majorUnit val="100000000000"/>
      </c:valAx>
    </c:plotArea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15875"/>
          </c:spPr>
          <c:marker>
            <c:symbol val="x"/>
            <c:size val="7"/>
            <c:spPr>
              <a:ln w="15875"/>
            </c:spPr>
          </c:marker>
          <c:cat>
            <c:numRef>
              <c:f>List1!$G$25:$G$31</c:f>
              <c:numCache>
                <c:formatCode>General</c:formatCode>
                <c:ptCount val="7"/>
                <c:pt idx="0">
                  <c:v>0</c:v>
                </c:pt>
                <c:pt idx="1">
                  <c:v>1</c:v>
                </c:pt>
                <c:pt idx="2">
                  <c:v>4</c:v>
                </c:pt>
                <c:pt idx="3">
                  <c:v>8</c:v>
                </c:pt>
                <c:pt idx="4">
                  <c:v>24</c:v>
                </c:pt>
                <c:pt idx="5">
                  <c:v>48</c:v>
                </c:pt>
                <c:pt idx="6">
                  <c:v>72</c:v>
                </c:pt>
              </c:numCache>
            </c:numRef>
          </c:cat>
          <c:val>
            <c:numRef>
              <c:f>List1!$H$25:$H$31</c:f>
              <c:numCache>
                <c:formatCode>0.00E+00</c:formatCode>
                <c:ptCount val="7"/>
                <c:pt idx="0">
                  <c:v>5353655061625643</c:v>
                </c:pt>
                <c:pt idx="1">
                  <c:v>6456049557987773</c:v>
                </c:pt>
                <c:pt idx="2">
                  <c:v>2.7848442827026688E+16</c:v>
                </c:pt>
                <c:pt idx="3">
                  <c:v>2344687045741756</c:v>
                </c:pt>
                <c:pt idx="4">
                  <c:v>1899277065864040.5</c:v>
                </c:pt>
                <c:pt idx="5">
                  <c:v>1.984309088142184E+16</c:v>
                </c:pt>
                <c:pt idx="6">
                  <c:v>2282660278147320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/>
        <c:marker val="1"/>
        <c:smooth val="0"/>
        <c:axId val="90512000"/>
        <c:axId val="90534656"/>
      </c:lineChart>
      <c:dateAx>
        <c:axId val="9051200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 [h]</a:t>
                </a:r>
              </a:p>
            </c:rich>
          </c:tx>
          <c:overlay val="0"/>
        </c:title>
        <c:numFmt formatCode="0" sourceLinked="0"/>
        <c:majorTickMark val="cross"/>
        <c:minorTickMark val="in"/>
        <c:tickLblPos val="nextTo"/>
        <c:crossAx val="90534656"/>
        <c:crosses val="autoZero"/>
        <c:auto val="0"/>
        <c:lblOffset val="100"/>
        <c:baseTimeUnit val="days"/>
        <c:majorUnit val="8"/>
        <c:majorTimeUnit val="days"/>
        <c:minorUnit val="2"/>
        <c:minorTimeUnit val="days"/>
      </c:dateAx>
      <c:valAx>
        <c:axId val="90534656"/>
        <c:scaling>
          <c:logBase val="10"/>
          <c:orientation val="minMax"/>
          <c:max val="1E+18"/>
          <c:min val="100000000000000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l-GR"/>
                  <a:t>ρ</a:t>
                </a:r>
                <a:r>
                  <a:rPr lang="cs-CZ" baseline="-25000"/>
                  <a:t>v</a:t>
                </a:r>
                <a:r>
                  <a:rPr lang="en-US"/>
                  <a:t> [</a:t>
                </a:r>
                <a:r>
                  <a:rPr lang="el-GR"/>
                  <a:t>Ω</a:t>
                </a:r>
                <a:r>
                  <a:rPr lang="cs-CZ"/>
                  <a:t>m</a:t>
                </a:r>
                <a:r>
                  <a:rPr lang="en-US"/>
                  <a:t>]</a:t>
                </a:r>
              </a:p>
            </c:rich>
          </c:tx>
          <c:layout>
            <c:manualLayout>
              <c:xMode val="edge"/>
              <c:yMode val="edge"/>
              <c:x val="1.8704401446529819E-2"/>
              <c:y val="0.32650809162536942"/>
            </c:manualLayout>
          </c:layout>
          <c:overlay val="0"/>
        </c:title>
        <c:numFmt formatCode="0E+00" sourceLinked="0"/>
        <c:majorTickMark val="out"/>
        <c:minorTickMark val="none"/>
        <c:tickLblPos val="nextTo"/>
        <c:crossAx val="90512000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/>
      <c:lineChart>
        <c:grouping val="standard"/>
        <c:varyColors val="0"/>
        <c:ser>
          <c:idx val="0"/>
          <c:order val="0"/>
          <c:tx>
            <c:v>1</c:v>
          </c:tx>
          <c:spPr>
            <a:ln w="6350">
              <a:noFill/>
            </a:ln>
          </c:spPr>
          <c:marker>
            <c:symbol val="plus"/>
            <c:size val="8"/>
            <c:spPr>
              <a:ln w="15875">
                <a:solidFill>
                  <a:srgbClr val="C00000"/>
                </a:solidFill>
              </a:ln>
            </c:spPr>
          </c:marker>
          <c:cat>
            <c:numRef>
              <c:f>List2!$G$22:$G$28</c:f>
              <c:numCache>
                <c:formatCode>General</c:formatCode>
                <c:ptCount val="7"/>
                <c:pt idx="0">
                  <c:v>0</c:v>
                </c:pt>
                <c:pt idx="1">
                  <c:v>1</c:v>
                </c:pt>
                <c:pt idx="2">
                  <c:v>4</c:v>
                </c:pt>
                <c:pt idx="3">
                  <c:v>8</c:v>
                </c:pt>
                <c:pt idx="4">
                  <c:v>24</c:v>
                </c:pt>
                <c:pt idx="5">
                  <c:v>48</c:v>
                </c:pt>
                <c:pt idx="6">
                  <c:v>72</c:v>
                </c:pt>
              </c:numCache>
            </c:numRef>
          </c:cat>
          <c:val>
            <c:numRef>
              <c:f>List2!$I$22:$I$28</c:f>
              <c:numCache>
                <c:formatCode>General</c:formatCode>
                <c:ptCount val="7"/>
                <c:pt idx="0">
                  <c:v>254159034465619.06</c:v>
                </c:pt>
                <c:pt idx="1">
                  <c:v>197074201554790.12</c:v>
                </c:pt>
                <c:pt idx="2">
                  <c:v>231304995108304.53</c:v>
                </c:pt>
                <c:pt idx="3">
                  <c:v>302899797288513.5</c:v>
                </c:pt>
                <c:pt idx="4">
                  <c:v>286044105504453.06</c:v>
                </c:pt>
                <c:pt idx="5">
                  <c:v>741449376568829.62</c:v>
                </c:pt>
                <c:pt idx="6">
                  <c:v>1041165693301705.4</c:v>
                </c:pt>
              </c:numCache>
            </c:numRef>
          </c:val>
          <c:smooth val="0"/>
        </c:ser>
        <c:ser>
          <c:idx val="1"/>
          <c:order val="1"/>
          <c:tx>
            <c:v>2</c:v>
          </c:tx>
          <c:spPr>
            <a:ln w="6350">
              <a:noFill/>
            </a:ln>
          </c:spPr>
          <c:marker>
            <c:symbol val="star"/>
            <c:size val="8"/>
            <c:spPr>
              <a:ln w="15875">
                <a:solidFill>
                  <a:srgbClr val="002060"/>
                </a:solidFill>
              </a:ln>
            </c:spPr>
          </c:marker>
          <c:cat>
            <c:numRef>
              <c:f>List2!$G$22:$G$28</c:f>
              <c:numCache>
                <c:formatCode>General</c:formatCode>
                <c:ptCount val="7"/>
                <c:pt idx="0">
                  <c:v>0</c:v>
                </c:pt>
                <c:pt idx="1">
                  <c:v>1</c:v>
                </c:pt>
                <c:pt idx="2">
                  <c:v>4</c:v>
                </c:pt>
                <c:pt idx="3">
                  <c:v>8</c:v>
                </c:pt>
                <c:pt idx="4">
                  <c:v>24</c:v>
                </c:pt>
                <c:pt idx="5">
                  <c:v>48</c:v>
                </c:pt>
                <c:pt idx="6">
                  <c:v>72</c:v>
                </c:pt>
              </c:numCache>
            </c:numRef>
          </c:cat>
          <c:val>
            <c:numRef>
              <c:f>List2!$I$31:$I$37</c:f>
              <c:numCache>
                <c:formatCode>General</c:formatCode>
                <c:ptCount val="7"/>
                <c:pt idx="0">
                  <c:v>2354049829607494.5</c:v>
                </c:pt>
                <c:pt idx="1">
                  <c:v>1058976429252457</c:v>
                </c:pt>
                <c:pt idx="2">
                  <c:v>859472729378890.75</c:v>
                </c:pt>
                <c:pt idx="3">
                  <c:v>1146371348085120.5</c:v>
                </c:pt>
                <c:pt idx="4">
                  <c:v>1495414858269560.7</c:v>
                </c:pt>
                <c:pt idx="5">
                  <c:v>1327544902022541.2</c:v>
                </c:pt>
                <c:pt idx="6">
                  <c:v>1072548109515965</c:v>
                </c:pt>
              </c:numCache>
            </c:numRef>
          </c:val>
          <c:smooth val="0"/>
        </c:ser>
        <c:ser>
          <c:idx val="2"/>
          <c:order val="2"/>
          <c:tx>
            <c:v>3</c:v>
          </c:tx>
          <c:spPr>
            <a:ln w="6350">
              <a:noFill/>
            </a:ln>
          </c:spPr>
          <c:marker>
            <c:symbol val="x"/>
            <c:size val="8"/>
            <c:spPr>
              <a:noFill/>
              <a:ln w="15875">
                <a:solidFill>
                  <a:schemeClr val="accent3">
                    <a:lumMod val="50000"/>
                  </a:schemeClr>
                </a:solidFill>
              </a:ln>
            </c:spPr>
          </c:marker>
          <c:cat>
            <c:numRef>
              <c:f>List2!$G$22:$G$28</c:f>
              <c:numCache>
                <c:formatCode>General</c:formatCode>
                <c:ptCount val="7"/>
                <c:pt idx="0">
                  <c:v>0</c:v>
                </c:pt>
                <c:pt idx="1">
                  <c:v>1</c:v>
                </c:pt>
                <c:pt idx="2">
                  <c:v>4</c:v>
                </c:pt>
                <c:pt idx="3">
                  <c:v>8</c:v>
                </c:pt>
                <c:pt idx="4">
                  <c:v>24</c:v>
                </c:pt>
                <c:pt idx="5">
                  <c:v>48</c:v>
                </c:pt>
                <c:pt idx="6">
                  <c:v>72</c:v>
                </c:pt>
              </c:numCache>
            </c:numRef>
          </c:cat>
          <c:val>
            <c:numRef>
              <c:f>List2!$M$22:$M$28</c:f>
              <c:numCache>
                <c:formatCode>General</c:formatCode>
                <c:ptCount val="7"/>
                <c:pt idx="0">
                  <c:v>1002243454718830.2</c:v>
                </c:pt>
                <c:pt idx="1">
                  <c:v>667609382838855</c:v>
                </c:pt>
                <c:pt idx="2">
                  <c:v>1166293234299084.5</c:v>
                </c:pt>
                <c:pt idx="3">
                  <c:v>1214883200674606.5</c:v>
                </c:pt>
                <c:pt idx="4">
                  <c:v>1649243989750136</c:v>
                </c:pt>
                <c:pt idx="5">
                  <c:v>2967590308482966.5</c:v>
                </c:pt>
                <c:pt idx="6">
                  <c:v>2443069999039614.5</c:v>
                </c:pt>
              </c:numCache>
            </c:numRef>
          </c:val>
          <c:smooth val="0"/>
        </c:ser>
        <c:ser>
          <c:idx val="3"/>
          <c:order val="3"/>
          <c:tx>
            <c:v>4</c:v>
          </c:tx>
          <c:spPr>
            <a:ln w="15875">
              <a:noFill/>
            </a:ln>
          </c:spPr>
          <c:marker>
            <c:symbol val="circle"/>
            <c:size val="5"/>
            <c:spPr>
              <a:solidFill>
                <a:srgbClr val="F79646"/>
              </a:solidFill>
              <a:ln w="15875">
                <a:solidFill>
                  <a:srgbClr val="F79646">
                    <a:lumMod val="75000"/>
                  </a:srgbClr>
                </a:solidFill>
              </a:ln>
            </c:spPr>
          </c:marker>
          <c:cat>
            <c:numRef>
              <c:f>List2!$G$22:$G$28</c:f>
              <c:numCache>
                <c:formatCode>General</c:formatCode>
                <c:ptCount val="7"/>
                <c:pt idx="0">
                  <c:v>0</c:v>
                </c:pt>
                <c:pt idx="1">
                  <c:v>1</c:v>
                </c:pt>
                <c:pt idx="2">
                  <c:v>4</c:v>
                </c:pt>
                <c:pt idx="3">
                  <c:v>8</c:v>
                </c:pt>
                <c:pt idx="4">
                  <c:v>24</c:v>
                </c:pt>
                <c:pt idx="5">
                  <c:v>48</c:v>
                </c:pt>
                <c:pt idx="6">
                  <c:v>72</c:v>
                </c:pt>
              </c:numCache>
            </c:numRef>
          </c:cat>
          <c:val>
            <c:numRef>
              <c:f>List2!$M$31:$M$37</c:f>
              <c:numCache>
                <c:formatCode>General</c:formatCode>
                <c:ptCount val="7"/>
                <c:pt idx="0">
                  <c:v>2075176932933635.2</c:v>
                </c:pt>
                <c:pt idx="1">
                  <c:v>269724578866605.31</c:v>
                </c:pt>
                <c:pt idx="2">
                  <c:v>511233466913769.44</c:v>
                </c:pt>
                <c:pt idx="3">
                  <c:v>529463081884999.81</c:v>
                </c:pt>
                <c:pt idx="4">
                  <c:v>918099037085081.25</c:v>
                </c:pt>
                <c:pt idx="5">
                  <c:v>499186506284803.81</c:v>
                </c:pt>
                <c:pt idx="6">
                  <c:v>771558400560834.12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457024"/>
        <c:axId val="123984512"/>
      </c:lineChart>
      <c:catAx>
        <c:axId val="1154570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cs-CZ"/>
                  <a:t>Název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cross"/>
        <c:tickLblPos val="nextTo"/>
        <c:crossAx val="123984512"/>
        <c:crosses val="autoZero"/>
        <c:auto val="1"/>
        <c:lblAlgn val="ctr"/>
        <c:lblOffset val="100"/>
        <c:noMultiLvlLbl val="1"/>
      </c:catAx>
      <c:valAx>
        <c:axId val="123984512"/>
        <c:scaling>
          <c:logBase val="10"/>
          <c:orientation val="minMax"/>
          <c:max val="1E+16"/>
          <c:min val="100000000000000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 algn="ctr" rtl="0">
                  <a:defRPr lang="cs-CZ"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Název</a:t>
                </a:r>
              </a:p>
            </c:rich>
          </c:tx>
          <c:layout>
            <c:manualLayout>
              <c:xMode val="edge"/>
              <c:yMode val="edge"/>
              <c:x val="1.9930150315704567E-2"/>
              <c:y val="0.3707239199229801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1545702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/>
      <c:lineChart>
        <c:grouping val="standard"/>
        <c:varyColors val="0"/>
        <c:ser>
          <c:idx val="0"/>
          <c:order val="0"/>
          <c:tx>
            <c:v>1</c:v>
          </c:tx>
          <c:spPr>
            <a:ln w="6350">
              <a:noFill/>
            </a:ln>
          </c:spPr>
          <c:marker>
            <c:symbol val="plus"/>
            <c:size val="8"/>
            <c:spPr>
              <a:ln w="15875">
                <a:solidFill>
                  <a:srgbClr val="C00000"/>
                </a:solidFill>
              </a:ln>
            </c:spPr>
          </c:marker>
          <c:cat>
            <c:numRef>
              <c:f>List2!$G$22:$G$28</c:f>
              <c:numCache>
                <c:formatCode>General</c:formatCode>
                <c:ptCount val="7"/>
                <c:pt idx="0">
                  <c:v>0</c:v>
                </c:pt>
                <c:pt idx="1">
                  <c:v>1</c:v>
                </c:pt>
                <c:pt idx="2">
                  <c:v>4</c:v>
                </c:pt>
                <c:pt idx="3">
                  <c:v>8</c:v>
                </c:pt>
                <c:pt idx="4">
                  <c:v>24</c:v>
                </c:pt>
                <c:pt idx="5">
                  <c:v>48</c:v>
                </c:pt>
                <c:pt idx="6">
                  <c:v>72</c:v>
                </c:pt>
              </c:numCache>
            </c:numRef>
          </c:cat>
          <c:val>
            <c:numRef>
              <c:f>List2!$H$22:$H$28</c:f>
              <c:numCache>
                <c:formatCode>0.00E+00</c:formatCode>
                <c:ptCount val="7"/>
                <c:pt idx="0">
                  <c:v>16650528330488.5</c:v>
                </c:pt>
                <c:pt idx="1">
                  <c:v>21942122276440.027</c:v>
                </c:pt>
                <c:pt idx="2">
                  <c:v>18614966216778.199</c:v>
                </c:pt>
                <c:pt idx="3">
                  <c:v>12754098228703.682</c:v>
                </c:pt>
                <c:pt idx="4">
                  <c:v>12007847800428.465</c:v>
                </c:pt>
                <c:pt idx="5">
                  <c:v>21024794674884.324</c:v>
                </c:pt>
                <c:pt idx="6">
                  <c:v>28971034413119.23</c:v>
                </c:pt>
              </c:numCache>
            </c:numRef>
          </c:val>
          <c:smooth val="0"/>
        </c:ser>
        <c:ser>
          <c:idx val="1"/>
          <c:order val="1"/>
          <c:tx>
            <c:v>2</c:v>
          </c:tx>
          <c:spPr>
            <a:ln w="6350">
              <a:noFill/>
            </a:ln>
          </c:spPr>
          <c:marker>
            <c:symbol val="star"/>
            <c:size val="8"/>
            <c:spPr>
              <a:ln w="15875">
                <a:solidFill>
                  <a:srgbClr val="002060"/>
                </a:solidFill>
              </a:ln>
            </c:spPr>
          </c:marker>
          <c:cat>
            <c:numRef>
              <c:f>List2!$G$22:$G$28</c:f>
              <c:numCache>
                <c:formatCode>General</c:formatCode>
                <c:ptCount val="7"/>
                <c:pt idx="0">
                  <c:v>0</c:v>
                </c:pt>
                <c:pt idx="1">
                  <c:v>1</c:v>
                </c:pt>
                <c:pt idx="2">
                  <c:v>4</c:v>
                </c:pt>
                <c:pt idx="3">
                  <c:v>8</c:v>
                </c:pt>
                <c:pt idx="4">
                  <c:v>24</c:v>
                </c:pt>
                <c:pt idx="5">
                  <c:v>48</c:v>
                </c:pt>
                <c:pt idx="6">
                  <c:v>72</c:v>
                </c:pt>
              </c:numCache>
            </c:numRef>
          </c:cat>
          <c:val>
            <c:numRef>
              <c:f>List2!$H$31:$H$37</c:f>
              <c:numCache>
                <c:formatCode>0.00E+00</c:formatCode>
                <c:ptCount val="7"/>
                <c:pt idx="0">
                  <c:v>167009076084131.66</c:v>
                </c:pt>
                <c:pt idx="1">
                  <c:v>309478606464395.81</c:v>
                </c:pt>
                <c:pt idx="2">
                  <c:v>276417647767298.66</c:v>
                </c:pt>
                <c:pt idx="3">
                  <c:v>373020208148490.69</c:v>
                </c:pt>
                <c:pt idx="4">
                  <c:v>342709462492199.06</c:v>
                </c:pt>
                <c:pt idx="5">
                  <c:v>523655428985818.44</c:v>
                </c:pt>
                <c:pt idx="6">
                  <c:v>569543636151228.87</c:v>
                </c:pt>
              </c:numCache>
            </c:numRef>
          </c:val>
          <c:smooth val="0"/>
        </c:ser>
        <c:ser>
          <c:idx val="2"/>
          <c:order val="2"/>
          <c:tx>
            <c:v>3</c:v>
          </c:tx>
          <c:spPr>
            <a:ln w="6350">
              <a:noFill/>
            </a:ln>
          </c:spPr>
          <c:marker>
            <c:symbol val="x"/>
            <c:size val="8"/>
            <c:spPr>
              <a:noFill/>
              <a:ln w="15875">
                <a:solidFill>
                  <a:schemeClr val="accent3">
                    <a:lumMod val="50000"/>
                  </a:schemeClr>
                </a:solidFill>
              </a:ln>
            </c:spPr>
          </c:marker>
          <c:cat>
            <c:numRef>
              <c:f>List2!$G$22:$G$28</c:f>
              <c:numCache>
                <c:formatCode>General</c:formatCode>
                <c:ptCount val="7"/>
                <c:pt idx="0">
                  <c:v>0</c:v>
                </c:pt>
                <c:pt idx="1">
                  <c:v>1</c:v>
                </c:pt>
                <c:pt idx="2">
                  <c:v>4</c:v>
                </c:pt>
                <c:pt idx="3">
                  <c:v>8</c:v>
                </c:pt>
                <c:pt idx="4">
                  <c:v>24</c:v>
                </c:pt>
                <c:pt idx="5">
                  <c:v>48</c:v>
                </c:pt>
                <c:pt idx="6">
                  <c:v>72</c:v>
                </c:pt>
              </c:numCache>
            </c:numRef>
          </c:cat>
          <c:val>
            <c:numRef>
              <c:f>List2!$L$22:$L$28</c:f>
              <c:numCache>
                <c:formatCode>0.00E+00</c:formatCode>
                <c:ptCount val="7"/>
                <c:pt idx="0">
                  <c:v>149123842499587.81</c:v>
                </c:pt>
                <c:pt idx="1">
                  <c:v>32790184826284.246</c:v>
                </c:pt>
                <c:pt idx="2">
                  <c:v>29130313160656.23</c:v>
                </c:pt>
                <c:pt idx="3">
                  <c:v>25937659154470.098</c:v>
                </c:pt>
                <c:pt idx="4">
                  <c:v>24631573424666.676</c:v>
                </c:pt>
                <c:pt idx="5">
                  <c:v>22192838823489.012</c:v>
                </c:pt>
                <c:pt idx="6">
                  <c:v>24702363979127.566</c:v>
                </c:pt>
              </c:numCache>
            </c:numRef>
          </c:val>
          <c:smooth val="0"/>
        </c:ser>
        <c:ser>
          <c:idx val="3"/>
          <c:order val="3"/>
          <c:tx>
            <c:v>4</c:v>
          </c:tx>
          <c:spPr>
            <a:ln w="15875">
              <a:noFill/>
            </a:ln>
          </c:spPr>
          <c:marker>
            <c:symbol val="circle"/>
            <c:size val="5"/>
            <c:spPr>
              <a:solidFill>
                <a:srgbClr val="F79646"/>
              </a:solidFill>
              <a:ln w="15875">
                <a:solidFill>
                  <a:srgbClr val="F79646">
                    <a:lumMod val="75000"/>
                  </a:srgbClr>
                </a:solidFill>
              </a:ln>
            </c:spPr>
          </c:marker>
          <c:cat>
            <c:numRef>
              <c:f>List2!$G$22:$G$28</c:f>
              <c:numCache>
                <c:formatCode>General</c:formatCode>
                <c:ptCount val="7"/>
                <c:pt idx="0">
                  <c:v>0</c:v>
                </c:pt>
                <c:pt idx="1">
                  <c:v>1</c:v>
                </c:pt>
                <c:pt idx="2">
                  <c:v>4</c:v>
                </c:pt>
                <c:pt idx="3">
                  <c:v>8</c:v>
                </c:pt>
                <c:pt idx="4">
                  <c:v>24</c:v>
                </c:pt>
                <c:pt idx="5">
                  <c:v>48</c:v>
                </c:pt>
                <c:pt idx="6">
                  <c:v>72</c:v>
                </c:pt>
              </c:numCache>
            </c:numRef>
          </c:cat>
          <c:val>
            <c:numRef>
              <c:f>List2!$L$31:$L$37</c:f>
              <c:numCache>
                <c:formatCode>0.00E+00</c:formatCode>
                <c:ptCount val="7"/>
                <c:pt idx="0">
                  <c:v>16710110380493.082</c:v>
                </c:pt>
                <c:pt idx="1">
                  <c:v>9786794154218.041</c:v>
                </c:pt>
                <c:pt idx="2">
                  <c:v>9648752573019.3066</c:v>
                </c:pt>
                <c:pt idx="3">
                  <c:v>9085967665055.2305</c:v>
                </c:pt>
                <c:pt idx="4">
                  <c:v>9988547234431.5801</c:v>
                </c:pt>
                <c:pt idx="5">
                  <c:v>8183388095678.8838</c:v>
                </c:pt>
                <c:pt idx="6">
                  <c:v>9163837274962.209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526912"/>
        <c:axId val="57529088"/>
      </c:lineChart>
      <c:catAx>
        <c:axId val="575269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 [h]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cross"/>
        <c:tickLblPos val="nextTo"/>
        <c:crossAx val="57529088"/>
        <c:crosses val="autoZero"/>
        <c:auto val="1"/>
        <c:lblAlgn val="ctr"/>
        <c:lblOffset val="100"/>
        <c:noMultiLvlLbl val="1"/>
      </c:catAx>
      <c:valAx>
        <c:axId val="57529088"/>
        <c:scaling>
          <c:logBase val="10"/>
          <c:orientation val="minMax"/>
          <c:max val="1000000000000000"/>
          <c:min val="1000000000000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 algn="ctr" rtl="0">
                  <a:defRPr lang="cs-CZ"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l-GR"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rPr>
                  <a:t>ρ</a:t>
                </a:r>
                <a:r>
                  <a:rPr lang="en-US"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rPr>
                  <a:t>v [</a:t>
                </a:r>
                <a:r>
                  <a:rPr lang="el-GR"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rPr>
                  <a:t>Ω</a:t>
                </a:r>
                <a:r>
                  <a:rPr lang="en-US"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rPr>
                  <a:t>m]</a:t>
                </a:r>
                <a:endParaRPr lang="cs-CZ" sz="10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endParaRPr>
              </a:p>
            </c:rich>
          </c:tx>
          <c:layout>
            <c:manualLayout>
              <c:xMode val="edge"/>
              <c:yMode val="edge"/>
              <c:x val="1.9930150315704567E-2"/>
              <c:y val="0.37072391992298015"/>
            </c:manualLayout>
          </c:layout>
          <c:overlay val="0"/>
        </c:title>
        <c:numFmt formatCode="0.00E+00" sourceLinked="1"/>
        <c:majorTickMark val="out"/>
        <c:minorTickMark val="none"/>
        <c:tickLblPos val="nextTo"/>
        <c:crossAx val="5752691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130629</xdr:colOff>
      <xdr:row>15</xdr:row>
      <xdr:rowOff>149963</xdr:rowOff>
    </xdr:from>
    <xdr:to>
      <xdr:col>16</xdr:col>
      <xdr:colOff>8614</xdr:colOff>
      <xdr:row>30</xdr:row>
      <xdr:rowOff>130913</xdr:rowOff>
    </xdr:to>
    <xdr:graphicFrame macro="">
      <xdr:nvGraphicFramePr>
        <xdr:cNvPr id="2" name="Graf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32</xdr:row>
      <xdr:rowOff>0</xdr:rowOff>
    </xdr:from>
    <xdr:to>
      <xdr:col>15</xdr:col>
      <xdr:colOff>487585</xdr:colOff>
      <xdr:row>46</xdr:row>
      <xdr:rowOff>166008</xdr:rowOff>
    </xdr:to>
    <xdr:graphicFrame macro="">
      <xdr:nvGraphicFramePr>
        <xdr:cNvPr id="3" name="Graf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24369</xdr:colOff>
      <xdr:row>3</xdr:row>
      <xdr:rowOff>75783</xdr:rowOff>
    </xdr:from>
    <xdr:to>
      <xdr:col>28</xdr:col>
      <xdr:colOff>513268</xdr:colOff>
      <xdr:row>21</xdr:row>
      <xdr:rowOff>144286</xdr:rowOff>
    </xdr:to>
    <xdr:graphicFrame macro="">
      <xdr:nvGraphicFramePr>
        <xdr:cNvPr id="3" name="Graf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99466</xdr:colOff>
      <xdr:row>3</xdr:row>
      <xdr:rowOff>21686</xdr:rowOff>
    </xdr:from>
    <xdr:to>
      <xdr:col>20</xdr:col>
      <xdr:colOff>587051</xdr:colOff>
      <xdr:row>21</xdr:row>
      <xdr:rowOff>83078</xdr:rowOff>
    </xdr:to>
    <xdr:graphicFrame macro="">
      <xdr:nvGraphicFramePr>
        <xdr:cNvPr id="4" name="Graf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6" name="Tabulka6" displayName="Tabulka6" ref="A1:E3" totalsRowShown="0">
  <autoFilter ref="A1:E3"/>
  <tableColumns count="5">
    <tableColumn id="1" name="Sloupec1"/>
    <tableColumn id="2" name="Sloupec2"/>
    <tableColumn id="3" name="Sloupec3"/>
    <tableColumn id="4" name="Sloupec4"/>
    <tableColumn id="5" name="Sloupec5"/>
  </tableColumns>
  <tableStyleInfo name="TableStyleDark4" showFirstColumn="0" showLastColumn="0" showRowStripes="1" showColumnStripes="0"/>
</table>
</file>

<file path=xl/tables/table2.xml><?xml version="1.0" encoding="utf-8"?>
<table xmlns="http://schemas.openxmlformats.org/spreadsheetml/2006/main" id="2" name="Tabulka63" displayName="Tabulka63" ref="A1:E3" totalsRowShown="0">
  <autoFilter ref="A1:E3"/>
  <tableColumns count="5">
    <tableColumn id="1" name="Sloupec1"/>
    <tableColumn id="2" name="Sloupec2"/>
    <tableColumn id="3" name="Sloupec3"/>
    <tableColumn id="4" name="Sloupec4"/>
    <tableColumn id="5" name="Sloupec5"/>
  </tableColumns>
  <tableStyleInfo name="TableStyleDark4" showFirstColumn="0" showLastColumn="0" showRowStripes="1" showColumnStripes="0"/>
</table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Kancelář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Kancelář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Kancelář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Kancelář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Kancelář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Kancelář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topLeftCell="A23" zoomScaleNormal="100" workbookViewId="0">
      <selection activeCell="L12" sqref="L12"/>
    </sheetView>
  </sheetViews>
  <sheetFormatPr defaultRowHeight="15" x14ac:dyDescent="0.25"/>
  <cols>
    <col min="1" max="1" width="11.140625" bestFit="1" customWidth="1"/>
    <col min="2" max="2" width="17.28515625" customWidth="1"/>
    <col min="3" max="3" width="19.28515625" customWidth="1"/>
    <col min="4" max="4" width="19.140625" bestFit="1" customWidth="1"/>
    <col min="5" max="5" width="22.42578125" bestFit="1" customWidth="1"/>
    <col min="8" max="8" width="15.7109375" bestFit="1" customWidth="1"/>
  </cols>
  <sheetData>
    <row r="1" spans="1:9" hidden="1" x14ac:dyDescent="0.25">
      <c r="A1" t="s">
        <v>15</v>
      </c>
      <c r="B1" t="s">
        <v>16</v>
      </c>
      <c r="C1" t="s">
        <v>17</v>
      </c>
      <c r="D1" t="s">
        <v>18</v>
      </c>
      <c r="E1" t="s">
        <v>19</v>
      </c>
    </row>
    <row r="2" spans="1:9" x14ac:dyDescent="0.25">
      <c r="A2" s="2" t="s">
        <v>20</v>
      </c>
      <c r="B2" s="2" t="s">
        <v>0</v>
      </c>
      <c r="C2" s="2" t="s">
        <v>1</v>
      </c>
      <c r="D2" s="2" t="s">
        <v>8</v>
      </c>
      <c r="E2" s="2" t="s">
        <v>10</v>
      </c>
    </row>
    <row r="3" spans="1:9" ht="18" x14ac:dyDescent="0.35">
      <c r="A3" t="s">
        <v>21</v>
      </c>
      <c r="B3" t="s">
        <v>12</v>
      </c>
      <c r="C3" t="s">
        <v>13</v>
      </c>
      <c r="D3" s="3" t="s">
        <v>9</v>
      </c>
      <c r="E3" s="3" t="s">
        <v>33</v>
      </c>
    </row>
    <row r="4" spans="1:9" x14ac:dyDescent="0.25">
      <c r="A4" s="26" t="s">
        <v>2</v>
      </c>
      <c r="B4" s="26"/>
      <c r="C4" s="26"/>
      <c r="D4" s="26"/>
      <c r="E4" s="26"/>
    </row>
    <row r="5" spans="1:9" ht="14.45" x14ac:dyDescent="0.3">
      <c r="A5" s="10">
        <v>1</v>
      </c>
      <c r="B5" s="11">
        <v>488949000000</v>
      </c>
      <c r="C5" s="11">
        <v>100005000000000</v>
      </c>
      <c r="D5" s="11">
        <f>(PI()*0.026^2*B5)/(4*I12)</f>
        <v>374869719997.448</v>
      </c>
      <c r="E5" s="22">
        <f t="shared" ref="E5:E7" si="0">(PI()*0.032*C5)/0.006</f>
        <v>1675599857718652</v>
      </c>
      <c r="H5" s="12" t="s">
        <v>22</v>
      </c>
      <c r="I5" s="13">
        <v>2.5999999999999999E-2</v>
      </c>
    </row>
    <row r="6" spans="1:9" ht="14.45" x14ac:dyDescent="0.3">
      <c r="A6" s="6">
        <v>2</v>
      </c>
      <c r="B6" s="7">
        <v>660278000000</v>
      </c>
      <c r="C6" s="7">
        <v>548662000000000</v>
      </c>
      <c r="D6" s="7">
        <f>(PI()*0.026^2*B6)/(4*I13)</f>
        <v>484367313143.29041</v>
      </c>
      <c r="E6" s="23">
        <f t="shared" si="0"/>
        <v>9192920045354042</v>
      </c>
      <c r="H6" s="14" t="s">
        <v>23</v>
      </c>
      <c r="I6" s="15">
        <v>3.7999999999999999E-2</v>
      </c>
    </row>
    <row r="7" spans="1:9" ht="14.45" x14ac:dyDescent="0.3">
      <c r="A7" s="4">
        <v>3</v>
      </c>
      <c r="B7" s="5">
        <v>829456000000</v>
      </c>
      <c r="C7" s="5">
        <v>507572000000000</v>
      </c>
      <c r="D7" s="5">
        <f>(PI()*0.026^2*B7)/(4*I14)</f>
        <v>626878827127.17407</v>
      </c>
      <c r="E7" s="24">
        <f t="shared" si="0"/>
        <v>8504450487295353</v>
      </c>
      <c r="H7" s="14" t="s">
        <v>24</v>
      </c>
      <c r="I7" s="15">
        <v>6.0000000000000001E-3</v>
      </c>
    </row>
    <row r="8" spans="1:9" x14ac:dyDescent="0.25">
      <c r="A8" s="8">
        <v>4</v>
      </c>
      <c r="B8" s="9">
        <v>560715000000</v>
      </c>
      <c r="C8" s="9">
        <v>121852000000000</v>
      </c>
      <c r="D8" s="9">
        <f>(PI()*0.026^2*B8)/(4*I15)</f>
        <v>428345241847.53168</v>
      </c>
      <c r="E8" s="25">
        <f>(PI()*0.032*C8)/0.006</f>
        <v>2041649856134525.2</v>
      </c>
      <c r="H8" s="14" t="s">
        <v>25</v>
      </c>
      <c r="I8" s="15">
        <v>60</v>
      </c>
    </row>
    <row r="9" spans="1:9" ht="14.45" x14ac:dyDescent="0.3">
      <c r="A9" s="26" t="s">
        <v>3</v>
      </c>
      <c r="B9" s="26"/>
      <c r="C9" s="26"/>
      <c r="D9" s="26"/>
      <c r="E9" s="26"/>
      <c r="H9" s="16" t="s">
        <v>26</v>
      </c>
      <c r="I9" s="17">
        <v>300</v>
      </c>
    </row>
    <row r="10" spans="1:9" ht="14.45" x14ac:dyDescent="0.3">
      <c r="A10" s="10">
        <v>1</v>
      </c>
      <c r="B10" s="11">
        <v>133753000000</v>
      </c>
      <c r="C10" s="11">
        <v>849282000000000</v>
      </c>
      <c r="D10" s="11">
        <f>(PI()*0.026^2*B10)/(4*I12)</f>
        <v>102546379395.02621</v>
      </c>
      <c r="E10" s="22">
        <f>(PI()*0.032*C10)/0.006</f>
        <v>1.4229856490805584E+16</v>
      </c>
    </row>
    <row r="11" spans="1:9" x14ac:dyDescent="0.25">
      <c r="A11" s="6">
        <v>2</v>
      </c>
      <c r="B11" s="7">
        <v>567347000000</v>
      </c>
      <c r="C11" s="7">
        <v>599195000000000</v>
      </c>
      <c r="D11" s="7">
        <f>(PI()*0.026^2*B11)/(4*I13)</f>
        <v>416194908826.1405</v>
      </c>
      <c r="E11" s="23">
        <f t="shared" ref="E11:E28" si="1">(PI()*0.032*C11)/0.006</f>
        <v>1.0039608587027926E+16</v>
      </c>
      <c r="H11" s="27" t="s">
        <v>27</v>
      </c>
      <c r="I11" s="28"/>
    </row>
    <row r="12" spans="1:9" ht="14.45" x14ac:dyDescent="0.3">
      <c r="A12" s="4">
        <v>3</v>
      </c>
      <c r="B12" s="5">
        <v>455256000000</v>
      </c>
      <c r="C12" s="5">
        <v>88428000000000</v>
      </c>
      <c r="D12" s="5">
        <f>(PI()*0.026^2*B12)/(4*I14)</f>
        <v>344069302437.51178</v>
      </c>
      <c r="E12" s="24">
        <f t="shared" si="1"/>
        <v>1481625360915404</v>
      </c>
      <c r="H12" s="14" t="s">
        <v>4</v>
      </c>
      <c r="I12" s="20">
        <v>6.9249999999999997E-4</v>
      </c>
    </row>
    <row r="13" spans="1:9" ht="14.45" x14ac:dyDescent="0.3">
      <c r="A13" s="8">
        <v>4</v>
      </c>
      <c r="B13" s="9">
        <v>376929000000</v>
      </c>
      <c r="C13" s="9">
        <v>4363300000000</v>
      </c>
      <c r="D13" s="9">
        <f>(PI()*0.026^2*B13)/(4*I15)</f>
        <v>287946182399.87915</v>
      </c>
      <c r="E13" s="25">
        <f t="shared" si="1"/>
        <v>73107793202177.828</v>
      </c>
      <c r="H13" s="14" t="s">
        <v>5</v>
      </c>
      <c r="I13" s="20">
        <v>7.2375E-4</v>
      </c>
    </row>
    <row r="14" spans="1:9" ht="14.45" x14ac:dyDescent="0.3">
      <c r="A14" s="26" t="s">
        <v>14</v>
      </c>
      <c r="B14" s="26"/>
      <c r="C14" s="26"/>
      <c r="D14" s="26"/>
      <c r="E14" s="26"/>
      <c r="H14" s="14" t="s">
        <v>6</v>
      </c>
      <c r="I14" s="20">
        <v>7.025E-4</v>
      </c>
    </row>
    <row r="15" spans="1:9" ht="14.45" x14ac:dyDescent="0.3">
      <c r="A15" s="10">
        <v>1</v>
      </c>
      <c r="B15" s="11">
        <v>158869000000</v>
      </c>
      <c r="C15" s="11">
        <v>1158000000000000</v>
      </c>
      <c r="D15" s="11">
        <f>(PI()*0.026^2*B15)/(4*I12)</f>
        <v>121802432454.66208</v>
      </c>
      <c r="E15" s="22">
        <f t="shared" si="1"/>
        <v>1.9402476228570564E+16</v>
      </c>
      <c r="H15" s="16" t="s">
        <v>7</v>
      </c>
      <c r="I15" s="21">
        <v>6.9499999999999998E-4</v>
      </c>
    </row>
    <row r="16" spans="1:9" ht="14.45" x14ac:dyDescent="0.3">
      <c r="A16" s="6">
        <v>2</v>
      </c>
      <c r="B16" s="7">
        <v>451761000000</v>
      </c>
      <c r="C16" s="7">
        <v>2466000000000000</v>
      </c>
      <c r="D16" s="7">
        <f>(PI()*0.026^2*B16)/(4*I13)</f>
        <v>331403229780.37433</v>
      </c>
      <c r="E16" s="23">
        <f t="shared" si="1"/>
        <v>4.131822658001296E+16</v>
      </c>
    </row>
    <row r="17" spans="1:8" ht="14.45" x14ac:dyDescent="0.3">
      <c r="A17" s="4">
        <v>3</v>
      </c>
      <c r="B17" s="5">
        <v>401906000000</v>
      </c>
      <c r="C17" s="5">
        <v>390326000000000</v>
      </c>
      <c r="D17" s="5">
        <f>(PI()*0.026^2*B17)/(4*I14)</f>
        <v>303748917236.56714</v>
      </c>
      <c r="E17" s="24">
        <f t="shared" si="1"/>
        <v>6539974901893811</v>
      </c>
      <c r="G17">
        <v>0</v>
      </c>
      <c r="H17" s="1">
        <f>AVERAGE(D5:D8)</f>
        <v>478615275528.86108</v>
      </c>
    </row>
    <row r="18" spans="1:8" ht="14.45" x14ac:dyDescent="0.3">
      <c r="A18" s="8">
        <v>4</v>
      </c>
      <c r="B18" s="9">
        <v>384821000000</v>
      </c>
      <c r="C18" s="9">
        <v>2634000000000000</v>
      </c>
      <c r="D18" s="9">
        <f>(PI()*0.026^2*B18)/(4*I15)</f>
        <v>293975093074.0376</v>
      </c>
      <c r="E18" s="25">
        <f t="shared" si="1"/>
        <v>4.4133093597629416E+16</v>
      </c>
      <c r="G18">
        <v>1</v>
      </c>
      <c r="H18" s="1">
        <f>AVERAGE(D10:D13)</f>
        <v>287689193264.6394</v>
      </c>
    </row>
    <row r="19" spans="1:8" ht="14.45" x14ac:dyDescent="0.3">
      <c r="A19" s="26" t="s">
        <v>32</v>
      </c>
      <c r="B19" s="26"/>
      <c r="C19" s="26"/>
      <c r="D19" s="26"/>
      <c r="E19" s="26"/>
      <c r="G19">
        <v>4</v>
      </c>
      <c r="H19" s="1">
        <f>AVERAGE(D15:D18)</f>
        <v>262732418136.41028</v>
      </c>
    </row>
    <row r="20" spans="1:8" ht="14.45" x14ac:dyDescent="0.3">
      <c r="A20" s="10">
        <v>1</v>
      </c>
      <c r="B20" s="11">
        <v>340220000000</v>
      </c>
      <c r="C20" s="11">
        <v>190513000000000</v>
      </c>
      <c r="D20" s="11">
        <f>(PI()*0.026^2*B20)/(4*I12)</f>
        <v>260841470455.06131</v>
      </c>
      <c r="E20" s="22">
        <f t="shared" si="1"/>
        <v>3192075953137879</v>
      </c>
      <c r="G20">
        <v>8</v>
      </c>
      <c r="H20" s="1">
        <f>AVERAGE(D20:D23)</f>
        <v>247159968944.92038</v>
      </c>
    </row>
    <row r="21" spans="1:8" ht="14.45" x14ac:dyDescent="0.3">
      <c r="A21" s="6">
        <v>2</v>
      </c>
      <c r="B21" s="7">
        <v>233060000000</v>
      </c>
      <c r="C21" s="7">
        <v>268436000000000</v>
      </c>
      <c r="D21" s="7">
        <f>(PI()*0.026^2*B21)/(4*I13)</f>
        <v>170968358783.98987</v>
      </c>
      <c r="E21" s="23">
        <f t="shared" si="1"/>
        <v>4497688349648159</v>
      </c>
      <c r="G21">
        <v>24</v>
      </c>
      <c r="H21" s="1">
        <f>AVERAGE(D25:D28)</f>
        <v>270246975176.60913</v>
      </c>
    </row>
    <row r="22" spans="1:8" ht="14.45" x14ac:dyDescent="0.3">
      <c r="A22" s="4">
        <v>3</v>
      </c>
      <c r="B22" s="5">
        <v>346292000000</v>
      </c>
      <c r="C22" s="5">
        <v>100007000000000</v>
      </c>
      <c r="D22" s="5">
        <f>(PI()*0.026^2*B22)/(4*I14)</f>
        <v>261717466391.85605</v>
      </c>
      <c r="E22" s="24">
        <f t="shared" si="1"/>
        <v>1675633368040290.2</v>
      </c>
      <c r="G22">
        <v>48</v>
      </c>
      <c r="H22" s="1">
        <f>AVERAGE(D30:D33)</f>
        <v>260813926466.93903</v>
      </c>
    </row>
    <row r="23" spans="1:8" ht="14.45" x14ac:dyDescent="0.3">
      <c r="A23" s="8">
        <v>4</v>
      </c>
      <c r="B23" s="9">
        <v>386310000000</v>
      </c>
      <c r="C23" s="9">
        <v>796800000000</v>
      </c>
      <c r="D23" s="9">
        <f>(PI()*0.026^2*B23)/(4*I15)</f>
        <v>295112580148.77429</v>
      </c>
      <c r="E23" s="25">
        <f t="shared" si="1"/>
        <v>13350512140695.186</v>
      </c>
      <c r="G23">
        <v>72</v>
      </c>
      <c r="H23" s="1">
        <f>AVERAGE(D35:D38)</f>
        <v>205672158045.24588</v>
      </c>
    </row>
    <row r="24" spans="1:8" ht="14.45" x14ac:dyDescent="0.3">
      <c r="A24" s="26" t="s">
        <v>28</v>
      </c>
      <c r="B24" s="26"/>
      <c r="C24" s="26"/>
      <c r="D24" s="26"/>
      <c r="E24" s="26"/>
    </row>
    <row r="25" spans="1:8" ht="14.45" x14ac:dyDescent="0.3">
      <c r="A25" s="10">
        <v>1</v>
      </c>
      <c r="B25" s="11">
        <v>249228000000</v>
      </c>
      <c r="C25" s="11">
        <v>38156000000000</v>
      </c>
      <c r="D25" s="11">
        <f>(PI()*0.026^2*B25)/(4*I12)</f>
        <v>191079295745.61761</v>
      </c>
      <c r="E25" s="11">
        <f t="shared" si="1"/>
        <v>639309916215318.12</v>
      </c>
      <c r="G25">
        <v>0</v>
      </c>
      <c r="H25" s="1">
        <f>AVERAGE(E5:E8)</f>
        <v>5353655061625643</v>
      </c>
    </row>
    <row r="26" spans="1:8" ht="14.45" x14ac:dyDescent="0.3">
      <c r="A26" s="6">
        <v>2</v>
      </c>
      <c r="B26" s="7">
        <v>402770000000</v>
      </c>
      <c r="C26" s="7">
        <v>99760000000000</v>
      </c>
      <c r="D26" s="7">
        <f>(PI()*0.026^2*B26)/(4*I13)</f>
        <v>295464369121.37476</v>
      </c>
      <c r="E26" s="7">
        <f t="shared" si="1"/>
        <v>1671494843317961.5</v>
      </c>
      <c r="G26">
        <v>1</v>
      </c>
      <c r="H26" s="1">
        <f>AVERAGE(E10:E13)</f>
        <v>6456049557987773</v>
      </c>
    </row>
    <row r="27" spans="1:8" ht="14.45" x14ac:dyDescent="0.3">
      <c r="A27" s="4">
        <v>3</v>
      </c>
      <c r="B27" s="5">
        <v>432845000000</v>
      </c>
      <c r="C27" s="5">
        <v>261505000000000</v>
      </c>
      <c r="D27" s="5">
        <f>(PI()*0.026^2*B27)/(4*I14)</f>
        <v>327131717568.93878</v>
      </c>
      <c r="E27" s="5">
        <f t="shared" si="1"/>
        <v>4381558330010660.5</v>
      </c>
      <c r="G27">
        <v>4</v>
      </c>
      <c r="H27" s="1">
        <f>AVERAGE(E15:E18)</f>
        <v>2.7848442827026688E+16</v>
      </c>
    </row>
    <row r="28" spans="1:8" ht="14.45" x14ac:dyDescent="0.3">
      <c r="A28" s="8">
        <v>4</v>
      </c>
      <c r="B28" s="9">
        <v>349919000000</v>
      </c>
      <c r="C28" s="9">
        <v>53998000000000</v>
      </c>
      <c r="D28" s="9">
        <f>(PI()*0.026^2*B28)/(4*I15)</f>
        <v>267312518270.50537</v>
      </c>
      <c r="E28" s="9">
        <f t="shared" si="1"/>
        <v>904745173912222.12</v>
      </c>
      <c r="G28">
        <v>8</v>
      </c>
      <c r="H28" s="1">
        <f>AVERAGE(E20:E23)</f>
        <v>2344687045741756</v>
      </c>
    </row>
    <row r="29" spans="1:8" ht="14.45" x14ac:dyDescent="0.3">
      <c r="A29" s="26" t="s">
        <v>29</v>
      </c>
      <c r="B29" s="26"/>
      <c r="C29" s="26"/>
      <c r="D29" s="26"/>
      <c r="E29" s="26"/>
      <c r="G29">
        <v>24</v>
      </c>
      <c r="H29" s="1">
        <f>AVERAGE(E25:E28)</f>
        <v>1899277065864040.5</v>
      </c>
    </row>
    <row r="30" spans="1:8" ht="14.45" x14ac:dyDescent="0.3">
      <c r="A30" s="10">
        <v>1</v>
      </c>
      <c r="B30" s="11">
        <v>174775000000</v>
      </c>
      <c r="C30" s="11">
        <v>34095000000000</v>
      </c>
      <c r="D30" s="11">
        <f>(PI()*0.026^2*B30)/(4*I12)</f>
        <v>133997319378.00052</v>
      </c>
      <c r="E30" s="11">
        <f t="shared" ref="E30:E33" si="2">(PI()*0.032*C30)/0.006</f>
        <v>571267208128768</v>
      </c>
      <c r="G30">
        <v>48</v>
      </c>
      <c r="H30" s="1">
        <f>AVERAGE(E30:E33)</f>
        <v>1.984309088142184E+16</v>
      </c>
    </row>
    <row r="31" spans="1:8" ht="14.45" x14ac:dyDescent="0.3">
      <c r="A31" s="6">
        <v>2</v>
      </c>
      <c r="B31" s="7">
        <v>545725000000</v>
      </c>
      <c r="C31" s="7">
        <v>2679000000000000</v>
      </c>
      <c r="D31" s="7">
        <f>(PI()*0.026^2*B31)/(4*I13)</f>
        <v>400333423141.64966</v>
      </c>
      <c r="E31" s="7">
        <f t="shared" si="2"/>
        <v>4.4887075834490968E+16</v>
      </c>
      <c r="G31">
        <v>72</v>
      </c>
      <c r="H31" s="1">
        <f>AVERAGE(E35:E38)</f>
        <v>2282660278147320</v>
      </c>
    </row>
    <row r="32" spans="1:8" ht="14.45" x14ac:dyDescent="0.3">
      <c r="A32" s="4">
        <v>3</v>
      </c>
      <c r="B32" s="5">
        <v>327558000000</v>
      </c>
      <c r="C32" s="5">
        <v>1993000000000000</v>
      </c>
      <c r="D32" s="11">
        <f>(PI()*0.026^2*B32)/(4*I14)</f>
        <v>247558851652.31534</v>
      </c>
      <c r="E32" s="5">
        <f t="shared" si="2"/>
        <v>3.3393035512557108E+16</v>
      </c>
    </row>
    <row r="33" spans="1:5" ht="14.45" x14ac:dyDescent="0.3">
      <c r="A33" s="8">
        <v>4</v>
      </c>
      <c r="B33" s="9">
        <v>342135000000</v>
      </c>
      <c r="C33" s="9">
        <v>31094000000000</v>
      </c>
      <c r="D33" s="9">
        <f>(PI()*0.026^2*B33)/(4*I15)</f>
        <v>261366111695.79065</v>
      </c>
      <c r="E33" s="9">
        <f t="shared" si="2"/>
        <v>520984970510512.19</v>
      </c>
    </row>
    <row r="34" spans="1:5" ht="14.45" x14ac:dyDescent="0.3">
      <c r="A34" s="26" t="s">
        <v>30</v>
      </c>
      <c r="B34" s="26"/>
      <c r="C34" s="26"/>
      <c r="D34" s="26"/>
      <c r="E34" s="26"/>
    </row>
    <row r="35" spans="1:5" ht="14.45" x14ac:dyDescent="0.3">
      <c r="A35" s="10">
        <v>1</v>
      </c>
      <c r="B35" s="11">
        <v>226935000000</v>
      </c>
      <c r="C35" s="11">
        <v>136977000000000</v>
      </c>
      <c r="D35" s="11">
        <f>(PI()*0.026^2*B35)/(4*I12)</f>
        <v>173987593609.19211</v>
      </c>
      <c r="E35" s="11">
        <f t="shared" ref="E35:E38" si="3">(PI()*0.032*C35)/0.006</f>
        <v>2295071663524102</v>
      </c>
    </row>
    <row r="36" spans="1:5" ht="14.45" x14ac:dyDescent="0.3">
      <c r="A36" s="6">
        <v>2</v>
      </c>
      <c r="B36" s="7">
        <v>328017000000</v>
      </c>
      <c r="C36" s="7">
        <v>71533000000000</v>
      </c>
      <c r="D36" s="7">
        <f>(PI()*0.026^2*B36)/(4*I13)</f>
        <v>240626997954.38086</v>
      </c>
      <c r="E36" s="7">
        <f t="shared" si="3"/>
        <v>1198546918875939.5</v>
      </c>
    </row>
    <row r="37" spans="1:5" ht="14.45" x14ac:dyDescent="0.3">
      <c r="A37" s="4">
        <v>3</v>
      </c>
      <c r="B37" s="5">
        <v>316549000000</v>
      </c>
      <c r="C37" s="5">
        <v>217958000000000</v>
      </c>
      <c r="D37" s="11">
        <f>(PI()*0.026^2*B37)/(4*I14)</f>
        <v>239238568228.1879</v>
      </c>
      <c r="E37" s="5">
        <f t="shared" si="3"/>
        <v>3651921341819328.5</v>
      </c>
    </row>
    <row r="38" spans="1:5" ht="14.45" x14ac:dyDescent="0.3">
      <c r="A38" s="8">
        <v>4</v>
      </c>
      <c r="B38" s="9">
        <v>221010000000</v>
      </c>
      <c r="C38" s="9">
        <v>118477000000000</v>
      </c>
      <c r="D38" s="9">
        <f>(PI()*0.026^2*B38)/(4*I15)</f>
        <v>168835472389.22263</v>
      </c>
      <c r="E38" s="9">
        <f t="shared" si="3"/>
        <v>1985101188369909.2</v>
      </c>
    </row>
  </sheetData>
  <mergeCells count="8">
    <mergeCell ref="A34:E34"/>
    <mergeCell ref="A29:E29"/>
    <mergeCell ref="H11:I11"/>
    <mergeCell ref="A24:E24"/>
    <mergeCell ref="A4:E4"/>
    <mergeCell ref="A9:E9"/>
    <mergeCell ref="A14:E14"/>
    <mergeCell ref="A19:E19"/>
  </mergeCells>
  <pageMargins left="0.7" right="0.7" top="0.78740157499999996" bottom="0.78740157499999996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tabSelected="1" topLeftCell="N2" zoomScale="145" zoomScaleNormal="145" workbookViewId="0">
      <selection activeCell="F15" sqref="F15"/>
    </sheetView>
  </sheetViews>
  <sheetFormatPr defaultRowHeight="15" x14ac:dyDescent="0.25"/>
  <cols>
    <col min="1" max="1" width="11.140625" bestFit="1" customWidth="1"/>
    <col min="2" max="2" width="17.28515625" customWidth="1"/>
    <col min="3" max="3" width="19.28515625" customWidth="1"/>
    <col min="4" max="4" width="19.140625" bestFit="1" customWidth="1"/>
    <col min="5" max="5" width="22.42578125" bestFit="1" customWidth="1"/>
    <col min="8" max="8" width="15.7109375" bestFit="1" customWidth="1"/>
    <col min="12" max="12" width="10" customWidth="1"/>
  </cols>
  <sheetData>
    <row r="1" spans="1:8" hidden="1" x14ac:dyDescent="0.25">
      <c r="A1" t="s">
        <v>15</v>
      </c>
      <c r="B1" t="s">
        <v>16</v>
      </c>
      <c r="C1" t="s">
        <v>17</v>
      </c>
      <c r="D1" t="s">
        <v>18</v>
      </c>
      <c r="E1" t="s">
        <v>19</v>
      </c>
    </row>
    <row r="2" spans="1:8" x14ac:dyDescent="0.25">
      <c r="A2" s="2" t="s">
        <v>31</v>
      </c>
      <c r="B2" s="2" t="s">
        <v>0</v>
      </c>
      <c r="C2" s="2" t="s">
        <v>1</v>
      </c>
      <c r="D2" s="2" t="s">
        <v>8</v>
      </c>
      <c r="E2" s="2" t="s">
        <v>10</v>
      </c>
    </row>
    <row r="3" spans="1:8" ht="18" x14ac:dyDescent="0.35">
      <c r="A3" t="s">
        <v>21</v>
      </c>
      <c r="B3" t="s">
        <v>12</v>
      </c>
      <c r="C3" t="s">
        <v>13</v>
      </c>
      <c r="D3" s="3" t="s">
        <v>9</v>
      </c>
      <c r="E3" s="3" t="s">
        <v>11</v>
      </c>
    </row>
    <row r="4" spans="1:8" x14ac:dyDescent="0.25">
      <c r="A4" s="26" t="s">
        <v>2</v>
      </c>
      <c r="B4" s="26"/>
      <c r="C4" s="26"/>
      <c r="D4" s="26"/>
      <c r="E4" s="26"/>
    </row>
    <row r="5" spans="1:8" x14ac:dyDescent="0.25">
      <c r="A5" s="10">
        <v>1</v>
      </c>
      <c r="B5" s="11">
        <v>5645000000000</v>
      </c>
      <c r="C5" s="11">
        <v>15169000000000</v>
      </c>
      <c r="D5" s="11">
        <f>(PI()*0.026^2*B5)/(4*H16)</f>
        <v>16650528330488.5</v>
      </c>
      <c r="E5" s="22">
        <f>(PI()*0.032*C5)/0.006</f>
        <v>254159034465619.06</v>
      </c>
    </row>
    <row r="6" spans="1:8" x14ac:dyDescent="0.25">
      <c r="A6" s="6">
        <v>2</v>
      </c>
      <c r="B6" s="7">
        <v>31456000000000</v>
      </c>
      <c r="C6" s="7">
        <v>140497000000000</v>
      </c>
      <c r="D6" s="7">
        <f>(PI()*0.026^2*B6)/(4*H17)</f>
        <v>167009076084131.66</v>
      </c>
      <c r="E6" s="23">
        <f>(PI()*0.032*C6)/0.006</f>
        <v>2354049829607494.5</v>
      </c>
    </row>
    <row r="7" spans="1:8" x14ac:dyDescent="0.25">
      <c r="A7" s="4">
        <v>3</v>
      </c>
      <c r="B7" s="5">
        <v>42131000000000</v>
      </c>
      <c r="C7" s="5">
        <v>59817000000000</v>
      </c>
      <c r="D7" s="5">
        <f>(PI()*0.026^2*B7)/(4*H18)</f>
        <v>149123842499587.81</v>
      </c>
      <c r="E7" s="24">
        <f>(PI()*0.032*C7)/0.006</f>
        <v>1002243454718830.2</v>
      </c>
    </row>
    <row r="8" spans="1:8" x14ac:dyDescent="0.25">
      <c r="A8" s="8">
        <v>4</v>
      </c>
      <c r="B8" s="9">
        <v>4721000000000</v>
      </c>
      <c r="C8" s="9">
        <v>123853000000000</v>
      </c>
      <c r="D8" s="9">
        <f>(PI()*0.026^2*B8)/(4*H19)</f>
        <v>16710110380493.082</v>
      </c>
      <c r="E8" s="25">
        <f>(PI()*0.032*C8)/0.006</f>
        <v>2075176932933635.2</v>
      </c>
    </row>
    <row r="9" spans="1:8" x14ac:dyDescent="0.25">
      <c r="A9" s="26" t="s">
        <v>3</v>
      </c>
      <c r="B9" s="26"/>
      <c r="C9" s="26"/>
      <c r="D9" s="26"/>
      <c r="E9" s="26"/>
      <c r="G9" s="12" t="s">
        <v>22</v>
      </c>
      <c r="H9" s="13">
        <v>2.5999999999999999E-2</v>
      </c>
    </row>
    <row r="10" spans="1:8" x14ac:dyDescent="0.25">
      <c r="A10" s="10">
        <v>1</v>
      </c>
      <c r="B10" s="11">
        <v>7439000000000</v>
      </c>
      <c r="C10" s="11">
        <v>11762000000000</v>
      </c>
      <c r="D10" s="11">
        <f>(PI()*0.026^2*B10)/(4*H16)</f>
        <v>21942122276440.027</v>
      </c>
      <c r="E10" s="22">
        <f>(PI()*0.032*C10)/0.006</f>
        <v>197074201554790.12</v>
      </c>
      <c r="G10" s="14" t="s">
        <v>23</v>
      </c>
      <c r="H10" s="15">
        <v>3.7999999999999999E-2</v>
      </c>
    </row>
    <row r="11" spans="1:8" x14ac:dyDescent="0.25">
      <c r="A11" s="6">
        <v>2</v>
      </c>
      <c r="B11" s="7">
        <v>58290000000000</v>
      </c>
      <c r="C11" s="7">
        <v>63203000000000</v>
      </c>
      <c r="D11" s="7">
        <f>(PI()*0.026^2*B11)/(4*H17)</f>
        <v>309478606464395.81</v>
      </c>
      <c r="E11" s="23">
        <f t="shared" ref="E11:E28" si="0">(PI()*0.032*C11)/0.006</f>
        <v>1058976429252457</v>
      </c>
      <c r="G11" s="14" t="s">
        <v>24</v>
      </c>
      <c r="H11" s="15">
        <v>6.0000000000000001E-3</v>
      </c>
    </row>
    <row r="12" spans="1:8" x14ac:dyDescent="0.25">
      <c r="A12" s="4">
        <v>3</v>
      </c>
      <c r="B12" s="5">
        <v>9264000000000</v>
      </c>
      <c r="C12" s="5">
        <v>39845000000000</v>
      </c>
      <c r="D12" s="5">
        <f>(PI()*0.026^2*B12)/(4*H18)</f>
        <v>32790184826284.246</v>
      </c>
      <c r="E12" s="24">
        <f t="shared" si="0"/>
        <v>667609382838855</v>
      </c>
      <c r="G12" s="14" t="s">
        <v>25</v>
      </c>
      <c r="H12" s="15">
        <v>60</v>
      </c>
    </row>
    <row r="13" spans="1:8" x14ac:dyDescent="0.25">
      <c r="A13" s="8">
        <v>4</v>
      </c>
      <c r="B13" s="9">
        <v>2765000000000</v>
      </c>
      <c r="C13" s="9">
        <v>16098000000000</v>
      </c>
      <c r="D13" s="9">
        <f>(PI()*0.026^2*B13)/(4*H19)</f>
        <v>9786794154218.041</v>
      </c>
      <c r="E13" s="25">
        <f t="shared" si="0"/>
        <v>269724578866605.31</v>
      </c>
      <c r="G13" s="16" t="s">
        <v>26</v>
      </c>
      <c r="H13" s="17">
        <v>300</v>
      </c>
    </row>
    <row r="14" spans="1:8" x14ac:dyDescent="0.25">
      <c r="A14" s="26" t="s">
        <v>14</v>
      </c>
      <c r="B14" s="26"/>
      <c r="C14" s="26"/>
      <c r="D14" s="26"/>
      <c r="E14" s="26"/>
    </row>
    <row r="15" spans="1:8" x14ac:dyDescent="0.25">
      <c r="A15" s="10">
        <v>1</v>
      </c>
      <c r="B15" s="11">
        <v>6311000000000</v>
      </c>
      <c r="C15" s="11">
        <v>13805000000000</v>
      </c>
      <c r="D15" s="11">
        <f>(PI()*0.026^2*B15)/(4*H16)</f>
        <v>18614966216778.199</v>
      </c>
      <c r="E15" s="22">
        <f t="shared" si="0"/>
        <v>231304995108304.53</v>
      </c>
      <c r="G15" s="29" t="s">
        <v>27</v>
      </c>
      <c r="H15" s="30"/>
    </row>
    <row r="16" spans="1:8" ht="14.45" x14ac:dyDescent="0.3">
      <c r="A16" s="6">
        <v>2</v>
      </c>
      <c r="B16" s="7">
        <v>52063000000000</v>
      </c>
      <c r="C16" s="7">
        <v>51296000000000</v>
      </c>
      <c r="D16" s="7">
        <f>(PI()*0.026^2*B16)/(4*H17)</f>
        <v>276417647767298.66</v>
      </c>
      <c r="E16" s="23">
        <f t="shared" si="0"/>
        <v>859472729378890.75</v>
      </c>
      <c r="G16" s="14" t="s">
        <v>4</v>
      </c>
      <c r="H16" s="18">
        <v>1.8000000000000001E-4</v>
      </c>
    </row>
    <row r="17" spans="1:13" ht="14.45" x14ac:dyDescent="0.3">
      <c r="A17" s="4">
        <v>3</v>
      </c>
      <c r="B17" s="5">
        <v>8230000000000</v>
      </c>
      <c r="C17" s="5">
        <v>69608000000000</v>
      </c>
      <c r="D17" s="5">
        <f>(PI()*0.026^2*B17)/(4*H18)</f>
        <v>29130313160656.23</v>
      </c>
      <c r="E17" s="24">
        <f t="shared" si="0"/>
        <v>1166293234299084.5</v>
      </c>
      <c r="G17" s="14" t="s">
        <v>5</v>
      </c>
      <c r="H17" s="18">
        <v>1E-4</v>
      </c>
    </row>
    <row r="18" spans="1:13" x14ac:dyDescent="0.25">
      <c r="A18" s="8">
        <v>4</v>
      </c>
      <c r="B18" s="9">
        <v>2726000000000</v>
      </c>
      <c r="C18" s="9">
        <v>30512000000000</v>
      </c>
      <c r="D18" s="9">
        <f>(PI()*0.026^2*B18)/(4*H19)</f>
        <v>9648752573019.3066</v>
      </c>
      <c r="E18" s="25">
        <f t="shared" si="0"/>
        <v>511233466913769.44</v>
      </c>
      <c r="G18" s="14" t="s">
        <v>6</v>
      </c>
      <c r="H18" s="18">
        <v>1.4999999999999999E-4</v>
      </c>
    </row>
    <row r="19" spans="1:13" x14ac:dyDescent="0.25">
      <c r="A19" s="26" t="s">
        <v>32</v>
      </c>
      <c r="B19" s="26"/>
      <c r="C19" s="26"/>
      <c r="D19" s="26"/>
      <c r="E19" s="26"/>
      <c r="G19" s="16" t="s">
        <v>7</v>
      </c>
      <c r="H19" s="19">
        <v>1.4999999999999999E-4</v>
      </c>
    </row>
    <row r="20" spans="1:13" x14ac:dyDescent="0.25">
      <c r="A20" s="10">
        <v>1</v>
      </c>
      <c r="B20" s="11">
        <v>4324000000000</v>
      </c>
      <c r="C20" s="11">
        <v>18078000000000</v>
      </c>
      <c r="D20" s="11">
        <f>(PI()*0.026^2*B20)/(4*H16)</f>
        <v>12754098228703.682</v>
      </c>
      <c r="E20" s="22">
        <f t="shared" si="0"/>
        <v>302899797288513.5</v>
      </c>
    </row>
    <row r="21" spans="1:13" x14ac:dyDescent="0.25">
      <c r="A21" s="6">
        <v>2</v>
      </c>
      <c r="B21" s="7">
        <v>70258000000000</v>
      </c>
      <c r="C21" s="7">
        <v>68419000000000</v>
      </c>
      <c r="D21" s="7">
        <f>(PI()*0.026^2*B21)/(4*H17)</f>
        <v>373020208148490.69</v>
      </c>
      <c r="E21" s="23">
        <f t="shared" si="0"/>
        <v>1146371348085120.5</v>
      </c>
      <c r="G21" s="2">
        <v>1</v>
      </c>
      <c r="H21" t="s">
        <v>34</v>
      </c>
      <c r="I21" t="s">
        <v>35</v>
      </c>
      <c r="K21" s="2">
        <v>3</v>
      </c>
      <c r="L21" t="s">
        <v>34</v>
      </c>
      <c r="M21" t="s">
        <v>35</v>
      </c>
    </row>
    <row r="22" spans="1:13" x14ac:dyDescent="0.25">
      <c r="A22" s="4">
        <v>3</v>
      </c>
      <c r="B22" s="5">
        <v>7328000000000</v>
      </c>
      <c r="C22" s="5">
        <v>72508000000000</v>
      </c>
      <c r="D22" s="5">
        <f>(PI()*0.026^2*B22)/(4*H18)</f>
        <v>25937659154470.098</v>
      </c>
      <c r="E22" s="24">
        <f t="shared" si="0"/>
        <v>1214883200674606.5</v>
      </c>
      <c r="G22">
        <v>0</v>
      </c>
      <c r="H22" s="1">
        <v>16650528330488.5</v>
      </c>
      <c r="I22">
        <v>254159034465619.06</v>
      </c>
      <c r="K22">
        <v>0</v>
      </c>
      <c r="L22" s="1">
        <v>149123842499587.81</v>
      </c>
      <c r="M22">
        <v>1002243454718830.2</v>
      </c>
    </row>
    <row r="23" spans="1:13" x14ac:dyDescent="0.25">
      <c r="A23" s="8">
        <v>4</v>
      </c>
      <c r="B23" s="9">
        <v>2567000000000</v>
      </c>
      <c r="C23" s="9">
        <v>31600000000000</v>
      </c>
      <c r="D23" s="9">
        <f>(PI()*0.026^2*B23)/(4*H19)</f>
        <v>9085967665055.2305</v>
      </c>
      <c r="E23" s="25">
        <f t="shared" si="0"/>
        <v>529463081884999.81</v>
      </c>
      <c r="G23">
        <v>1</v>
      </c>
      <c r="H23" s="1">
        <v>21942122276440.027</v>
      </c>
      <c r="I23">
        <v>197074201554790.12</v>
      </c>
      <c r="K23">
        <v>1</v>
      </c>
      <c r="L23" s="1">
        <v>32790184826284.246</v>
      </c>
      <c r="M23">
        <v>667609382838855</v>
      </c>
    </row>
    <row r="24" spans="1:13" x14ac:dyDescent="0.25">
      <c r="A24" s="26" t="s">
        <v>28</v>
      </c>
      <c r="B24" s="26"/>
      <c r="C24" s="26"/>
      <c r="D24" s="26"/>
      <c r="E24" s="26"/>
      <c r="G24">
        <v>4</v>
      </c>
      <c r="H24" s="1">
        <v>18614966216778.199</v>
      </c>
      <c r="I24">
        <v>231304995108304.53</v>
      </c>
      <c r="K24">
        <v>4</v>
      </c>
      <c r="L24" s="1">
        <v>29130313160656.23</v>
      </c>
      <c r="M24">
        <v>1166293234299084.5</v>
      </c>
    </row>
    <row r="25" spans="1:13" x14ac:dyDescent="0.25">
      <c r="A25" s="10">
        <v>1</v>
      </c>
      <c r="B25" s="11">
        <v>4071000000000</v>
      </c>
      <c r="C25" s="11">
        <v>17072000000000</v>
      </c>
      <c r="D25" s="11">
        <f>(PI()*0.026^2*B25)/(4*H16)</f>
        <v>12007847800428.465</v>
      </c>
      <c r="E25" s="11">
        <f t="shared" si="0"/>
        <v>286044105504453.06</v>
      </c>
      <c r="G25">
        <v>8</v>
      </c>
      <c r="H25" s="1">
        <v>12754098228703.682</v>
      </c>
      <c r="I25">
        <v>302899797288513.5</v>
      </c>
      <c r="K25">
        <v>8</v>
      </c>
      <c r="L25" s="1">
        <v>25937659154470.098</v>
      </c>
      <c r="M25">
        <v>1214883200674606.5</v>
      </c>
    </row>
    <row r="26" spans="1:13" x14ac:dyDescent="0.25">
      <c r="A26" s="6">
        <v>2</v>
      </c>
      <c r="B26" s="7">
        <v>64549000000000</v>
      </c>
      <c r="C26" s="7">
        <v>89251000000000</v>
      </c>
      <c r="D26" s="7">
        <f>(PI()*0.026^2*B26)/(4*H17)</f>
        <v>342709462492199.06</v>
      </c>
      <c r="E26" s="7">
        <f t="shared" si="0"/>
        <v>1495414858269560.7</v>
      </c>
      <c r="G26">
        <v>24</v>
      </c>
      <c r="H26" s="1">
        <v>12007847800428.465</v>
      </c>
      <c r="I26">
        <v>286044105504453.06</v>
      </c>
      <c r="K26">
        <v>24</v>
      </c>
      <c r="L26" s="1">
        <v>24631573424666.676</v>
      </c>
      <c r="M26">
        <v>1649243989750136</v>
      </c>
    </row>
    <row r="27" spans="1:13" x14ac:dyDescent="0.25">
      <c r="A27" s="4">
        <v>3</v>
      </c>
      <c r="B27" s="5">
        <v>6959000000000</v>
      </c>
      <c r="C27" s="5">
        <v>98432000000000</v>
      </c>
      <c r="D27" s="5">
        <f>(PI()*0.026^2*B27)/(4*H18)</f>
        <v>24631573424666.676</v>
      </c>
      <c r="E27" s="5">
        <f t="shared" si="0"/>
        <v>1649243989750136</v>
      </c>
      <c r="G27">
        <v>48</v>
      </c>
      <c r="H27" s="1">
        <v>21024794674884.324</v>
      </c>
      <c r="I27">
        <v>741449376568829.62</v>
      </c>
      <c r="K27">
        <v>48</v>
      </c>
      <c r="L27" s="1">
        <v>22192838823489.012</v>
      </c>
      <c r="M27">
        <v>2967590308482966.5</v>
      </c>
    </row>
    <row r="28" spans="1:13" x14ac:dyDescent="0.25">
      <c r="A28" s="8">
        <v>4</v>
      </c>
      <c r="B28" s="9">
        <v>2822000000000</v>
      </c>
      <c r="C28" s="9">
        <v>54795000000000</v>
      </c>
      <c r="D28" s="9">
        <f>(PI()*0.026^2*B28)/(4*H19)</f>
        <v>9988547234431.5801</v>
      </c>
      <c r="E28" s="9">
        <f t="shared" si="0"/>
        <v>918099037085081.25</v>
      </c>
      <c r="G28">
        <v>72</v>
      </c>
      <c r="H28" s="1">
        <v>28971034413119.23</v>
      </c>
      <c r="I28">
        <v>1041165693301705.4</v>
      </c>
      <c r="K28">
        <v>72</v>
      </c>
      <c r="L28" s="1">
        <v>24702363979127.566</v>
      </c>
      <c r="M28">
        <v>2443069999039614.5</v>
      </c>
    </row>
    <row r="29" spans="1:13" x14ac:dyDescent="0.25">
      <c r="A29" s="26" t="s">
        <v>29</v>
      </c>
      <c r="B29" s="26"/>
      <c r="C29" s="26"/>
      <c r="D29" s="26"/>
      <c r="E29" s="26"/>
    </row>
    <row r="30" spans="1:13" x14ac:dyDescent="0.25">
      <c r="A30" s="10">
        <v>1</v>
      </c>
      <c r="B30" s="11">
        <v>7128000000000</v>
      </c>
      <c r="C30" s="11">
        <v>44252000000000</v>
      </c>
      <c r="D30" s="11">
        <f>(PI()*0.026^2*B30)/(4*H16)</f>
        <v>21024794674884.324</v>
      </c>
      <c r="E30" s="11">
        <f t="shared" ref="E30:E33" si="1">(PI()*0.032*C30)/0.006</f>
        <v>741449376568829.62</v>
      </c>
      <c r="G30" s="2">
        <v>2</v>
      </c>
      <c r="H30" t="s">
        <v>34</v>
      </c>
      <c r="I30" t="s">
        <v>35</v>
      </c>
      <c r="K30" s="2">
        <v>4</v>
      </c>
      <c r="L30" t="s">
        <v>34</v>
      </c>
      <c r="M30" t="s">
        <v>35</v>
      </c>
    </row>
    <row r="31" spans="1:13" x14ac:dyDescent="0.25">
      <c r="A31" s="6">
        <v>2</v>
      </c>
      <c r="B31" s="7">
        <v>98630000000000</v>
      </c>
      <c r="C31" s="7">
        <v>79232000000000</v>
      </c>
      <c r="D31" s="7">
        <f>(PI()*0.026^2*B31)/(4*H17)</f>
        <v>523655428985818.44</v>
      </c>
      <c r="E31" s="7">
        <f t="shared" si="1"/>
        <v>1327544902022541.2</v>
      </c>
      <c r="G31">
        <v>0</v>
      </c>
      <c r="H31" s="1">
        <v>167009076084131.66</v>
      </c>
      <c r="I31">
        <v>2354049829607494.5</v>
      </c>
      <c r="K31">
        <v>0</v>
      </c>
      <c r="L31" s="1">
        <v>16710110380493.082</v>
      </c>
      <c r="M31">
        <v>2075176932933635.2</v>
      </c>
    </row>
    <row r="32" spans="1:13" x14ac:dyDescent="0.25">
      <c r="A32" s="4">
        <v>3</v>
      </c>
      <c r="B32" s="5">
        <v>6270000000000</v>
      </c>
      <c r="C32" s="5">
        <v>177115000000000</v>
      </c>
      <c r="D32" s="11">
        <f>(PI()*0.026^2*B32)/(4*H18)</f>
        <v>22192838823489.012</v>
      </c>
      <c r="E32" s="5">
        <f t="shared" si="1"/>
        <v>2967590308482966.5</v>
      </c>
      <c r="G32">
        <v>1</v>
      </c>
      <c r="H32" s="1">
        <v>309478606464395.81</v>
      </c>
      <c r="I32">
        <v>1058976429252457</v>
      </c>
      <c r="K32">
        <v>1</v>
      </c>
      <c r="L32" s="1">
        <v>9786794154218.041</v>
      </c>
      <c r="M32">
        <v>269724578866605.31</v>
      </c>
    </row>
    <row r="33" spans="1:13" x14ac:dyDescent="0.25">
      <c r="A33" s="8">
        <v>4</v>
      </c>
      <c r="B33" s="9">
        <v>2312000000000</v>
      </c>
      <c r="C33" s="9">
        <v>29793000000000</v>
      </c>
      <c r="D33" s="9">
        <f>(PI()*0.026^2*B33)/(4*H19)</f>
        <v>8183388095678.8838</v>
      </c>
      <c r="E33" s="9">
        <f t="shared" si="1"/>
        <v>499186506284803.81</v>
      </c>
      <c r="G33">
        <v>4</v>
      </c>
      <c r="H33" s="1">
        <v>276417647767298.66</v>
      </c>
      <c r="I33">
        <v>859472729378890.75</v>
      </c>
      <c r="K33">
        <v>4</v>
      </c>
      <c r="L33" s="1">
        <v>9648752573019.3066</v>
      </c>
      <c r="M33">
        <v>511233466913769.44</v>
      </c>
    </row>
    <row r="34" spans="1:13" x14ac:dyDescent="0.25">
      <c r="A34" s="26" t="s">
        <v>30</v>
      </c>
      <c r="B34" s="26"/>
      <c r="C34" s="26"/>
      <c r="D34" s="26"/>
      <c r="E34" s="26"/>
      <c r="G34">
        <v>8</v>
      </c>
      <c r="H34" s="1">
        <v>373020208148490.69</v>
      </c>
      <c r="I34">
        <v>1146371348085120.5</v>
      </c>
      <c r="K34">
        <v>8</v>
      </c>
      <c r="L34" s="1">
        <v>9085967665055.2305</v>
      </c>
      <c r="M34">
        <v>529463081884999.81</v>
      </c>
    </row>
    <row r="35" spans="1:13" x14ac:dyDescent="0.25">
      <c r="A35" s="10">
        <v>1</v>
      </c>
      <c r="B35" s="11">
        <v>9822000000000</v>
      </c>
      <c r="C35" s="11">
        <v>62140000000000</v>
      </c>
      <c r="D35" s="11">
        <f>(PI()*0.026^2*B35)/(4*H16)</f>
        <v>28971034413119.23</v>
      </c>
      <c r="E35" s="11">
        <f t="shared" ref="E35:E38" si="2">(PI()*0.032*C35)/0.006</f>
        <v>1041165693301705.4</v>
      </c>
      <c r="G35">
        <v>24</v>
      </c>
      <c r="H35" s="1">
        <v>342709462492199.06</v>
      </c>
      <c r="I35">
        <v>1495414858269560.7</v>
      </c>
      <c r="K35">
        <v>24</v>
      </c>
      <c r="L35" s="1">
        <v>9988547234431.5801</v>
      </c>
      <c r="M35">
        <v>918099037085081.25</v>
      </c>
    </row>
    <row r="36" spans="1:13" x14ac:dyDescent="0.25">
      <c r="A36" s="6">
        <v>2</v>
      </c>
      <c r="B36" s="7">
        <v>107273000000000</v>
      </c>
      <c r="C36" s="7">
        <v>64013000000000</v>
      </c>
      <c r="D36" s="7">
        <f>(PI()*0.026^2*B36)/(4*H17)</f>
        <v>569543636151228.87</v>
      </c>
      <c r="E36" s="7">
        <f t="shared" si="2"/>
        <v>1072548109515965</v>
      </c>
      <c r="G36">
        <v>48</v>
      </c>
      <c r="H36" s="1">
        <v>523655428985818.44</v>
      </c>
      <c r="I36">
        <v>1327544902022541.2</v>
      </c>
      <c r="K36">
        <v>48</v>
      </c>
      <c r="L36" s="1">
        <v>8183388095678.8838</v>
      </c>
      <c r="M36">
        <v>499186506284803.81</v>
      </c>
    </row>
    <row r="37" spans="1:13" x14ac:dyDescent="0.25">
      <c r="A37" s="4">
        <v>3</v>
      </c>
      <c r="B37" s="5">
        <v>6979000000000</v>
      </c>
      <c r="C37" s="5">
        <v>145810000000000</v>
      </c>
      <c r="D37" s="11">
        <f>(PI()*0.026^2*B37)/(4*H18)</f>
        <v>24702363979127.566</v>
      </c>
      <c r="E37" s="5">
        <f t="shared" si="2"/>
        <v>2443069999039614.5</v>
      </c>
      <c r="G37">
        <v>72</v>
      </c>
      <c r="H37" s="1">
        <v>569543636151228.87</v>
      </c>
      <c r="I37">
        <v>1072548109515965</v>
      </c>
      <c r="K37">
        <v>72</v>
      </c>
      <c r="L37" s="1">
        <v>9163837274962.209</v>
      </c>
      <c r="M37">
        <v>771558400560834.12</v>
      </c>
    </row>
    <row r="38" spans="1:13" x14ac:dyDescent="0.25">
      <c r="A38" s="8">
        <v>4</v>
      </c>
      <c r="B38" s="9">
        <v>2589000000000</v>
      </c>
      <c r="C38" s="9">
        <v>46049000000000</v>
      </c>
      <c r="D38" s="9">
        <f>(PI()*0.026^2*B38)/(4*H19)</f>
        <v>9163837274962.209</v>
      </c>
      <c r="E38" s="9">
        <f t="shared" si="2"/>
        <v>771558400560834.12</v>
      </c>
    </row>
  </sheetData>
  <mergeCells count="8">
    <mergeCell ref="A24:E24"/>
    <mergeCell ref="A29:E29"/>
    <mergeCell ref="A34:E34"/>
    <mergeCell ref="A4:E4"/>
    <mergeCell ref="G15:H15"/>
    <mergeCell ref="A9:E9"/>
    <mergeCell ref="A14:E14"/>
    <mergeCell ref="A19:E19"/>
  </mergeCells>
  <pageMargins left="0.7" right="0.7" top="0.78740157499999996" bottom="0.78740157499999996" header="0.3" footer="0.3"/>
  <pageSetup paperSize="9" orientation="portrait" horizontalDpi="0" verticalDpi="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Ted</cp:lastModifiedBy>
  <dcterms:created xsi:type="dcterms:W3CDTF">2013-11-26T11:39:22Z</dcterms:created>
  <dcterms:modified xsi:type="dcterms:W3CDTF">2014-06-02T22:05:13Z</dcterms:modified>
</cp:coreProperties>
</file>